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20370" windowHeight="5880" tabRatio="840" activeTab="5"/>
  </bookViews>
  <sheets>
    <sheet name="第11号(第１面)" sheetId="1" r:id="rId1"/>
    <sheet name="第２面" sheetId="2" r:id="rId2"/>
    <sheet name="第３、４面" sheetId="3" r:id="rId3"/>
    <sheet name="第５面（フルタイム）" sheetId="4" r:id="rId4"/>
    <sheet name="第５面（短時間勤務）" sheetId="5" r:id="rId5"/>
    <sheet name="第５面（1年未満雇用見込）" sheetId="6" r:id="rId6"/>
    <sheet name="第６,７面 " sheetId="7" r:id="rId7"/>
    <sheet name="第８、９面" sheetId="8" r:id="rId8"/>
    <sheet name="第10、11面" sheetId="9" r:id="rId9"/>
    <sheet name="第12面" sheetId="10" r:id="rId10"/>
  </sheets>
  <definedNames>
    <definedName name="_xlfn.AVERAGEIF" hidden="1">#NAME?</definedName>
    <definedName name="_xlfn.IFERROR" hidden="1">#NAME?</definedName>
    <definedName name="_xlfn.SUMIFS" hidden="1">#NAME?</definedName>
    <definedName name="_xlnm.Print_Area" localSheetId="8">'第10、11面'!$A$1:$F$33</definedName>
    <definedName name="_xlnm.Print_Area" localSheetId="0">'第11号(第１面)'!$A$1:$L$52</definedName>
    <definedName name="_xlnm.Print_Area" localSheetId="9">'第12面'!$A$1:$F$19</definedName>
    <definedName name="_xlnm.Print_Area" localSheetId="1">'第２面'!$A$1:$Q$62</definedName>
    <definedName name="_xlnm.Print_Area" localSheetId="2">'第３、４面'!$A$1:$N$86</definedName>
    <definedName name="_xlnm.Print_Area" localSheetId="5">'第５面（1年未満雇用見込）'!$A$1:$P$87</definedName>
    <definedName name="_xlnm.Print_Area" localSheetId="3">'第５面（フルタイム）'!$A$1:$P$87</definedName>
    <definedName name="_xlnm.Print_Area" localSheetId="4">'第５面（短時間勤務）'!$A$1:$P$87</definedName>
    <definedName name="_xlnm.Print_Area" localSheetId="6">'第６,７面 '!$A$1:$Q$113</definedName>
    <definedName name="_xlnm.Print_Area" localSheetId="7">'第８、９面'!$A$1:$F$48</definedName>
  </definedNames>
  <calcPr fullCalcOnLoad="1"/>
</workbook>
</file>

<file path=xl/sharedStrings.xml><?xml version="1.0" encoding="utf-8"?>
<sst xmlns="http://schemas.openxmlformats.org/spreadsheetml/2006/main" count="973" uniqueCount="551">
  <si>
    <t>（日本工業規格Ａ列４）</t>
  </si>
  <si>
    <t>厚　生　労　働　大　臣　　殿</t>
  </si>
  <si>
    <t>労働者派遣事業報告書</t>
  </si>
  <si>
    <t>（年度報告）</t>
  </si>
  <si>
    <t>（６月１日現在の状況報告）</t>
  </si>
  <si>
    <t>提出者</t>
  </si>
  <si>
    <t>許可年月日</t>
  </si>
  <si>
    <t>総件数</t>
  </si>
  <si>
    <t>１日を超え７日以下のもの</t>
  </si>
  <si>
    <t>７日を超え１月以下のもの</t>
  </si>
  <si>
    <t>１月を超え２月以下のもの</t>
  </si>
  <si>
    <t>２月を超え３月以下のもの</t>
  </si>
  <si>
    <t>３月を超え６月以下のもの</t>
  </si>
  <si>
    <t>６月を超え１２月以下のもの</t>
  </si>
  <si>
    <t>１年を超え３年以下のもの</t>
  </si>
  <si>
    <t>その他</t>
  </si>
  <si>
    <t>名称</t>
  </si>
  <si>
    <t>①労働者派遣事業の許可番号</t>
  </si>
  <si>
    <t>うち構内請負の実施</t>
  </si>
  <si>
    <t>計</t>
  </si>
  <si>
    <t>10 親会社の名称</t>
  </si>
  <si>
    <t>備考</t>
  </si>
  <si>
    <t>－</t>
  </si>
  <si>
    <t>雇用保険</t>
  </si>
  <si>
    <t>健康保険</t>
  </si>
  <si>
    <t>厚生年金保険</t>
  </si>
  <si>
    <t>３　雇用保険及び社会保険の派遣労働者への適用状況</t>
  </si>
  <si>
    <t>１　派遣労働者の実人数</t>
  </si>
  <si>
    <t>①全労働者</t>
  </si>
  <si>
    <t>※労働局記入欄</t>
  </si>
  <si>
    <t>⑤日雇派遣労働者</t>
  </si>
  <si>
    <t>無期雇用派遣労働者</t>
  </si>
  <si>
    <t>有期雇用派遣労働者</t>
  </si>
  <si>
    <t>うち物の製造の業務（特定製造業務に限る。）に従事した者の数</t>
  </si>
  <si>
    <t>11 請負事業の実施</t>
  </si>
  <si>
    <t>※登録制度のある事業主のみ</t>
  </si>
  <si>
    <t>派遣労働者
計</t>
  </si>
  <si>
    <t>事業所枝番号</t>
  </si>
  <si>
    <t>（日本工業規格Ａ列４）</t>
  </si>
  <si>
    <t>記載要領</t>
  </si>
  <si>
    <t>Ⅰ</t>
  </si>
  <si>
    <t>年度報告</t>
  </si>
  <si>
    <t>　所定の欄に記載し得ないときは、別紙に記載して添付すること。</t>
  </si>
  <si>
    <t>１日以下のもの</t>
  </si>
  <si>
    <t>①</t>
  </si>
  <si>
    <t>③</t>
  </si>
  <si>
    <t>イ</t>
  </si>
  <si>
    <t>ロ</t>
  </si>
  <si>
    <t>ハ</t>
  </si>
  <si>
    <t>ニ</t>
  </si>
  <si>
    <t>ホ</t>
  </si>
  <si>
    <t>イ　紹介予定派遣に係る労働者派遣契約の申込人数（人）</t>
  </si>
  <si>
    <t>ロ　紹介予定派遣により労働者派遣をした労働者数（人）</t>
  </si>
  <si>
    <t>ハ　紹介予定派遣において職業紹介を実施した労働者数（人）</t>
  </si>
  <si>
    <t>ニ　紹介予定派遣で職業紹介を経て直接雇用に結びついた労働者数（人）</t>
  </si>
  <si>
    <t>②</t>
  </si>
  <si>
    <t>⑥</t>
  </si>
  <si>
    <t>実施を希望した者の人数</t>
  </si>
  <si>
    <t>実施した者の人数</t>
  </si>
  <si>
    <t>うち社内の者</t>
  </si>
  <si>
    <t>うち社外の者</t>
  </si>
  <si>
    <t>上記以外の担当者</t>
  </si>
  <si>
    <t>営業職</t>
  </si>
  <si>
    <t>うち無期派遣労働者</t>
  </si>
  <si>
    <t>うち有期派遣労働者</t>
  </si>
  <si>
    <t>知見有り</t>
  </si>
  <si>
    <t>職務経験有り</t>
  </si>
  <si>
    <t>訓練の内容等</t>
  </si>
  <si>
    <t>訓練の実施主体の別</t>
  </si>
  <si>
    <t>12 労働者派遣事業の売上高</t>
  </si>
  <si>
    <t>13 請負事業の売上高</t>
  </si>
  <si>
    <t>14 備考</t>
  </si>
  <si>
    <t>３年を超えるもの</t>
  </si>
  <si>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</si>
  <si>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</si>
  <si>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</si>
  <si>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</si>
  <si>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</si>
  <si>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</si>
  <si>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</si>
  <si>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</si>
  <si>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</si>
  <si>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12 医師，歯科医師，獣医師，薬剤師</t>
  </si>
  <si>
    <t>13 保健師，助産師，看護師</t>
  </si>
  <si>
    <t>14 医療技術者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</si>
  <si>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</si>
  <si>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</si>
  <si>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</si>
  <si>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</si>
  <si>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</si>
  <si>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</si>
  <si>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</si>
  <si>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</si>
  <si>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</si>
  <si>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</si>
  <si>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</si>
  <si>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</si>
  <si>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</si>
  <si>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</si>
  <si>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</si>
  <si>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</si>
  <si>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</si>
  <si>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</si>
  <si>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</si>
  <si>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</si>
  <si>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</si>
  <si>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</si>
  <si>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</si>
  <si>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</si>
  <si>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</si>
  <si>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</si>
  <si>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</si>
  <si>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</si>
  <si>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</si>
  <si>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</si>
  <si>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</si>
  <si>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</si>
  <si>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</si>
  <si>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</si>
  <si>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</si>
  <si>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</si>
  <si>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</si>
  <si>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</si>
  <si>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</si>
  <si>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</si>
  <si>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</si>
  <si>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</si>
  <si>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</si>
  <si>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</si>
  <si>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</si>
  <si>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</si>
  <si>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</si>
  <si>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</si>
  <si>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全業務平均</t>
  </si>
  <si>
    <t>訓練費負担の別</t>
  </si>
  <si>
    <t>派遣労働者計</t>
  </si>
  <si>
    <t>全派遣労働者数</t>
  </si>
  <si>
    <t>４－１(情報処理システム開発)</t>
  </si>
  <si>
    <t>４－２(機械設計)</t>
  </si>
  <si>
    <t>４－３(事務用機器操作)</t>
  </si>
  <si>
    <t>４－４(通訳、翻訳、速記)</t>
  </si>
  <si>
    <t>４－５(秘書)</t>
  </si>
  <si>
    <t>４－６(ファイリング)</t>
  </si>
  <si>
    <t>４－７(調査)</t>
  </si>
  <si>
    <t>４－８(財務)</t>
  </si>
  <si>
    <t>４－９(貿易)</t>
  </si>
  <si>
    <t>01</t>
  </si>
  <si>
    <t>管理的公務員</t>
  </si>
  <si>
    <t>法人・団体役員</t>
  </si>
  <si>
    <t>法人・団体管理職員</t>
  </si>
  <si>
    <t>その他の管理的職業従事者</t>
  </si>
  <si>
    <t>研究者</t>
  </si>
  <si>
    <t>農林水産技術者</t>
  </si>
  <si>
    <t>建築・土木・測量技術者</t>
  </si>
  <si>
    <t>情報処理・通信技術者</t>
  </si>
  <si>
    <t>医師，歯科医師，獣医師，薬剤師</t>
  </si>
  <si>
    <t>保健師，助産師，看護師</t>
  </si>
  <si>
    <t>医療技術者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</si>
  <si>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</si>
  <si>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</si>
  <si>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</si>
  <si>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</si>
  <si>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</si>
  <si>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</si>
  <si>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</si>
  <si>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</si>
  <si>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</si>
  <si>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</si>
  <si>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</si>
  <si>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</si>
  <si>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</si>
  <si>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</si>
  <si>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</si>
  <si>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</si>
  <si>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</si>
  <si>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</si>
  <si>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</si>
  <si>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</si>
  <si>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</si>
  <si>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</si>
  <si>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</si>
  <si>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</si>
  <si>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</si>
  <si>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</si>
  <si>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</si>
  <si>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</si>
  <si>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</si>
  <si>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</si>
  <si>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</si>
  <si>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</si>
  <si>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</si>
  <si>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</si>
  <si>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</si>
  <si>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</si>
  <si>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</si>
  <si>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</si>
  <si>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</si>
  <si>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</si>
  <si>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</si>
  <si>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</si>
  <si>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</si>
  <si>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</si>
  <si>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</si>
  <si>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</si>
  <si>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</si>
  <si>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</si>
  <si>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</si>
  <si>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</si>
  <si>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日雇派遣労働者の派遣料金（1日（８時間当たり）の額）</t>
  </si>
  <si>
    <t>２</t>
  </si>
  <si>
    <t xml:space="preserve">
</t>
  </si>
  <si>
    <t>②民営職業紹介事業の許可・届出番号</t>
  </si>
  <si>
    <t>Ⅱ　６月１日現在の状況報告</t>
  </si>
  <si>
    <t>Ⅱ</t>
  </si>
  <si>
    <t>６月１日現在の状況報告</t>
  </si>
  <si>
    <t>（８）マージン率等の情報提供の状況</t>
  </si>
  <si>
    <t>その他（　　　　　　　　　　）</t>
  </si>
  <si>
    <t>提供方法</t>
  </si>
  <si>
    <t>（９）キャリアアップ措置の実績</t>
  </si>
  <si>
    <t>該当する各欄に「○」をすること</t>
  </si>
  <si>
    <t>労働者派遣契約がなかった</t>
  </si>
  <si>
    <t>氏名又は名称</t>
  </si>
  <si>
    <t>所在地</t>
  </si>
  <si>
    <t>（３）派遣先に関する事項</t>
  </si>
  <si>
    <t>（５）紹介予定派遣に関する事項</t>
  </si>
  <si>
    <t>①</t>
  </si>
  <si>
    <t>②</t>
  </si>
  <si>
    <t>イ　入職時等基礎的訓練</t>
  </si>
  <si>
    <t>（イ）</t>
  </si>
  <si>
    <t>（ロ）</t>
  </si>
  <si>
    <t>ロ　職能別訓練</t>
  </si>
  <si>
    <t>（イ）</t>
  </si>
  <si>
    <t>ハ　職種転換訓練</t>
  </si>
  <si>
    <t>ニ　階層別訓練</t>
  </si>
  <si>
    <t>ホ　その他の教育訓練</t>
  </si>
  <si>
    <t>有期雇用派遣労働者</t>
  </si>
  <si>
    <t>インターネット</t>
  </si>
  <si>
    <t>対象派遣労働者数</t>
  </si>
  <si>
    <t>期間</t>
  </si>
  <si>
    <t>１ 氏名又は名称</t>
  </si>
  <si>
    <t>２ 住　所</t>
  </si>
  <si>
    <t>３ 代表者の氏名
（法人の場合）</t>
  </si>
  <si>
    <t>４ 事業所の名称</t>
  </si>
  <si>
    <t>５ 事業所の住所</t>
  </si>
  <si>
    <t>６ 大企業、中小企業の別</t>
  </si>
  <si>
    <t>７</t>
  </si>
  <si>
    <t>９ 民営職業紹介事業との兼業</t>
  </si>
  <si>
    <t>（２）海外派遣労働者数（実人数）</t>
  </si>
  <si>
    <t>うち同じ職場に１年以上派遣見込みの者</t>
  </si>
  <si>
    <t>１ 無償（実費負担なし）・２ 無償（実費負担あり）・３ 有償</t>
  </si>
  <si>
    <t>１ 有給（無給部分なし）・２ 有給（無給部分あり）・３ 無給</t>
  </si>
  <si>
    <t>３年見込み</t>
  </si>
  <si>
    <t>２年半から３年未満見込み</t>
  </si>
  <si>
    <t>２年から２年半未満見込み</t>
  </si>
  <si>
    <t>１年半から２年未満見込み</t>
  </si>
  <si>
    <t>１年から１年半未満見込み</t>
  </si>
  <si>
    <t>１年未満見込み（※１）</t>
  </si>
  <si>
    <r>
      <t>様式第11号</t>
    </r>
    <r>
      <rPr>
        <sz val="11"/>
        <rFont val="ＭＳ 明朝"/>
        <family val="1"/>
      </rPr>
      <t>（第１面）</t>
    </r>
  </si>
  <si>
    <r>
      <t>様式第11号</t>
    </r>
    <r>
      <rPr>
        <sz val="11"/>
        <rFont val="ＭＳ 明朝"/>
        <family val="1"/>
      </rPr>
      <t>（第３面）</t>
    </r>
  </si>
  <si>
    <t>（７）派遣料金及び派遣労働者の賃金（１日（８時間当たり）の額）に関する事項</t>
  </si>
  <si>
    <r>
      <t>様式第11号</t>
    </r>
    <r>
      <rPr>
        <sz val="11"/>
        <rFont val="ＭＳ 明朝"/>
        <family val="1"/>
      </rPr>
      <t>（第４面）</t>
    </r>
  </si>
  <si>
    <t>１年目</t>
  </si>
  <si>
    <t>２年目</t>
  </si>
  <si>
    <t>３年目</t>
  </si>
  <si>
    <t>４年目以降</t>
  </si>
  <si>
    <t>訓練の方法の別
１ 計画的なOJT・２ OFF-JT・３ OJT（計画的なもの以外）</t>
  </si>
  <si>
    <t>賃金支給の別
１ 有給（無給部分なし）・２ 有給（無給部分あり）・３ 無給</t>
  </si>
  <si>
    <t>「キャリアアップに資する教育訓練」実施に当たって支払った賃金額（１人１時間当たり平均）</t>
  </si>
  <si>
    <t>１</t>
  </si>
  <si>
    <t>２</t>
  </si>
  <si>
    <t>３</t>
  </si>
  <si>
    <t>５</t>
  </si>
  <si>
    <t>第１面</t>
  </si>
  <si>
    <t>　「許可番号」及び「許可年月日」欄について、平成27年９月30日前に一般労働者派遣事業の許可又は許可の更新を受けた事業所においては、許可番号等を記入すること。
　なお、労働者派遣事業の適正な運営の確保及び派遣労働者の保護等に関する法律等の一部を改正する法律（平成27年法律第73号。以下「平成27年改正法」という。）附則第６条第１項の規定により引き続き行うことができることとされた労働者派遣事業（以下「旧特定労働者派遣事業」という。）に係る事業所においては、本欄には何も記載せず、14欄に届出年月日及び届出受理番号を記載すること。</t>
  </si>
  <si>
    <t>　第１面上方の提出者欄には、氏名（法人にあつてはその名称及び代表者の氏名）を記名押印又は署名のいずれかにより記載すること。</t>
  </si>
  <si>
    <t>　12欄及び13欄については、決算後の金額を記載すること。</t>
  </si>
  <si>
    <t>第２面</t>
  </si>
  <si>
    <t>　（３）欄の③欄については、報告対象期間（第１面の８欄）内における主な派遣先の事業主のうち取引額上位５位までの事業主名を記載すること。（３）欄の①欄が「０」の場合及び②欄に「労働者派遣契約がなかった」欄に○印をした場合には、（３）欄の③欄には記載の必要がないこと。</t>
  </si>
  <si>
    <t>　（４）欄中、選択肢として番号を提示している部分については、該当する番号を記載すること。</t>
  </si>
  <si>
    <t>　（８）マージン率等の情報提供の状況については、該当する各欄に○印をすること（複数選択可）。</t>
  </si>
  <si>
    <t>産業分類</t>
  </si>
  <si>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つては、当該事業の終了の日）を記載すること。なお、旧特定労働者派遣事業に係る事業所のうち、事業年度の途中で労働者派遣事業の許可を受けた事業所については、当該旧特定労働者派遣事業の事業年度の開始の日から当該旧特定労働者派遣事業の廃止日まで及び労働者派遣事業の許可日から当該労働者派遣事業の事業年度の終了の日までを報告対象期間とする事業報告をそれぞれ作成し、提出すること。</t>
  </si>
  <si>
    <t>４－10(デモンストレーション)</t>
  </si>
  <si>
    <t>４－11(添乗)</t>
  </si>
  <si>
    <t>４－12(受付・案内)</t>
  </si>
  <si>
    <t>４－13(研究開発)</t>
  </si>
  <si>
    <t>４－14(事業の実施体制の企画、立案)</t>
  </si>
  <si>
    <t>４－15(書籍等の制作・編集)</t>
  </si>
  <si>
    <t>４－16(広告デザイン)</t>
  </si>
  <si>
    <t>４－17(ＯＡインストラクション)</t>
  </si>
  <si>
    <t>４－18(セールスエンジニアの営業、金融商品の営業)</t>
  </si>
  <si>
    <t>様式第11号（第12面）</t>
  </si>
  <si>
    <t>１</t>
  </si>
  <si>
    <t>２</t>
  </si>
  <si>
    <t>３</t>
  </si>
  <si>
    <t>４</t>
  </si>
  <si>
    <t>６</t>
  </si>
  <si>
    <t>労働安全衛生法第59条の規定に基づく安全衛生教育</t>
  </si>
  <si>
    <t>教育の内容及び当該内容に係る労働安全衛生法又は労働安全衛生規則の該当番号</t>
  </si>
  <si>
    <t>賃金支給の別</t>
  </si>
  <si>
    <t>　（４）欄の②欄について、「訓練費負担の別」において、「１ 無償（実費負担なし）」とは、テキスト代等を含め訓練のすべてを無償で実施することを、「２ 無償（実費負担あり）」とは、テキスト代や材料費等の実費負担があるが原則として無償で実施することを、「３ 有償」とは、これ以外をいうこと。</t>
  </si>
  <si>
    <t>受講した派遣労働者数</t>
  </si>
  <si>
    <t>１人当たりの平均実施時間</t>
  </si>
  <si>
    <t>１人当たりの平均実施時間</t>
  </si>
  <si>
    <t>教育の内容</t>
  </si>
  <si>
    <t>　（４）欄の①欄及び②欄については、教育訓練コース単位で記載し、①欄には５コースまでを、②欄には３コースまでを記載すること。それ以上のコースがある場合は、別紙に記載すること。</t>
  </si>
  <si>
    <t>　（４）欄の①欄について、「教育の内容」については、「４Ｓ（整理・整頓・清掃・清潔）運動」、「ＫＹ（危険予知）活動」、「ヒヤリハット事例の報告」等具体的に記載すること。</t>
  </si>
  <si>
    <t>ⅰ
高齢者</t>
  </si>
  <si>
    <t>ⅱ
昼間学生</t>
  </si>
  <si>
    <t>ⅲ
副業として従事する者</t>
  </si>
  <si>
    <t>ⅳ
主たる生計者でない者</t>
  </si>
  <si>
    <t>ⅰ～ⅳに該当しない者</t>
  </si>
  <si>
    <t>③日雇派遣労働者の実人数</t>
  </si>
  <si>
    <t>⑤日雇派遣労働者のうち期間制限の対象外となる業務における派遣労働者の実人数（③の内数）</t>
  </si>
  <si>
    <t>日雇派遣労働者　計</t>
  </si>
  <si>
    <t>法第40条の２第１項第３号ロ(日数限定業務)</t>
  </si>
  <si>
    <t>④日雇派遣労働者の業務別実人数（③の内数）</t>
  </si>
  <si>
    <t>法第40条の２第１項第２号(高齢者)</t>
  </si>
  <si>
    <t>法第40条の２第１項第３号イ(有期プロジェクト業務)</t>
  </si>
  <si>
    <t>製造の業務（特定製造業務に限る。）</t>
  </si>
  <si>
    <t>　労働者派遣事業の適正な運営の確保及び派遣労働者の保護等に関する法律第23条第１項の規定により、下記のとおり事業報告書を提出します。</t>
  </si>
  <si>
    <t>登録者　※</t>
  </si>
  <si>
    <t>訓練の方法の別</t>
  </si>
  <si>
    <t>第１号の措置（ 派遣先への直接雇用の依頼）を講じた人数</t>
  </si>
  <si>
    <t>第２号の措置（新たな派遣先の提供）を講じた人数</t>
  </si>
  <si>
    <t>教育訓練（雇用を維持したままのものに限る）</t>
  </si>
  <si>
    <t>「１年未満見込み」については、派遣元での通算雇用期間が１年以上の者（登録中の者を含む）に限る。</t>
  </si>
  <si>
    <t>業務別派遣料金及び派遣労働者の賃金（１日（８時間当たり）の額）
（日雇派遣労働者を除く）（続）</t>
  </si>
  <si>
    <t>日雇派遣労働者の賃金（１日（８時間当たり）の額）</t>
  </si>
  <si>
    <t>―</t>
  </si>
  <si>
    <t>訓練の実施主体の別
１ 事業主・２ 派遣先・３ 訓練機関・４ その他　</t>
  </si>
  <si>
    <r>
      <t>様式第11号</t>
    </r>
    <r>
      <rPr>
        <sz val="11"/>
        <rFont val="ＭＳ 明朝"/>
        <family val="1"/>
      </rPr>
      <t>（第７面）</t>
    </r>
  </si>
  <si>
    <t>法第40条の２第１項第４号(育児休業等取得者の代替)</t>
  </si>
  <si>
    <t>法第40条の２第１項第５号(介護休業取得者の代替)</t>
  </si>
  <si>
    <t>②期間制限の対象外となる労働者派遣に係る派遣労働者（日雇派遣労働者を除く）の実人数（①の内数）</t>
  </si>
  <si>
    <t>６</t>
  </si>
  <si>
    <t>　（４）欄の②欄について、「OJT」とは業務の遂行の過程内において行う教育訓練を、｢OFF-JT」とはそれ以外の教育訓練をいうこと。</t>
  </si>
  <si>
    <t>　（５）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</si>
  <si>
    <t>　（６）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左記のうち、派遣先で雇用された人数」のそれぞれに当該人数を記載すること。</t>
  </si>
  <si>
    <t>　（６）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</si>
  <si>
    <t>第３面及び第４面</t>
  </si>
  <si>
    <t>第５面</t>
  </si>
  <si>
    <t>　（９）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</si>
  <si>
    <t>　１欄の派遣労働者の実人数については、報告の対象となる６月１日現在（６月１日が日曜日に当たる場合は６月２日現在とし、土曜日に当たる場合は６月３日現在とする。以下同じ。）において派遣していた派遣労働者の実人数を記載すること。</t>
  </si>
  <si>
    <t>　２欄については、６月１日現在において労働者派遣事業に係る登録者であつた者の実数（同日に派遣されている労働者を含み、過去１年以内において派遣されたことがない派遣労働者を除く。）を記載すること。</t>
  </si>
  <si>
    <t>通算雇用期間が１年以上の派遣労働者</t>
  </si>
  <si>
    <t>通算雇用期間が１年未満の派遣労働者</t>
  </si>
  <si>
    <t>うち、派遣先で雇用された人数</t>
  </si>
  <si>
    <t>第３号の措置（派遣元で派遣労働者以外の労働者として無期雇用）を講じた人数</t>
  </si>
  <si>
    <t>　11欄について、労働者派遣事業と請負により行われる事業との区別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</si>
  <si>
    <t>　（２）欄については、報告対象期間内に海外派遣した派遣労働者の実人数を記載すること。</t>
  </si>
  <si>
    <t>　（３）欄の①欄については、報告対象期間内に派遣先の事業所の実数を記載すること。報告対象期間内に労働者を派遣しなかった場合は「０」を記載すること。</t>
  </si>
  <si>
    <t>　（３）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３）欄の①欄が「０」であった場合は、「労働者派遣契約がなかった」欄に○印をすること。</t>
  </si>
  <si>
    <t>　（４）欄の①欄及び②欄について、「１人当たりの平均実施時間」には、報告対象期間内に、各コースごとに派遣労働者が受講した１人当たりの平均実施時間数を記載すること。</t>
  </si>
  <si>
    <t>第６面及び第７面</t>
  </si>
  <si>
    <t>　１欄の④欄について、６月１日現在における労働者派遣法附則第４項の「特定製造業務」に従事していた日雇派遣労働者及び労働者派遣法施行令第４条第１項第１号から第18号までに掲げる業務に従事している日雇派遣労働者の実人数（１欄の③欄に記載した日雇派遣労働者計の内数）を記載すること。なお、複数種類の業務に従事した日雇派遣労働者については、報告の対象となる６月１日現在においてもつとも多く従事した業務に従事したものすること。</t>
  </si>
  <si>
    <t>　１欄の⑤欄について、６月１日現在における労働者派遣法第40条の２第１項第３号から第５号までに該当する労働者派遣に係る日雇派遣労働者の実人数（１欄の③欄に記載した日雇派遣労働者計の内数）を記載すること。なお、複数の事項に該当する派遣労働者については、報告の対象となる６月１日現在においてもつとも該当する事項に記載すること。</t>
  </si>
  <si>
    <t>　３欄について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t>
  </si>
  <si>
    <t>５</t>
  </si>
  <si>
    <t>日雇派遣労働者　計</t>
  </si>
  <si>
    <t>法第40条の２第１項第３号イ
(有期プロジェクト業務)</t>
  </si>
  <si>
    <t>法第40条の２第１項第３号ロ
(日数限定業務)</t>
  </si>
  <si>
    <t>法第40条の２第１項第４号
(育児休業等取得者の代替業務)</t>
  </si>
  <si>
    <t>法第40条の２第１項第５号
(介護休業取得者の代替業務)</t>
  </si>
  <si>
    <t>（５）欄の「イ　紹介予定派遣に係る労働者派遣契約の申込人数（人）」の内数であること。</t>
  </si>
  <si>
    <t>　（１）欄の「派遣労働者数等雇用実績」には、報告対象期間の末日における派遣労働者の実人数を記載すること。</t>
  </si>
  <si>
    <t>　（１）欄の⑤の「日雇派遣労働者」とは、労働者派遣法第35条の４第１項に規定する日雇派遣労働者をいうこと。なお、30日以内の期間を定めた契約を更新して通算30日を超えるような場合も含まれることに留意すること（以下同じ。）。</t>
  </si>
  <si>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</si>
  <si>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</si>
  <si>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</si>
  <si>
    <t>　（７）欄の②欄及び③欄について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18号までに掲げる業務に従事させている場合、従事した業務の種類別に応じた実績を所定の欄に記載すること。</t>
  </si>
  <si>
    <t>　（７）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18号までに掲げる業務だけでなく、日雇派遣労働者が従事したすべての業務の単純平均額を記載すること（小数点以下は四捨五入）。</t>
  </si>
  <si>
    <t>　（７）欄の①欄及び①の（続）欄並びに③欄について、賃金（労働基準法第11条で定める給料、手当、賞与その他名称の如何を問わず、労働の対償として使用者が労働者に支払う全てのものをいう。）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及び③欄の日雇派遣労働者についての「全業務平均」は、施行令第４条第１号から第18号までに掲げる業務だけでなく、日雇派遣労働者が従事したすべての業務の単純平均額を記載すること（小数点以下は四捨五入）。</t>
  </si>
  <si>
    <t>　（９）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</si>
  <si>
    <t>　（９）欄の③欄の「訓練の内容等」欄には、「係長・課長就任研修」、「○○語研修」等訓練が特定できるよう具体的に記載すること。</t>
  </si>
  <si>
    <t>　１欄の②欄について、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t>
  </si>
  <si>
    <r>
      <t>様式第11号</t>
    </r>
    <r>
      <rPr>
        <sz val="11"/>
        <rFont val="ＭＳ 明朝"/>
        <family val="1"/>
      </rPr>
      <t>（第６面）</t>
    </r>
  </si>
  <si>
    <t>無期雇用派遣労働者</t>
  </si>
  <si>
    <t>有期雇用派遣労働者</t>
  </si>
  <si>
    <t>計</t>
  </si>
  <si>
    <t>―</t>
  </si>
  <si>
    <t>―</t>
  </si>
  <si>
    <t>38 生活衛生サービス職業従事者</t>
  </si>
  <si>
    <t>①派遣労働者（日雇派遣労働者を除く）の実人数</t>
  </si>
  <si>
    <t>①－２業務別派遣労働者（日雇派遣労働者を除く）の実人数</t>
  </si>
  <si>
    <t>①－２業務別派遣労働者（日雇派遣労働者を除く）の実人数（続）</t>
  </si>
  <si>
    <t>07・08 製造技術者</t>
  </si>
  <si>
    <t>43～45　自衛官・司法警察職員等</t>
  </si>
  <si>
    <t>49・50 生産設備制御・監視従事者</t>
  </si>
  <si>
    <t>52・53 製品製造・加工処理従事者</t>
  </si>
  <si>
    <t>56・57 製品検査従事者</t>
  </si>
  <si>
    <t>―</t>
  </si>
  <si>
    <t>―</t>
  </si>
  <si>
    <t>66 建設従事者（建設躯体工事従事者を除く）</t>
  </si>
  <si>
    <t>11 情報処理・通信技術者</t>
  </si>
  <si>
    <t>～45　
自衛官・司法警察職員等</t>
  </si>
  <si>
    <t>　６欄及び７欄については、許可申請時（更新を受けた事業主にあつては直近の更新時、平成27年９月30日前に一般労働者派遣事業の許可又は許可の更新を受けた事業所及び旧特定労働者派遣事業に係る事業所においては、報告対象期間（第１面の８欄をいう。以下同じ。）末日）における企業規模及び日本標準産業分類に基づく産業分類（細分類）を記載すること。ただし、7欄については、日本標準産業分類に変更があつ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</si>
  <si>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14欄に親会社の当該旧特定労働者派遣事業に係る届出受理番号を記載すること。</t>
  </si>
  <si>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有期雇用派遣労働者」とは、労働者派遣法第30条第1項に規定する有期雇用派遣労働者をいうこと（以下同じ。）。</t>
  </si>
  <si>
    <t>　１欄の①―２欄について、「物の製造の業務に従事した者」欄には、報告の対象となる６月１日現在において労働者派遣法附則第４項の「特定製造業務」に従事した派遣労働者の実人数を記載すること。</t>
  </si>
  <si>
    <t>　１欄の③欄について、「日雇派遣労働者」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t>
  </si>
  <si>
    <t>　（７）欄の①欄及び①の（続）欄については、報告対象期間内における、最新の日本標準職業分類（中分類）に基づく職種に基づき、該当する派遣労働者（日雇派遣労働者を除く。）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医師、歯科医師、獣医師、薬剤師」等の医療従事者については、紹介予定派遣や産前産後休業の代替等の場合にのみ派遣することが認められていることに留意すること。</t>
  </si>
  <si>
    <t>―</t>
  </si>
  <si>
    <t>　１欄の①―２欄及び①―２の（続）欄について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っ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医師、歯科医師、獣医師、薬剤師」等の医療従事者については、紹介予定派遣や産前産後休業の代替等の場合にのみ限定して派遣が認められていることに留意すること。</t>
  </si>
  <si>
    <t>うち派遣元責任者との兼任状況</t>
  </si>
  <si>
    <t>―</t>
  </si>
  <si>
    <t>―</t>
  </si>
  <si>
    <t>１年目</t>
  </si>
  <si>
    <t>２年目</t>
  </si>
  <si>
    <t>３年目</t>
  </si>
  <si>
    <t>４年目以降</t>
  </si>
  <si>
    <t>キャリアコンサルタント</t>
  </si>
  <si>
    <t>１～３年目の厚生労働大臣が定める基準を満たす教育訓練について１人当たりの平均実施時間（ｃ÷ｄ）</t>
  </si>
  <si>
    <t>１～３年目のａの合計　（ｃ）</t>
  </si>
  <si>
    <t>１～３年目のｂの合計　（ｄ）</t>
  </si>
  <si>
    <t>各年ごとの厚生労働大臣が定める基準を満たす教育訓練の「実施時間の総計」の合計（ａ）</t>
  </si>
  <si>
    <t>下段：対象となる派遣労働者数</t>
  </si>
  <si>
    <t>各年ごとの厚生労働大臣が定める基準を満たす教育訓練の受講者の実人数（ｂ）</t>
  </si>
  <si>
    <t>うち、新たな派遣先で就業した人数</t>
  </si>
  <si>
    <t>第４号の措置（その他の措置）
を講じた人数</t>
  </si>
  <si>
    <t>１ 事業主・
２ 派遣先・
３ 訓練機関・
４ その他　</t>
  </si>
  <si>
    <t>訓練の内容</t>
  </si>
  <si>
    <t>（下段）受講者の実人数
（各年に同一の訓練を複数回受講した者は、重複計上しないこと）</t>
  </si>
  <si>
    <t>　（９）欄の③欄の「１～３年目のａの合計（ｃ）」及び「１～３年目のｂの合計（ｄ）」については、それぞれ１年目から３年目までの値を合計した数字を記載すること。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</si>
  <si>
    <t>第１号から第４号までのいずれの措置も講じなかった人数</t>
  </si>
  <si>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</si>
  <si>
    <t>　（９）欄の③欄については、１年以上の雇用見込みのあるフルタイム勤務の者、１年以上の雇用見込みのある短時間勤務の者又は１年未満の雇用見込みである者ごとに別葉にして記載すること。なお、「１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</si>
  <si>
    <r>
      <t>様式第11号</t>
    </r>
    <r>
      <rPr>
        <sz val="11"/>
        <color indexed="8"/>
        <rFont val="ＭＳ 明朝"/>
        <family val="1"/>
      </rPr>
      <t>（第２面）</t>
    </r>
  </si>
  <si>
    <r>
      <t>様式第11号</t>
    </r>
    <r>
      <rPr>
        <sz val="11"/>
        <color indexed="8"/>
        <rFont val="ＭＳ 明朝"/>
        <family val="1"/>
      </rPr>
      <t>（第５面）</t>
    </r>
  </si>
  <si>
    <t>キャリアコンサルティングの窓口担当者の人数</t>
  </si>
  <si>
    <t>キャリアコンサルティングに関する職務経験・知見の有る者</t>
  </si>
  <si>
    <t>キャリアコンサルティングの実施状況</t>
  </si>
  <si>
    <t>対象となる派遣労働者
上段 ： 種別（１雇入時・２派遣中・３待機中・４入社○年目・５長期的なキャリア形成を念頭に置いた内容の教育訓練の対象となる無期雇用派遣労働者・６その他）</t>
  </si>
  <si>
    <t>（上段）実施時間の総計
（受講者数×教育訓練１コマの時間（複数回実施の場合は､その合計)）</t>
  </si>
  <si>
    <t>厚生労働大臣が定める基準を満たす教育訓練について１人当たりの平均実施時間　（ａ÷ｂ）</t>
  </si>
  <si>
    <r>
      <rPr>
        <sz val="11"/>
        <color indexed="8"/>
        <rFont val="ＭＳ ゴシック"/>
        <family val="3"/>
      </rPr>
      <t>様式第11号</t>
    </r>
    <r>
      <rPr>
        <sz val="11"/>
        <color indexed="8"/>
        <rFont val="ＭＳ 明朝"/>
        <family val="1"/>
      </rPr>
      <t>（第10面）</t>
    </r>
  </si>
  <si>
    <r>
      <rPr>
        <sz val="11"/>
        <color indexed="8"/>
        <rFont val="ＭＳ ゴシック"/>
        <family val="3"/>
      </rPr>
      <t>様式第11号</t>
    </r>
    <r>
      <rPr>
        <sz val="11"/>
        <color indexed="8"/>
        <rFont val="ＭＳ 明朝"/>
        <family val="1"/>
      </rPr>
      <t>（第11面）</t>
    </r>
  </si>
  <si>
    <t>　（９）欄の①欄の「キャリアコンサルタント」とは、厚生労働大臣又は厚生労働大臣が指定する者が行う試験の合格者をいうこと。</t>
  </si>
  <si>
    <t xml:space="preserve">　（９）欄の①欄の「うち派遣元責任者との兼任状況」欄は、キャリアコンサルティングの窓口担当者の計の内数を記載すること。
</t>
  </si>
  <si>
    <t>　（９）欄の①欄の「キャリアコンサルティングに関する職務経験･知見の有る者」欄について、「職務経験有り」とは、過去において職務としてキャリアコンサルティングの経験がある者、職業能力開発推進者に就任したことがある者、人事部門で３年以上の経験を積んでいる者等をいうこと。また、「知見のある者」とは、過去においてキャリアコンサルティング等についての職務経験はないがその知識を有する者をいう。</t>
  </si>
  <si>
    <t>　（９）欄の②欄の「実施した者の人数」については、①欄の担当者が行うキャリアコンサルティングを受けた実人数を記載すること。</t>
  </si>
  <si>
    <t>　（９）欄の③欄イ～ホについては、訓練の種類別に訓練コース単位で記載すること。記載欄以上のコースがある場合、別紙に記載すること。</t>
  </si>
  <si>
    <t>　（９）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</si>
  <si>
    <t>　（９）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39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</si>
  <si>
    <t>　（９）欄の③欄の「訓練費負担の別」において、「１無償（実費負担なし）」とは、テキスト代等を含め教育訓練の全てを無償で実施することを、「２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</si>
  <si>
    <t>　（９）欄の③欄の「賃金支給の別」において、「１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</si>
  <si>
    <t>　（９）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</si>
  <si>
    <t xml:space="preserve">　（９）欄の③欄については、上記44を満たさないものであっても派遣労働者のキャリアアップに資すると事業主が実施した全ての訓練について記載すること。ただし、上記44を満たしていない場合、都道府県労働局による指導の対象となる可能性があることに留意すること。
</t>
  </si>
  <si>
    <t>　（９）欄の③欄の「「キャリアアップに資する教育訓練」実施に当たって支払った賃金額（１人１時間当たり平均）」については、キャリアアップに資する教育訓練時に支払った賃金の平均額を記載すること。</t>
  </si>
  <si>
    <r>
      <rPr>
        <sz val="11"/>
        <color indexed="8"/>
        <rFont val="ＭＳ ゴシック"/>
        <family val="3"/>
      </rPr>
      <t>様式第11号</t>
    </r>
    <r>
      <rPr>
        <sz val="11"/>
        <color indexed="8"/>
        <rFont val="ＭＳ 明朝"/>
        <family val="1"/>
      </rPr>
      <t>（第８面）</t>
    </r>
  </si>
  <si>
    <r>
      <rPr>
        <sz val="11"/>
        <color indexed="8"/>
        <rFont val="ＭＳ ゴシック"/>
        <family val="3"/>
      </rPr>
      <t>様式第11号</t>
    </r>
    <r>
      <rPr>
        <sz val="11"/>
        <color indexed="8"/>
        <rFont val="ＭＳ 明朝"/>
        <family val="1"/>
      </rPr>
      <t>（第９面）</t>
    </r>
  </si>
  <si>
    <t>　（４）欄の②欄について、「賃金支給の別」において、「１ 有給（無給部分なし）」とは、用意したすべての教育訓練の実施に当たって給与を支払う場合を、「２ 有給（無給部分あり）」とは、自主的に実施する教育訓練については無給とする場合があるが原則として教育訓練の実施に当たつて給与を支払う場合を、「３ 無給」とは、教育訓練の実施時に給与を支払わない場合をいうこと。</t>
  </si>
  <si>
    <t>　（６）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</si>
  <si>
    <t>　（６）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</si>
  <si>
    <t>　（６）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</si>
  <si>
    <t>　（６）欄の「第４号の措置（その他の措置）を講じた人数」の「左記以外のその他の措置」については、民営職業紹介事業の許可・届出を行っている派遣元事業主が実施する職業紹介等の措置をいうこと。</t>
  </si>
  <si>
    <t>教育の方法
の別
１ 座学
・
２ 実技</t>
  </si>
  <si>
    <t>教育の実施
主体の別
１ 事業主
・
２ 派遣先
・
３ 教育機関
・
４ その他　</t>
  </si>
  <si>
    <t>１ OJT
・
２ OFF-JT</t>
  </si>
  <si>
    <t>訓練費負担の別
１ 無償（実費負担なし）・２ 無償（実費負担あり）・３ 有償</t>
  </si>
  <si>
    <t>　派40-</t>
  </si>
  <si>
    <t>平成  年  月  日</t>
  </si>
  <si>
    <t>　　　 　平成   年   月   日</t>
  </si>
  <si>
    <t xml:space="preserve">
　届出受理番号　特40-      　　届出受理年月日　平成  年  月  日　　　　　　</t>
  </si>
  <si>
    <t>59 生産関連・生産類似作業従事者</t>
  </si>
  <si>
    <t>（ハ）</t>
  </si>
  <si>
    <t>（ニ）</t>
  </si>
  <si>
    <t>（ホ）</t>
  </si>
  <si>
    <t>③</t>
  </si>
  <si>
    <t>許可・届出番号</t>
  </si>
  <si>
    <t>～</t>
  </si>
  <si>
    <t>事業年度の開始の日及び当該事業年度の終了の日</t>
  </si>
  <si>
    <t>８</t>
  </si>
  <si>
    <t>分類番号</t>
  </si>
  <si>
    <t>　</t>
  </si>
  <si>
    <t>７</t>
  </si>
  <si>
    <t>　
　　　　　　　　　　　　　　　　　　　　　　　　　　　　　　　　　（   ）   －    　　　　　　</t>
  </si>
  <si>
    <t>〒（   -    ）</t>
  </si>
  <si>
    <t>（ふりがな）</t>
  </si>
  <si>
    <t>役　名</t>
  </si>
  <si>
    <t xml:space="preserve">
　　　　　　　　　　　　　　　　　　　　　　　　　　　　　　　　　（   ）   －    　　　　　　</t>
  </si>
  <si>
    <t>許可番号</t>
  </si>
  <si>
    <t>Ⅰ　年度報告</t>
  </si>
  <si>
    <t>－</t>
  </si>
  <si>
    <t>②派遣労働者総計</t>
  </si>
  <si>
    <t>③無期雇用派遣労働者</t>
  </si>
  <si>
    <t>④有期雇用派遣労働者</t>
  </si>
  <si>
    <t>（４）教育訓練（キャリアアップに資するものを除く）の実績</t>
  </si>
  <si>
    <t>①</t>
  </si>
  <si>
    <t>その他の教育訓練（①及び（９）に係るものを除く）</t>
  </si>
  <si>
    <t>（６）雇用安定措置（法第30条）の措置の実績</t>
  </si>
  <si>
    <t>備考</t>
  </si>
  <si>
    <t>紹介予定派遣（※２）</t>
  </si>
  <si>
    <t>左記以外のその他の措置</t>
  </si>
  <si>
    <t>※１</t>
  </si>
  <si>
    <t>※２</t>
  </si>
  <si>
    <t>①</t>
  </si>
  <si>
    <t>業務別派遣料金及び派遣労働者の賃金（１日（８時間当たり）の額）
（日雇派遣労働者を除く）</t>
  </si>
  <si>
    <t>②</t>
  </si>
  <si>
    <t>派遣労働者平均</t>
  </si>
  <si>
    <t>４－１(情報処理システム開発)</t>
  </si>
  <si>
    <t>４－２(機械設計)</t>
  </si>
  <si>
    <t>４－３(事務用機器操作)</t>
  </si>
  <si>
    <t>４－４(通訳、翻訳、速記)</t>
  </si>
  <si>
    <t>４－５(秘書)</t>
  </si>
  <si>
    <t>４－６(ファイリング)</t>
  </si>
  <si>
    <t xml:space="preserve">07
08 </t>
  </si>
  <si>
    <t>製造技術者</t>
  </si>
  <si>
    <t>４－７(調査)</t>
  </si>
  <si>
    <t>09</t>
  </si>
  <si>
    <t>４－８(財務)</t>
  </si>
  <si>
    <t>４－９(貿易)</t>
  </si>
  <si>
    <t>その他の技術者</t>
  </si>
  <si>
    <t>４－10(デモンストレーション)</t>
  </si>
  <si>
    <t>４－11(添乗)</t>
  </si>
  <si>
    <t>４－12(受付・案内)</t>
  </si>
  <si>
    <t>４－13(研究開発)</t>
  </si>
  <si>
    <t>４－14(事業の実施体制の企画、立案)</t>
  </si>
  <si>
    <t>４－15(書籍等の制作・編集)</t>
  </si>
  <si>
    <t>４－16(広告デザイン)</t>
  </si>
  <si>
    <t>４－17(ＯＡインストラクション)</t>
  </si>
  <si>
    <t>４－18(セールスエンジニアの営業、金融商品の営業)</t>
  </si>
  <si>
    <t>①</t>
  </si>
  <si>
    <t>③</t>
  </si>
  <si>
    <t>―</t>
  </si>
  <si>
    <t>４－６(ファイリング)</t>
  </si>
  <si>
    <t>49
50</t>
  </si>
  <si>
    <t>生産設備制御・監視従事者</t>
  </si>
  <si>
    <t>52
53</t>
  </si>
  <si>
    <t>製品製造・加工処理従事者</t>
  </si>
  <si>
    <t>４－10(デモンストレーション)</t>
  </si>
  <si>
    <t>56
57</t>
  </si>
  <si>
    <t>製品検査従事者</t>
  </si>
  <si>
    <t>書類の備えつけ</t>
  </si>
  <si>
    <t>　↙日付入力は、H99.88.77 H99/88/77 2099/88/77</t>
  </si>
  <si>
    <r>
      <t>（１）派遣労働者数等雇用実績（実人数）</t>
    </r>
    <r>
      <rPr>
        <b/>
        <sz val="11"/>
        <color indexed="17"/>
        <rFont val="ＭＳ 明朝"/>
        <family val="1"/>
      </rPr>
      <t>（報告対象期間末日現在）</t>
    </r>
  </si>
  <si>
    <r>
      <t>①</t>
    </r>
    <r>
      <rPr>
        <b/>
        <sz val="11"/>
        <color indexed="17"/>
        <rFont val="ＭＳ 明朝"/>
        <family val="1"/>
      </rPr>
      <t>派遣先事業所</t>
    </r>
    <r>
      <rPr>
        <sz val="11"/>
        <color indexed="8"/>
        <rFont val="ＭＳ 明朝"/>
        <family val="1"/>
      </rPr>
      <t>数（実数）</t>
    </r>
  </si>
  <si>
    <r>
      <t>②労働者派遣契約の期間別件数</t>
    </r>
    <r>
      <rPr>
        <b/>
        <sz val="11"/>
        <color indexed="17"/>
        <rFont val="ＭＳ 明朝"/>
        <family val="1"/>
      </rPr>
      <t>（延べ件数）</t>
    </r>
  </si>
  <si>
    <r>
      <t>③主な</t>
    </r>
    <r>
      <rPr>
        <b/>
        <sz val="11"/>
        <color indexed="17"/>
        <rFont val="ＭＳ 明朝"/>
        <family val="1"/>
      </rPr>
      <t>派遣先事業主</t>
    </r>
    <r>
      <rPr>
        <sz val="11"/>
        <color indexed="8"/>
        <rFont val="ＭＳ 明朝"/>
        <family val="1"/>
      </rPr>
      <t>（取引額上位５社）</t>
    </r>
  </si>
  <si>
    <r>
      <rPr>
        <b/>
        <sz val="11"/>
        <color indexed="17"/>
        <rFont val="ＭＳ 明朝"/>
        <family val="1"/>
      </rPr>
      <t>派遣料金</t>
    </r>
    <r>
      <rPr>
        <sz val="11"/>
        <color indexed="8"/>
        <rFont val="ＭＳ 明朝"/>
        <family val="1"/>
      </rPr>
      <t>（１日（８時間当たり）の額）</t>
    </r>
  </si>
  <si>
    <r>
      <t>日雇派遣労働者の</t>
    </r>
    <r>
      <rPr>
        <b/>
        <sz val="11"/>
        <color indexed="17"/>
        <rFont val="ＭＳ 明朝"/>
        <family val="1"/>
      </rPr>
      <t>業務別派遣料金</t>
    </r>
    <r>
      <rPr>
        <sz val="11"/>
        <color indexed="8"/>
        <rFont val="ＭＳ 明朝"/>
        <family val="1"/>
      </rPr>
      <t>（１日（８時間当たり）の額）</t>
    </r>
  </si>
  <si>
    <r>
      <t>派遣労働者の</t>
    </r>
    <r>
      <rPr>
        <b/>
        <sz val="11"/>
        <color indexed="17"/>
        <rFont val="ＭＳ 明朝"/>
        <family val="1"/>
      </rPr>
      <t>賃金</t>
    </r>
    <r>
      <rPr>
        <sz val="11"/>
        <color indexed="8"/>
        <rFont val="ＭＳ 明朝"/>
        <family val="1"/>
      </rPr>
      <t>（１日（８時間当たり）の額）</t>
    </r>
  </si>
  <si>
    <r>
      <t>日雇派遣労働者の</t>
    </r>
    <r>
      <rPr>
        <b/>
        <sz val="11"/>
        <color indexed="17"/>
        <rFont val="ＭＳ 明朝"/>
        <family val="1"/>
      </rPr>
      <t>業務別賃金</t>
    </r>
    <r>
      <rPr>
        <sz val="11"/>
        <color indexed="8"/>
        <rFont val="ＭＳ 明朝"/>
        <family val="1"/>
      </rPr>
      <t>（１日（８時間当たり）の額）</t>
    </r>
  </si>
  <si>
    <r>
      <t>キャリアアップに資する教育訓練</t>
    </r>
    <r>
      <rPr>
        <sz val="10"/>
        <color indexed="8"/>
        <rFont val="ＭＳ 明朝"/>
        <family val="1"/>
      </rPr>
      <t>（</t>
    </r>
    <r>
      <rPr>
        <b/>
        <sz val="10"/>
        <color indexed="17"/>
        <rFont val="ＭＳ 明朝"/>
        <family val="1"/>
      </rPr>
      <t>① フルタイム(１年以上雇用見込み)</t>
    </r>
    <r>
      <rPr>
        <sz val="10"/>
        <color indexed="8"/>
        <rFont val="ＭＳ 明朝"/>
        <family val="1"/>
      </rPr>
      <t>､２ 短時間勤務(１年以上雇用見込み)､３ １年未満雇用見込み）</t>
    </r>
  </si>
  <si>
    <r>
      <t>キャリアアップに資する教育訓練</t>
    </r>
    <r>
      <rPr>
        <sz val="10"/>
        <color indexed="8"/>
        <rFont val="ＭＳ 明朝"/>
        <family val="1"/>
      </rPr>
      <t>（</t>
    </r>
    <r>
      <rPr>
        <sz val="10"/>
        <rFont val="ＭＳ 明朝"/>
        <family val="1"/>
      </rPr>
      <t>１ フルタイム(１年以上雇用見込み)</t>
    </r>
    <r>
      <rPr>
        <sz val="10"/>
        <color indexed="8"/>
        <rFont val="ＭＳ 明朝"/>
        <family val="1"/>
      </rPr>
      <t>､</t>
    </r>
    <r>
      <rPr>
        <b/>
        <sz val="10"/>
        <color indexed="17"/>
        <rFont val="ＭＳ 明朝"/>
        <family val="1"/>
      </rPr>
      <t>② 短時間勤務(１年以上雇用見込み)</t>
    </r>
    <r>
      <rPr>
        <sz val="10"/>
        <color indexed="8"/>
        <rFont val="ＭＳ 明朝"/>
        <family val="1"/>
      </rPr>
      <t>､３ １年未満雇用見込み）</t>
    </r>
  </si>
  <si>
    <r>
      <t>キャリアアップに資する教育訓練</t>
    </r>
    <r>
      <rPr>
        <sz val="10"/>
        <color indexed="8"/>
        <rFont val="ＭＳ 明朝"/>
        <family val="1"/>
      </rPr>
      <t>（</t>
    </r>
    <r>
      <rPr>
        <sz val="10"/>
        <rFont val="ＭＳ 明朝"/>
        <family val="1"/>
      </rPr>
      <t>１ フルタイム(１年以上雇用見込み)</t>
    </r>
    <r>
      <rPr>
        <sz val="10"/>
        <color indexed="8"/>
        <rFont val="ＭＳ 明朝"/>
        <family val="1"/>
      </rPr>
      <t>､</t>
    </r>
    <r>
      <rPr>
        <sz val="10"/>
        <rFont val="ＭＳ 明朝"/>
        <family val="1"/>
      </rPr>
      <t>２ 短時間勤務(１年以上雇用見込み)</t>
    </r>
    <r>
      <rPr>
        <sz val="10"/>
        <color indexed="8"/>
        <rFont val="ＭＳ 明朝"/>
        <family val="1"/>
      </rPr>
      <t>､</t>
    </r>
    <r>
      <rPr>
        <b/>
        <sz val="10"/>
        <color indexed="17"/>
        <rFont val="ＭＳ 明朝"/>
        <family val="1"/>
      </rPr>
      <t>③ １年未満雇用見込み</t>
    </r>
    <r>
      <rPr>
        <sz val="10"/>
        <color indexed="8"/>
        <rFont val="ＭＳ 明朝"/>
        <family val="1"/>
      </rPr>
      <t>）</t>
    </r>
  </si>
  <si>
    <r>
      <t>うち</t>
    </r>
    <r>
      <rPr>
        <b/>
        <sz val="10"/>
        <color indexed="17"/>
        <rFont val="ＭＳ 明朝"/>
        <family val="1"/>
      </rPr>
      <t>通算雇用期間が1年以上</t>
    </r>
    <r>
      <rPr>
        <sz val="10"/>
        <color indexed="8"/>
        <rFont val="ＭＳ 明朝"/>
        <family val="1"/>
      </rPr>
      <t>の派遣労働者</t>
    </r>
  </si>
  <si>
    <r>
      <t>うち</t>
    </r>
    <r>
      <rPr>
        <b/>
        <sz val="10"/>
        <color indexed="17"/>
        <rFont val="ＭＳ 明朝"/>
        <family val="1"/>
      </rPr>
      <t>通算雇用期間が1年未満</t>
    </r>
    <r>
      <rPr>
        <sz val="10"/>
        <color indexed="8"/>
        <rFont val="ＭＳ 明朝"/>
        <family val="1"/>
      </rPr>
      <t>の派遣労働者</t>
    </r>
  </si>
  <si>
    <r>
      <t>過去１年以内に労働者派遣されたことのある</t>
    </r>
    <r>
      <rPr>
        <b/>
        <sz val="11"/>
        <color indexed="17"/>
        <rFont val="ＭＳ 明朝"/>
        <family val="1"/>
      </rPr>
      <t>登録者（雇用されている者を含む。）</t>
    </r>
    <r>
      <rPr>
        <sz val="11"/>
        <color indexed="8"/>
        <rFont val="ＭＳ 明朝"/>
        <family val="1"/>
      </rPr>
      <t>の数</t>
    </r>
  </si>
  <si>
    <r>
      <rPr>
        <b/>
        <sz val="10"/>
        <color indexed="17"/>
        <rFont val="ＭＳ 明朝"/>
        <family val="1"/>
      </rPr>
      <t>雇用見込みが１年以上</t>
    </r>
    <r>
      <rPr>
        <sz val="10"/>
        <color indexed="8"/>
        <rFont val="ＭＳ 明朝"/>
        <family val="1"/>
      </rPr>
      <t>の労働者</t>
    </r>
  </si>
  <si>
    <r>
      <rPr>
        <b/>
        <sz val="10"/>
        <color indexed="17"/>
        <rFont val="ＭＳ 明朝"/>
        <family val="1"/>
      </rPr>
      <t>雇用見込みが１年未満</t>
    </r>
    <r>
      <rPr>
        <sz val="10"/>
        <color indexed="8"/>
        <rFont val="ＭＳ 明朝"/>
        <family val="1"/>
      </rPr>
      <t>の労働者</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</si>
</sst>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ggge&quot;年&quot;m&quot;月&quot;d&quot;日&quot;;@"/>
    <numFmt numFmtId="178" formatCode="#000"/>
    <numFmt numFmtId="179" formatCode="####"/>
    <numFmt numFmtId="180" formatCode="0###"/>
    <numFmt numFmtId="181" formatCode="0_ "/>
    <numFmt numFmtId="182" formatCode="0.0_ "/>
    <numFmt numFmtId="183" formatCode="0.0_);[Red]\(0.0\)"/>
    <numFmt numFmtId="184" formatCode="0_);[Red]\(0\)"/>
    <numFmt numFmtId="185" formatCode="0.00_ "/>
    <numFmt numFmtId="186" formatCode="0.00_);[Red]\(0.00\)"/>
  </numFmts>
  <fonts count="96">
    <font>
      <sz val="11"/>
      <name val="ＭＳ Ｐゴシック"/>
      <family val="3"/>
    </font>
    <font>
      <sz val="11"/>
      <color indexed="8"/>
      <name val="ＭＳ Ｐゴシック"/>
      <family val="3"/>
    </font>
    <font>
      <sz val="11"/>
      <name val="ＭＳ ゴシック"/>
      <family val="3"/>
    </font>
    <font>
      <sz val="11"/>
      <name val="ＭＳ 明朝"/>
      <family val="1"/>
    </font>
    <font>
      <sz val="6"/>
      <name val="ＭＳ Ｐゴシック"/>
      <family val="3"/>
    </font>
    <font>
      <sz val="9"/>
      <name val="ＭＳ 明朝"/>
      <family val="1"/>
    </font>
    <font>
      <sz val="8"/>
      <name val="ＭＳ 明朝"/>
      <family val="1"/>
    </font>
    <font>
      <sz val="9"/>
      <name val="ＭＳ Ｐゴシック"/>
      <family val="3"/>
    </font>
    <font>
      <sz val="8"/>
      <name val="ＭＳ Ｐゴシック"/>
      <family val="3"/>
    </font>
    <font>
      <sz val="16"/>
      <name val="ＭＳ 明朝"/>
      <family val="1"/>
    </font>
    <font>
      <sz val="10"/>
      <name val="ＭＳ 明朝"/>
      <family val="1"/>
    </font>
    <font>
      <b/>
      <sz val="11"/>
      <color indexed="56"/>
      <name val="ＭＳ Ｐゴシック"/>
      <family val="3"/>
    </font>
    <font>
      <sz val="12"/>
      <name val="ＭＳ 明朝"/>
      <family val="1"/>
    </font>
    <font>
      <sz val="10"/>
      <name val="ＭＳ ゴシック"/>
      <family val="3"/>
    </font>
    <font>
      <sz val="11"/>
      <color indexed="8"/>
      <name val="ＭＳ 明朝"/>
      <family val="1"/>
    </font>
    <font>
      <sz val="10"/>
      <color indexed="8"/>
      <name val="ＭＳ 明朝"/>
      <family val="1"/>
    </font>
    <font>
      <sz val="11"/>
      <color indexed="8"/>
      <name val="ＭＳ ゴシック"/>
      <family val="3"/>
    </font>
    <font>
      <b/>
      <sz val="11"/>
      <color indexed="17"/>
      <name val="ＭＳ 明朝"/>
      <family val="1"/>
    </font>
    <font>
      <b/>
      <sz val="10"/>
      <color indexed="1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ゴシック"/>
      <family val="3"/>
    </font>
    <font>
      <b/>
      <sz val="11"/>
      <color indexed="10"/>
      <name val="ＭＳ Ｐゴシック"/>
      <family val="3"/>
    </font>
    <font>
      <b/>
      <sz val="11"/>
      <color indexed="10"/>
      <name val="ＭＳ 明朝"/>
      <family val="1"/>
    </font>
    <font>
      <sz val="11"/>
      <color indexed="10"/>
      <name val="ＭＳ 明朝"/>
      <family val="1"/>
    </font>
    <font>
      <b/>
      <sz val="11"/>
      <color indexed="30"/>
      <name val="ＭＳ 明朝"/>
      <family val="1"/>
    </font>
    <font>
      <sz val="14"/>
      <color indexed="8"/>
      <name val="ＭＳ Ｐゴシック"/>
      <family val="3"/>
    </font>
    <font>
      <sz val="9"/>
      <color indexed="8"/>
      <name val="ＭＳ 明朝"/>
      <family val="1"/>
    </font>
    <font>
      <b/>
      <sz val="11"/>
      <color indexed="8"/>
      <name val="ＭＳ 明朝"/>
      <family val="1"/>
    </font>
    <font>
      <sz val="8"/>
      <color indexed="8"/>
      <name val="ＭＳ 明朝"/>
      <family val="1"/>
    </font>
    <font>
      <sz val="11"/>
      <color indexed="30"/>
      <name val="ＭＳ 明朝"/>
      <family val="1"/>
    </font>
    <font>
      <sz val="10"/>
      <color indexed="8"/>
      <name val="ＭＳ Ｐゴシック"/>
      <family val="3"/>
    </font>
    <font>
      <sz val="12"/>
      <color indexed="8"/>
      <name val="ＭＳ 明朝"/>
      <family val="1"/>
    </font>
    <font>
      <b/>
      <sz val="14"/>
      <color indexed="8"/>
      <name val="ＭＳ Ｐゴシック"/>
      <family val="3"/>
    </font>
    <font>
      <sz val="9"/>
      <name val="MS UI Gothic"/>
      <family val="3"/>
    </font>
    <font>
      <b/>
      <u val="single"/>
      <sz val="14"/>
      <color indexed="10"/>
      <name val="ＭＳ Ｐゴシック"/>
      <family val="3"/>
    </font>
    <font>
      <b/>
      <u val="single"/>
      <sz val="14"/>
      <color indexed="10"/>
      <name val="Calibri"/>
      <family val="2"/>
    </font>
    <font>
      <sz val="11"/>
      <color indexed="10"/>
      <name val="Calibri"/>
      <family val="2"/>
    </font>
    <font>
      <b/>
      <sz val="12"/>
      <color indexed="8"/>
      <name val="ＭＳ Ｐゴシック"/>
      <family val="3"/>
    </font>
    <font>
      <b/>
      <sz val="12"/>
      <color indexed="8"/>
      <name val="Calibri"/>
      <family val="2"/>
    </font>
    <font>
      <b/>
      <sz val="10"/>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Calibri"/>
      <family val="3"/>
    </font>
    <font>
      <sz val="10"/>
      <color theme="1"/>
      <name val="ＭＳ 明朝"/>
      <family val="1"/>
    </font>
    <font>
      <sz val="11"/>
      <color theme="1"/>
      <name val="ＭＳ Ｐゴシック"/>
      <family val="3"/>
    </font>
    <font>
      <sz val="10"/>
      <color theme="1"/>
      <name val="ＭＳ ゴシック"/>
      <family val="3"/>
    </font>
    <font>
      <b/>
      <sz val="11"/>
      <color rgb="FFFF0000"/>
      <name val="Calibri"/>
      <family val="3"/>
    </font>
    <font>
      <b/>
      <sz val="11"/>
      <color rgb="FFFF0000"/>
      <name val="ＭＳ 明朝"/>
      <family val="1"/>
    </font>
    <font>
      <sz val="11"/>
      <color rgb="FFFF0000"/>
      <name val="ＭＳ 明朝"/>
      <family val="1"/>
    </font>
    <font>
      <b/>
      <sz val="11"/>
      <color rgb="FF0070C0"/>
      <name val="ＭＳ 明朝"/>
      <family val="1"/>
    </font>
    <font>
      <sz val="11"/>
      <color theme="1"/>
      <name val="ＭＳ ゴシック"/>
      <family val="3"/>
    </font>
    <font>
      <sz val="14"/>
      <color theme="1"/>
      <name val="Calibri"/>
      <family val="3"/>
    </font>
    <font>
      <sz val="9"/>
      <color theme="1"/>
      <name val="ＭＳ 明朝"/>
      <family val="1"/>
    </font>
    <font>
      <b/>
      <sz val="11"/>
      <color theme="1"/>
      <name val="ＭＳ 明朝"/>
      <family val="1"/>
    </font>
    <font>
      <sz val="8"/>
      <color theme="1"/>
      <name val="ＭＳ 明朝"/>
      <family val="1"/>
    </font>
    <font>
      <sz val="11"/>
      <color rgb="FF0070C0"/>
      <name val="ＭＳ 明朝"/>
      <family val="1"/>
    </font>
    <font>
      <sz val="12"/>
      <color theme="1"/>
      <name val="ＭＳ 明朝"/>
      <family val="1"/>
    </font>
    <font>
      <sz val="10"/>
      <color theme="1"/>
      <name val="ＭＳ Ｐゴシック"/>
      <family val="3"/>
    </font>
    <font>
      <sz val="9"/>
      <color theme="1"/>
      <name val="ＭＳ Ｐゴシック"/>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style="thin"/>
      <top/>
      <bottom style="thin"/>
    </border>
    <border>
      <left style="medium"/>
      <right/>
      <top style="medium"/>
      <bottom/>
    </border>
    <border>
      <left/>
      <right/>
      <top style="medium"/>
      <bottom/>
    </border>
    <border>
      <left/>
      <right style="thin"/>
      <top style="medium"/>
      <bottom/>
    </border>
    <border>
      <left/>
      <right/>
      <top style="medium"/>
      <bottom style="thin"/>
    </border>
    <border>
      <left style="medium"/>
      <right/>
      <top/>
      <bottom style="medium"/>
    </border>
    <border>
      <left style="thin"/>
      <right style="thin"/>
      <top style="thin"/>
      <bottom style="medium"/>
    </border>
    <border>
      <left/>
      <right style="thin"/>
      <top style="thin"/>
      <bottom style="medium"/>
    </border>
    <border>
      <left/>
      <right/>
      <top/>
      <bottom style="thin"/>
    </border>
    <border>
      <left style="thin"/>
      <right style="thin"/>
      <top style="thin"/>
      <bottom style="thin"/>
    </border>
    <border>
      <left/>
      <right style="medium"/>
      <top style="medium"/>
      <bottom/>
    </border>
    <border>
      <left style="medium"/>
      <right/>
      <top/>
      <bottom/>
    </border>
    <border>
      <left/>
      <right/>
      <top style="thin"/>
      <bottom style="thin"/>
    </border>
    <border>
      <left/>
      <right style="medium"/>
      <top style="thin"/>
      <bottom style="thin"/>
    </border>
    <border>
      <left/>
      <right/>
      <top/>
      <bottom style="medium"/>
    </border>
    <border>
      <left/>
      <right style="medium"/>
      <top/>
      <bottom/>
    </border>
    <border>
      <left/>
      <right style="medium"/>
      <top style="medium"/>
      <bottom style="thin"/>
    </border>
    <border>
      <left/>
      <right/>
      <top style="medium"/>
      <bottom style="medium"/>
    </border>
    <border>
      <left style="medium"/>
      <right/>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right style="medium"/>
      <top/>
      <bottom style="medium"/>
    </border>
    <border>
      <left style="medium"/>
      <right style="thin"/>
      <top style="medium"/>
      <bottom style="medium"/>
    </border>
    <border>
      <left style="medium"/>
      <right style="thin"/>
      <top style="medium"/>
      <bottom/>
    </border>
    <border>
      <left style="medium"/>
      <right style="thin"/>
      <top/>
      <bottom/>
    </border>
    <border>
      <left style="thin"/>
      <right/>
      <top/>
      <bottom/>
    </border>
    <border>
      <left style="thin"/>
      <right/>
      <top/>
      <bottom style="medium"/>
    </border>
    <border>
      <left/>
      <right style="thin"/>
      <top/>
      <bottom style="medium"/>
    </border>
    <border>
      <left style="medium"/>
      <right style="medium"/>
      <top/>
      <bottom/>
    </border>
    <border>
      <left style="medium"/>
      <right style="medium"/>
      <top style="thin"/>
      <bottom/>
    </border>
    <border>
      <left style="medium"/>
      <right style="medium"/>
      <top style="thin"/>
      <bottom style="thin"/>
    </border>
    <border>
      <left style="medium"/>
      <right style="thin"/>
      <top style="thin"/>
      <bottom style="medium"/>
    </border>
    <border>
      <left style="medium"/>
      <right style="medium"/>
      <top/>
      <bottom style="medium"/>
    </border>
    <border>
      <left/>
      <right style="medium"/>
      <top style="thin"/>
      <bottom/>
    </border>
    <border>
      <left/>
      <right style="thin"/>
      <top style="medium"/>
      <bottom style="thin"/>
    </border>
    <border>
      <left/>
      <right style="thin"/>
      <top style="thin"/>
      <bottom style="thin"/>
    </border>
    <border>
      <left style="medium"/>
      <right/>
      <top style="thin"/>
      <bottom style="thin"/>
    </border>
    <border>
      <left style="medium"/>
      <right style="thin"/>
      <top/>
      <bottom style="medium"/>
    </border>
    <border>
      <left style="thin"/>
      <right/>
      <top style="thin"/>
      <bottom style="medium"/>
    </border>
    <border>
      <left style="thin"/>
      <right style="medium"/>
      <top style="thin"/>
      <bottom style="medium"/>
    </border>
    <border>
      <left style="medium"/>
      <right/>
      <top style="medium"/>
      <bottom style="thin"/>
    </border>
    <border>
      <left style="thin"/>
      <right style="medium"/>
      <top/>
      <bottom style="thin"/>
    </border>
    <border>
      <left style="medium"/>
      <right style="medium"/>
      <top style="medium"/>
      <bottom style="thin"/>
    </border>
    <border>
      <left style="thin"/>
      <right style="medium"/>
      <top style="thin"/>
      <bottom style="thin"/>
    </border>
    <border>
      <left style="medium"/>
      <right/>
      <top style="thin"/>
      <bottom style="medium"/>
    </border>
    <border>
      <left style="medium"/>
      <right/>
      <top style="thin"/>
      <bottom/>
    </border>
    <border>
      <left/>
      <right style="medium"/>
      <top/>
      <bottom style="thin"/>
    </border>
    <border>
      <left/>
      <right style="thin"/>
      <top/>
      <bottom/>
    </border>
    <border>
      <left style="thin"/>
      <right style="medium"/>
      <top/>
      <bottom/>
    </border>
    <border>
      <left/>
      <right style="thin"/>
      <top style="thin"/>
      <bottom/>
    </border>
    <border>
      <left style="thin"/>
      <right style="medium"/>
      <top style="thin"/>
      <bottom/>
    </border>
    <border>
      <left style="medium"/>
      <right style="thin"/>
      <top style="thin"/>
      <bottom/>
    </border>
    <border>
      <left style="thin"/>
      <right/>
      <top style="thin"/>
      <bottom style="thin"/>
    </border>
    <border>
      <left/>
      <right/>
      <top style="thin"/>
      <bottom style="medium"/>
    </border>
    <border>
      <left/>
      <right style="medium"/>
      <top style="thin"/>
      <bottom style="medium"/>
    </border>
    <border>
      <left style="thin"/>
      <right/>
      <top style="medium"/>
      <bottom style="medium"/>
    </border>
    <border>
      <left/>
      <right style="thin"/>
      <top style="medium"/>
      <bottom style="medium"/>
    </border>
    <border>
      <left style="thin"/>
      <right style="thin"/>
      <top/>
      <bottom style="medium"/>
    </border>
    <border>
      <left style="thin"/>
      <right style="medium"/>
      <top/>
      <bottom style="medium"/>
    </border>
    <border>
      <left style="thin"/>
      <right style="thin"/>
      <top style="thin"/>
      <bottom/>
    </border>
    <border>
      <left style="medium"/>
      <right style="medium"/>
      <top style="medium"/>
      <bottom style="medium"/>
    </border>
    <border>
      <left style="medium"/>
      <right style="thin"/>
      <top/>
      <bottom style="thin"/>
    </border>
    <border>
      <left/>
      <right style="thin"/>
      <top/>
      <bottom style="thin"/>
    </border>
    <border>
      <left style="thin"/>
      <right style="medium"/>
      <top style="medium"/>
      <bottom style="thin"/>
    </border>
    <border>
      <left style="medium"/>
      <right style="thin"/>
      <top style="thin"/>
      <bottom style="thin"/>
    </border>
    <border>
      <left style="medium"/>
      <right style="medium"/>
      <top style="medium"/>
      <bottom/>
    </border>
    <border>
      <left style="thin"/>
      <right style="thin"/>
      <top style="medium"/>
      <bottom/>
    </border>
    <border>
      <left style="thin"/>
      <right style="thin"/>
      <top/>
      <bottom/>
    </border>
    <border>
      <left style="medium"/>
      <right style="medium"/>
      <top style="thin"/>
      <bottom style="medium"/>
    </border>
    <border>
      <left style="medium"/>
      <right style="medium"/>
      <top/>
      <bottom style="thin"/>
    </border>
    <border>
      <left style="thin"/>
      <right/>
      <top style="medium"/>
      <bottom/>
    </border>
    <border>
      <left style="thin"/>
      <right/>
      <top style="dotted"/>
      <bottom style="medium"/>
    </border>
    <border>
      <left/>
      <right/>
      <top style="dotted"/>
      <bottom style="medium"/>
    </border>
    <border>
      <left/>
      <right style="medium"/>
      <top style="dotted"/>
      <bottom style="medium"/>
    </border>
    <border>
      <left style="thin"/>
      <right/>
      <top style="medium"/>
      <bottom style="dotted"/>
    </border>
    <border>
      <left/>
      <right/>
      <top style="medium"/>
      <bottom style="dotted"/>
    </border>
    <border>
      <left/>
      <right style="medium"/>
      <top style="medium"/>
      <bottom style="dotted"/>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thin"/>
      <right/>
      <top style="medium"/>
      <bottom style="thin"/>
    </border>
    <border>
      <left style="medium"/>
      <right/>
      <top/>
      <bottom style="thin"/>
    </border>
    <border>
      <left style="thin"/>
      <right/>
      <top/>
      <bottom style="thin"/>
    </border>
    <border>
      <left style="thin"/>
      <right/>
      <top/>
      <bottom style="double"/>
    </border>
    <border>
      <left/>
      <right style="medium"/>
      <top/>
      <bottom style="double"/>
    </border>
    <border>
      <left style="medium"/>
      <right/>
      <top style="double"/>
      <bottom>
        <color indexed="63"/>
      </bottom>
    </border>
    <border>
      <left/>
      <right/>
      <top style="double"/>
      <bottom>
        <color indexed="63"/>
      </bottom>
    </border>
    <border>
      <left/>
      <right style="medium"/>
      <top style="double"/>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bottom style="hair"/>
    </border>
    <border>
      <left style="thin"/>
      <right style="thin"/>
      <top/>
      <bottom style="hair"/>
    </border>
    <border>
      <left style="thin"/>
      <right style="medium"/>
      <top/>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double"/>
    </border>
    <border>
      <left style="thin"/>
      <right style="thin"/>
      <top style="hair"/>
      <bottom style="double"/>
    </border>
    <border>
      <left style="thin"/>
      <right style="medium"/>
      <top style="hair"/>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medium"/>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1170">
    <xf numFmtId="0" fontId="0" fillId="0" borderId="0" xfId="0" applyAlignment="1">
      <alignment/>
    </xf>
    <xf numFmtId="0" fontId="2" fillId="0" borderId="0" xfId="0" applyFont="1" applyFill="1" applyAlignment="1" applyProtection="1">
      <alignment vertical="center"/>
      <protection locked="0"/>
    </xf>
    <xf numFmtId="0" fontId="3" fillId="0" borderId="0" xfId="0" applyFont="1" applyFill="1" applyAlignment="1">
      <alignment/>
    </xf>
    <xf numFmtId="0" fontId="0" fillId="0" borderId="0" xfId="0" applyFont="1" applyFill="1" applyAlignment="1">
      <alignment/>
    </xf>
    <xf numFmtId="0" fontId="10" fillId="0" borderId="0" xfId="0" applyFont="1" applyFill="1" applyAlignment="1">
      <alignment vertical="center"/>
    </xf>
    <xf numFmtId="0" fontId="3" fillId="0" borderId="0" xfId="0" applyFont="1" applyFill="1" applyAlignment="1">
      <alignment horizontal="center" vertical="center"/>
    </xf>
    <xf numFmtId="0" fontId="58" fillId="0" borderId="0" xfId="62" applyFill="1" applyBorder="1">
      <alignment vertical="center"/>
      <protection/>
    </xf>
    <xf numFmtId="0" fontId="58" fillId="0" borderId="0" xfId="62" applyFill="1">
      <alignment vertical="center"/>
      <protection/>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right" vertical="center"/>
    </xf>
    <xf numFmtId="0" fontId="10" fillId="0" borderId="0" xfId="0" applyFont="1" applyFill="1" applyAlignment="1">
      <alignment/>
    </xf>
    <xf numFmtId="0" fontId="10" fillId="0" borderId="0" xfId="0" applyFont="1" applyFill="1" applyAlignment="1">
      <alignment horizontal="center" vertical="center"/>
    </xf>
    <xf numFmtId="49" fontId="10" fillId="0" borderId="0" xfId="0" applyNumberFormat="1" applyFont="1" applyFill="1" applyAlignment="1">
      <alignment vertical="center"/>
    </xf>
    <xf numFmtId="0" fontId="10" fillId="0" borderId="0" xfId="0" applyFont="1" applyFill="1" applyAlignment="1">
      <alignment horizontal="center" vertical="top"/>
    </xf>
    <xf numFmtId="0" fontId="10" fillId="0" borderId="0" xfId="0" applyFont="1" applyFill="1" applyAlignment="1">
      <alignment wrapText="1"/>
    </xf>
    <xf numFmtId="0" fontId="77" fillId="0" borderId="0" xfId="63" applyFont="1" applyFill="1" applyBorder="1" applyAlignment="1">
      <alignment horizontal="center" vertical="center"/>
      <protection/>
    </xf>
    <xf numFmtId="0" fontId="77" fillId="0" borderId="0" xfId="63" applyFont="1" applyBorder="1" applyAlignment="1">
      <alignment horizontal="center" vertical="center"/>
      <protection/>
    </xf>
    <xf numFmtId="0" fontId="77" fillId="0" borderId="0" xfId="62" applyFont="1" applyFill="1">
      <alignment vertical="center"/>
      <protection/>
    </xf>
    <xf numFmtId="0" fontId="77" fillId="0" borderId="0" xfId="62" applyFont="1" applyFill="1" applyBorder="1">
      <alignment vertical="center"/>
      <protection/>
    </xf>
    <xf numFmtId="38" fontId="77" fillId="0" borderId="0" xfId="49" applyFont="1" applyFill="1" applyBorder="1" applyAlignment="1">
      <alignment horizontal="center" vertical="center"/>
    </xf>
    <xf numFmtId="0" fontId="77" fillId="0" borderId="0" xfId="62" applyFont="1" applyFill="1" applyBorder="1" applyAlignment="1">
      <alignment vertical="center"/>
      <protection/>
    </xf>
    <xf numFmtId="0" fontId="77" fillId="0" borderId="0" xfId="63" applyFont="1">
      <alignment vertical="center"/>
      <protection/>
    </xf>
    <xf numFmtId="0" fontId="77" fillId="0" borderId="0" xfId="63" applyFont="1" applyFill="1" applyBorder="1">
      <alignment vertical="center"/>
      <protection/>
    </xf>
    <xf numFmtId="0" fontId="77" fillId="0" borderId="0" xfId="63" applyFont="1" applyFill="1">
      <alignment vertical="center"/>
      <protection/>
    </xf>
    <xf numFmtId="0" fontId="13" fillId="0" borderId="0" xfId="0" applyFont="1" applyFill="1" applyAlignment="1">
      <alignment horizontal="center" vertical="center"/>
    </xf>
    <xf numFmtId="0" fontId="58" fillId="0" borderId="0" xfId="62" applyFill="1" applyAlignment="1">
      <alignment vertical="center"/>
      <protection/>
    </xf>
    <xf numFmtId="0" fontId="77" fillId="0" borderId="0" xfId="62" applyFont="1" applyFill="1" applyAlignment="1">
      <alignment vertical="center"/>
      <protection/>
    </xf>
    <xf numFmtId="0" fontId="58" fillId="0" borderId="0" xfId="62" applyFill="1" applyAlignment="1">
      <alignment horizontal="right" vertical="center"/>
      <protection/>
    </xf>
    <xf numFmtId="0" fontId="77" fillId="0" borderId="0" xfId="62" applyFont="1" applyFill="1" applyBorder="1" applyAlignment="1">
      <alignment vertical="center" textRotation="255"/>
      <protection/>
    </xf>
    <xf numFmtId="0" fontId="77" fillId="0" borderId="0" xfId="63" applyFont="1" applyFill="1" applyBorder="1" applyAlignment="1">
      <alignment vertical="center"/>
      <protection/>
    </xf>
    <xf numFmtId="0" fontId="78" fillId="0" borderId="0" xfId="62" applyFont="1" applyFill="1" applyBorder="1" applyAlignment="1">
      <alignment vertical="center" wrapText="1"/>
      <protection/>
    </xf>
    <xf numFmtId="0" fontId="10" fillId="0" borderId="0" xfId="0" applyFont="1" applyFill="1" applyAlignment="1">
      <alignment horizontal="justify" vertical="center"/>
    </xf>
    <xf numFmtId="0" fontId="58" fillId="0" borderId="0" xfId="62" applyFont="1" applyFill="1">
      <alignment vertical="center"/>
      <protection/>
    </xf>
    <xf numFmtId="49" fontId="10" fillId="0" borderId="0" xfId="0" applyNumberFormat="1" applyFont="1" applyFill="1" applyAlignment="1">
      <alignment horizontal="center" vertical="top"/>
    </xf>
    <xf numFmtId="0" fontId="79" fillId="0" borderId="0" xfId="0" applyFont="1" applyFill="1" applyAlignment="1">
      <alignment horizontal="center" vertical="top" wrapText="1"/>
    </xf>
    <xf numFmtId="0" fontId="79" fillId="0" borderId="0" xfId="0" applyFont="1" applyFill="1" applyAlignment="1">
      <alignment horizontal="center" vertical="top"/>
    </xf>
    <xf numFmtId="0" fontId="58" fillId="0" borderId="0" xfId="62" applyFont="1" applyFill="1" applyBorder="1">
      <alignment vertical="center"/>
      <protection/>
    </xf>
    <xf numFmtId="0" fontId="58" fillId="0" borderId="0" xfId="62" applyFill="1" applyBorder="1" applyAlignment="1">
      <alignment vertical="center"/>
      <protection/>
    </xf>
    <xf numFmtId="49" fontId="79" fillId="0" borderId="0" xfId="0" applyNumberFormat="1" applyFont="1" applyFill="1" applyAlignment="1">
      <alignment horizontal="center" vertical="top" wrapText="1"/>
    </xf>
    <xf numFmtId="49" fontId="79" fillId="0" borderId="0" xfId="0" applyNumberFormat="1" applyFont="1" applyFill="1" applyAlignment="1">
      <alignment horizontal="center" vertical="top"/>
    </xf>
    <xf numFmtId="49" fontId="79" fillId="0" borderId="0" xfId="0" applyNumberFormat="1" applyFont="1" applyFill="1" applyAlignment="1">
      <alignment horizontal="justify" vertical="top" wrapText="1"/>
    </xf>
    <xf numFmtId="0" fontId="80" fillId="0" borderId="0" xfId="0" applyFont="1" applyFill="1" applyAlignment="1">
      <alignment/>
    </xf>
    <xf numFmtId="0" fontId="80" fillId="0" borderId="0" xfId="0" applyFont="1" applyFill="1" applyBorder="1" applyAlignment="1">
      <alignment/>
    </xf>
    <xf numFmtId="0" fontId="58" fillId="0" borderId="0" xfId="62" applyFont="1" applyFill="1" applyAlignment="1">
      <alignment horizontal="right" vertical="center"/>
      <protection/>
    </xf>
    <xf numFmtId="0" fontId="77" fillId="0" borderId="0" xfId="0" applyFont="1" applyFill="1" applyAlignment="1">
      <alignment/>
    </xf>
    <xf numFmtId="0" fontId="77" fillId="0" borderId="0" xfId="0" applyFont="1" applyFill="1" applyBorder="1" applyAlignment="1">
      <alignment/>
    </xf>
    <xf numFmtId="0" fontId="77" fillId="0" borderId="0" xfId="0" applyFont="1" applyFill="1" applyBorder="1" applyAlignment="1">
      <alignment horizontal="center"/>
    </xf>
    <xf numFmtId="0" fontId="77" fillId="0" borderId="0" xfId="0" applyFont="1" applyFill="1" applyBorder="1" applyAlignment="1">
      <alignment/>
    </xf>
    <xf numFmtId="0" fontId="77" fillId="0" borderId="0" xfId="0" applyFont="1" applyFill="1" applyAlignment="1">
      <alignment horizontal="center" vertical="center"/>
    </xf>
    <xf numFmtId="0" fontId="58" fillId="0" borderId="0" xfId="63" applyFont="1">
      <alignment vertical="center"/>
      <protection/>
    </xf>
    <xf numFmtId="0" fontId="58" fillId="0" borderId="0" xfId="63" applyFont="1" applyFill="1" applyBorder="1" applyAlignment="1">
      <alignment vertical="center"/>
      <protection/>
    </xf>
    <xf numFmtId="0" fontId="58" fillId="0" borderId="0" xfId="63" applyFont="1" applyFill="1" applyBorder="1" applyAlignment="1">
      <alignment horizontal="center" vertical="center"/>
      <protection/>
    </xf>
    <xf numFmtId="0" fontId="77" fillId="0" borderId="0" xfId="0" applyFont="1" applyFill="1" applyAlignment="1">
      <alignment vertical="center"/>
    </xf>
    <xf numFmtId="0" fontId="77" fillId="0" borderId="0" xfId="0" applyFont="1" applyFill="1" applyBorder="1" applyAlignment="1" applyProtection="1">
      <alignment horizontal="center" vertical="center"/>
      <protection locked="0"/>
    </xf>
    <xf numFmtId="0" fontId="77" fillId="0" borderId="0" xfId="0" applyFont="1" applyFill="1" applyAlignment="1" applyProtection="1">
      <alignment horizontal="right" vertical="center"/>
      <protection locked="0"/>
    </xf>
    <xf numFmtId="0" fontId="77" fillId="0" borderId="0" xfId="0" applyFont="1" applyFill="1" applyBorder="1" applyAlignment="1">
      <alignment vertical="center"/>
    </xf>
    <xf numFmtId="0" fontId="58" fillId="0" borderId="0" xfId="63" applyFont="1" applyFill="1">
      <alignment vertical="center"/>
      <protection/>
    </xf>
    <xf numFmtId="0" fontId="58" fillId="0" borderId="0" xfId="63" applyFont="1" applyBorder="1">
      <alignment vertical="center"/>
      <protection/>
    </xf>
    <xf numFmtId="0" fontId="79" fillId="0" borderId="0" xfId="0" applyFont="1" applyFill="1" applyAlignment="1">
      <alignment/>
    </xf>
    <xf numFmtId="0" fontId="79" fillId="0" borderId="0" xfId="0" applyFont="1" applyFill="1" applyAlignment="1">
      <alignment wrapText="1"/>
    </xf>
    <xf numFmtId="49" fontId="77" fillId="0" borderId="0" xfId="0" applyNumberFormat="1" applyFont="1" applyFill="1" applyAlignment="1">
      <alignment vertical="center"/>
    </xf>
    <xf numFmtId="0" fontId="77" fillId="0" borderId="0" xfId="0" applyFont="1" applyFill="1" applyAlignment="1">
      <alignment horizontal="right" vertical="center"/>
    </xf>
    <xf numFmtId="0" fontId="79" fillId="0" borderId="0" xfId="0" applyFont="1" applyFill="1" applyAlignment="1">
      <alignment horizontal="center" vertical="center"/>
    </xf>
    <xf numFmtId="0" fontId="79" fillId="0" borderId="0" xfId="0" applyFont="1" applyFill="1" applyAlignment="1">
      <alignment vertical="center"/>
    </xf>
    <xf numFmtId="49" fontId="79" fillId="0" borderId="0" xfId="0" applyNumberFormat="1" applyFont="1" applyFill="1" applyAlignment="1">
      <alignment vertical="center"/>
    </xf>
    <xf numFmtId="0" fontId="77" fillId="0" borderId="0" xfId="0" applyFont="1" applyFill="1" applyAlignment="1">
      <alignment horizontal="left" vertical="center"/>
    </xf>
    <xf numFmtId="0" fontId="79" fillId="0" borderId="0" xfId="0" applyFont="1" applyFill="1" applyAlignment="1">
      <alignment horizontal="justify" vertical="center"/>
    </xf>
    <xf numFmtId="49" fontId="79" fillId="0" borderId="0" xfId="0" applyNumberFormat="1" applyFont="1" applyFill="1" applyAlignment="1">
      <alignment horizontal="justify" vertical="top" wrapText="1"/>
    </xf>
    <xf numFmtId="0" fontId="79" fillId="0" borderId="0" xfId="0" applyFont="1" applyFill="1" applyAlignment="1">
      <alignment horizontal="justify" vertical="top" wrapText="1"/>
    </xf>
    <xf numFmtId="0" fontId="79" fillId="0" borderId="0" xfId="0" applyFont="1" applyFill="1" applyAlignment="1">
      <alignment horizontal="justify" vertical="center"/>
    </xf>
    <xf numFmtId="0" fontId="77" fillId="0" borderId="0" xfId="0" applyFont="1" applyFill="1" applyAlignment="1">
      <alignment horizontal="left" vertical="center"/>
    </xf>
    <xf numFmtId="0" fontId="81" fillId="0" borderId="0" xfId="0" applyFont="1" applyFill="1" applyAlignment="1">
      <alignment horizontal="center" vertical="center"/>
    </xf>
    <xf numFmtId="49" fontId="79" fillId="0" borderId="0" xfId="0" applyNumberFormat="1" applyFont="1" applyFill="1" applyAlignment="1">
      <alignment horizontal="center" vertical="center"/>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82" fillId="0" borderId="0" xfId="62" applyFont="1" applyFill="1">
      <alignment vertical="center"/>
      <protection/>
    </xf>
    <xf numFmtId="0" fontId="83" fillId="34" borderId="0" xfId="0" applyFont="1" applyFill="1" applyAlignment="1">
      <alignment vertical="center"/>
    </xf>
    <xf numFmtId="0" fontId="84" fillId="34" borderId="0" xfId="0" applyFont="1" applyFill="1" applyAlignment="1">
      <alignment vertical="center"/>
    </xf>
    <xf numFmtId="0" fontId="83" fillId="0" borderId="0" xfId="62" applyFont="1" applyFill="1">
      <alignment vertical="center"/>
      <protection/>
    </xf>
    <xf numFmtId="0" fontId="83" fillId="34" borderId="0" xfId="62" applyFont="1" applyFill="1">
      <alignment vertical="center"/>
      <protection/>
    </xf>
    <xf numFmtId="0" fontId="85" fillId="34" borderId="0" xfId="62" applyFont="1" applyFill="1">
      <alignment vertical="center"/>
      <protection/>
    </xf>
    <xf numFmtId="0" fontId="83" fillId="0" borderId="0" xfId="62" applyFont="1" applyFill="1" applyBorder="1">
      <alignment vertical="center"/>
      <protection/>
    </xf>
    <xf numFmtId="0" fontId="83" fillId="34" borderId="0" xfId="63" applyFont="1" applyFill="1">
      <alignment vertical="center"/>
      <protection/>
    </xf>
    <xf numFmtId="0" fontId="84" fillId="0" borderId="0" xfId="0" applyFont="1" applyFill="1" applyAlignment="1">
      <alignment/>
    </xf>
    <xf numFmtId="0" fontId="0" fillId="33" borderId="0" xfId="0" applyFont="1" applyFill="1" applyAlignment="1">
      <alignment/>
    </xf>
    <xf numFmtId="0" fontId="2" fillId="33"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3" fillId="33" borderId="0" xfId="0" applyFont="1" applyFill="1" applyAlignment="1" applyProtection="1">
      <alignment horizontal="right" vertical="center"/>
      <protection locked="0"/>
    </xf>
    <xf numFmtId="0" fontId="5" fillId="33" borderId="0" xfId="0" applyFont="1" applyFill="1" applyAlignment="1" applyProtection="1">
      <alignment horizontal="right" vertical="center"/>
      <protection locked="0"/>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7" fillId="33" borderId="0" xfId="0"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7" fillId="33" borderId="0" xfId="0" applyFont="1" applyFill="1" applyBorder="1" applyAlignment="1" applyProtection="1">
      <alignment horizontal="right" vertical="center"/>
      <protection locked="0"/>
    </xf>
    <xf numFmtId="0" fontId="9" fillId="33" borderId="0" xfId="0" applyFont="1" applyFill="1" applyAlignment="1" applyProtection="1">
      <alignment vertical="center"/>
      <protection locked="0"/>
    </xf>
    <xf numFmtId="0" fontId="9" fillId="33" borderId="0" xfId="0" applyFont="1" applyFill="1" applyAlignment="1" applyProtection="1">
      <alignment horizontal="center" vertical="center"/>
      <protection locked="0"/>
    </xf>
    <xf numFmtId="0" fontId="12" fillId="33" borderId="0" xfId="0" applyFont="1" applyFill="1" applyAlignment="1" applyProtection="1">
      <alignment horizontal="center" vertical="center"/>
      <protection locked="0"/>
    </xf>
    <xf numFmtId="0" fontId="12" fillId="33" borderId="0" xfId="0" applyFont="1" applyFill="1" applyAlignment="1" applyProtection="1">
      <alignment/>
      <protection locked="0"/>
    </xf>
    <xf numFmtId="0" fontId="12" fillId="33" borderId="0" xfId="0" applyFont="1" applyFill="1" applyAlignment="1" applyProtection="1">
      <alignment horizontal="right" vertical="center"/>
      <protection/>
    </xf>
    <xf numFmtId="0" fontId="3" fillId="33" borderId="0" xfId="0" applyFont="1" applyFill="1" applyAlignment="1">
      <alignment horizontal="left"/>
    </xf>
    <xf numFmtId="0" fontId="3" fillId="33" borderId="0" xfId="0" applyFont="1" applyFill="1" applyAlignment="1" applyProtection="1">
      <alignment/>
      <protection locked="0"/>
    </xf>
    <xf numFmtId="0" fontId="10" fillId="33" borderId="0" xfId="0" applyFont="1" applyFill="1" applyAlignment="1">
      <alignment horizontal="right" vertical="center"/>
    </xf>
    <xf numFmtId="0" fontId="3" fillId="33" borderId="0" xfId="0" applyFont="1" applyFill="1" applyAlignment="1">
      <alignment horizontal="center" vertical="center"/>
    </xf>
    <xf numFmtId="0" fontId="10" fillId="33" borderId="0" xfId="0" applyFont="1" applyFill="1" applyAlignment="1">
      <alignment horizontal="left" vertical="center"/>
    </xf>
    <xf numFmtId="0" fontId="3" fillId="33" borderId="13"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3" fillId="33" borderId="0" xfId="0" applyFont="1" applyFill="1" applyBorder="1" applyAlignment="1" applyProtection="1">
      <alignment horizontal="right"/>
      <protection locked="0"/>
    </xf>
    <xf numFmtId="0" fontId="3" fillId="33" borderId="0"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protection locked="0"/>
    </xf>
    <xf numFmtId="0" fontId="3" fillId="33" borderId="16" xfId="0" applyFont="1" applyFill="1" applyBorder="1" applyAlignment="1" applyProtection="1">
      <alignment horizontal="right"/>
      <protection locked="0"/>
    </xf>
    <xf numFmtId="49" fontId="3" fillId="33" borderId="17" xfId="0" applyNumberFormat="1" applyFont="1" applyFill="1" applyBorder="1" applyAlignment="1" applyProtection="1">
      <alignment horizontal="left"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left" vertical="center"/>
      <protection/>
    </xf>
    <xf numFmtId="0" fontId="3" fillId="33" borderId="0" xfId="0" applyFont="1" applyFill="1" applyAlignment="1">
      <alignment/>
    </xf>
    <xf numFmtId="0" fontId="3" fillId="33" borderId="14" xfId="0" applyFont="1" applyFill="1" applyBorder="1" applyAlignment="1" applyProtection="1">
      <alignment horizontal="center" vertical="center"/>
      <protection locked="0"/>
    </xf>
    <xf numFmtId="0" fontId="3" fillId="33" borderId="14" xfId="0" applyFont="1" applyFill="1" applyBorder="1" applyAlignment="1" applyProtection="1">
      <alignment horizontal="right"/>
      <protection locked="0"/>
    </xf>
    <xf numFmtId="0" fontId="3" fillId="33" borderId="13" xfId="0" applyFont="1" applyFill="1" applyBorder="1" applyAlignment="1" applyProtection="1">
      <alignment horizontal="left" vertical="center"/>
      <protection locked="0"/>
    </xf>
    <xf numFmtId="0" fontId="3"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center" vertical="center"/>
      <protection locked="0"/>
    </xf>
    <xf numFmtId="0" fontId="3" fillId="33" borderId="20" xfId="0" applyFont="1" applyFill="1" applyBorder="1" applyAlignment="1" applyProtection="1">
      <alignment horizontal="left" vertical="center"/>
      <protection/>
    </xf>
    <xf numFmtId="0" fontId="3" fillId="33" borderId="21" xfId="0" applyFont="1" applyFill="1" applyBorder="1" applyAlignment="1" applyProtection="1">
      <alignment horizontal="center" vertical="center"/>
      <protection/>
    </xf>
    <xf numFmtId="0" fontId="3" fillId="33" borderId="17"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22" xfId="0" applyFont="1" applyFill="1" applyBorder="1" applyAlignment="1" applyProtection="1">
      <alignment horizontal="right"/>
      <protection locked="0"/>
    </xf>
    <xf numFmtId="0" fontId="3" fillId="33" borderId="23" xfId="0" applyFont="1" applyFill="1" applyBorder="1" applyAlignment="1" applyProtection="1">
      <alignment horizontal="left" vertical="center"/>
      <protection locked="0"/>
    </xf>
    <xf numFmtId="0" fontId="3" fillId="33" borderId="24" xfId="0" applyFont="1" applyFill="1" applyBorder="1" applyAlignment="1" applyProtection="1">
      <alignment horizontal="right"/>
      <protection locked="0"/>
    </xf>
    <xf numFmtId="0" fontId="3" fillId="33" borderId="25" xfId="0" applyFont="1" applyFill="1" applyBorder="1" applyAlignment="1" applyProtection="1">
      <alignment horizontal="right"/>
      <protection locked="0"/>
    </xf>
    <xf numFmtId="0" fontId="3" fillId="33" borderId="26" xfId="0" applyFont="1" applyFill="1" applyBorder="1" applyAlignment="1" applyProtection="1">
      <alignment horizontal="left" vertical="center"/>
      <protection locked="0"/>
    </xf>
    <xf numFmtId="0" fontId="3" fillId="33" borderId="26"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0" fillId="33" borderId="14" xfId="0" applyFont="1" applyFill="1" applyBorder="1" applyAlignment="1" applyProtection="1">
      <alignment horizontal="right"/>
      <protection locked="0"/>
    </xf>
    <xf numFmtId="0" fontId="3" fillId="33" borderId="27" xfId="0" applyFont="1" applyFill="1" applyBorder="1" applyAlignment="1" applyProtection="1">
      <alignment horizontal="left" vertical="center"/>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horizontal="right"/>
      <protection locked="0"/>
    </xf>
    <xf numFmtId="0" fontId="3" fillId="33" borderId="23"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3" fillId="33" borderId="14" xfId="0" applyFont="1" applyFill="1" applyBorder="1" applyAlignment="1" applyProtection="1">
      <alignment vertical="center" wrapText="1"/>
      <protection locked="0"/>
    </xf>
    <xf numFmtId="0" fontId="3" fillId="33" borderId="17" xfId="0" applyFont="1" applyFill="1" applyBorder="1" applyAlignment="1" applyProtection="1">
      <alignment vertical="center"/>
      <protection locked="0"/>
    </xf>
    <xf numFmtId="0" fontId="80" fillId="33" borderId="0" xfId="0" applyFont="1" applyFill="1" applyAlignment="1">
      <alignment/>
    </xf>
    <xf numFmtId="0" fontId="80" fillId="33" borderId="0" xfId="0" applyFont="1" applyFill="1" applyBorder="1" applyAlignment="1">
      <alignment/>
    </xf>
    <xf numFmtId="0" fontId="86" fillId="33" borderId="0" xfId="0" applyFont="1" applyFill="1" applyAlignment="1" applyProtection="1">
      <alignment vertical="center"/>
      <protection locked="0"/>
    </xf>
    <xf numFmtId="0" fontId="58" fillId="33" borderId="0" xfId="62" applyFont="1" applyFill="1">
      <alignment vertical="center"/>
      <protection/>
    </xf>
    <xf numFmtId="0" fontId="58" fillId="33" borderId="0" xfId="62" applyFont="1" applyFill="1" applyBorder="1">
      <alignment vertical="center"/>
      <protection/>
    </xf>
    <xf numFmtId="0" fontId="77" fillId="33" borderId="0" xfId="62" applyFont="1" applyFill="1" applyAlignment="1">
      <alignment horizontal="right" vertical="center"/>
      <protection/>
    </xf>
    <xf numFmtId="0" fontId="87" fillId="33" borderId="0" xfId="62" applyFont="1" applyFill="1" applyAlignment="1">
      <alignment vertical="center"/>
      <protection/>
    </xf>
    <xf numFmtId="0" fontId="87" fillId="33" borderId="0" xfId="62" applyFont="1" applyFill="1" applyBorder="1" applyAlignment="1">
      <alignment vertical="center"/>
      <protection/>
    </xf>
    <xf numFmtId="0" fontId="77" fillId="33" borderId="0" xfId="62" applyFont="1" applyFill="1">
      <alignment vertical="center"/>
      <protection/>
    </xf>
    <xf numFmtId="0" fontId="77" fillId="33" borderId="0" xfId="62" applyFont="1" applyFill="1" applyBorder="1">
      <alignment vertical="center"/>
      <protection/>
    </xf>
    <xf numFmtId="0" fontId="77" fillId="33" borderId="0" xfId="0" applyFont="1" applyFill="1" applyAlignment="1">
      <alignment/>
    </xf>
    <xf numFmtId="0" fontId="77" fillId="33" borderId="13" xfId="62" applyFont="1" applyFill="1" applyBorder="1">
      <alignment vertical="center"/>
      <protection/>
    </xf>
    <xf numFmtId="0" fontId="77" fillId="33" borderId="14" xfId="62" applyFont="1" applyFill="1" applyBorder="1">
      <alignment vertical="center"/>
      <protection/>
    </xf>
    <xf numFmtId="0" fontId="77" fillId="33" borderId="16" xfId="62" applyFont="1" applyFill="1" applyBorder="1">
      <alignment vertical="center"/>
      <protection/>
    </xf>
    <xf numFmtId="0" fontId="77" fillId="33" borderId="28" xfId="62" applyFont="1" applyFill="1" applyBorder="1">
      <alignment vertical="center"/>
      <protection/>
    </xf>
    <xf numFmtId="0" fontId="77" fillId="33" borderId="0" xfId="0" applyFont="1" applyFill="1" applyBorder="1" applyAlignment="1">
      <alignment/>
    </xf>
    <xf numFmtId="0" fontId="77" fillId="33" borderId="23" xfId="62" applyFont="1" applyFill="1" applyBorder="1">
      <alignment vertical="center"/>
      <protection/>
    </xf>
    <xf numFmtId="0" fontId="77" fillId="33" borderId="0" xfId="62" applyFont="1" applyFill="1" applyBorder="1" applyAlignment="1">
      <alignment horizontal="justify" vertical="center"/>
      <protection/>
    </xf>
    <xf numFmtId="0" fontId="77" fillId="33" borderId="27" xfId="62" applyFont="1" applyFill="1" applyBorder="1" applyAlignment="1">
      <alignment horizontal="justify" vertical="center"/>
      <protection/>
    </xf>
    <xf numFmtId="0" fontId="77" fillId="33" borderId="17" xfId="62" applyFont="1" applyFill="1" applyBorder="1">
      <alignment vertical="center"/>
      <protection/>
    </xf>
    <xf numFmtId="0" fontId="77" fillId="33" borderId="26" xfId="62" applyFont="1" applyFill="1" applyBorder="1">
      <alignment vertical="center"/>
      <protection/>
    </xf>
    <xf numFmtId="0" fontId="77" fillId="33" borderId="29" xfId="62" applyFont="1" applyFill="1" applyBorder="1">
      <alignment vertical="center"/>
      <protection/>
    </xf>
    <xf numFmtId="176" fontId="77" fillId="33" borderId="30" xfId="49" applyNumberFormat="1" applyFont="1" applyFill="1" applyBorder="1" applyAlignment="1" applyProtection="1">
      <alignment horizontal="center" vertical="center"/>
      <protection locked="0"/>
    </xf>
    <xf numFmtId="38" fontId="77" fillId="33" borderId="31" xfId="49" applyFont="1" applyFill="1" applyBorder="1" applyAlignment="1">
      <alignment horizontal="center" vertical="center" wrapText="1"/>
    </xf>
    <xf numFmtId="38" fontId="77" fillId="33" borderId="29" xfId="49" applyFont="1" applyFill="1" applyBorder="1" applyAlignment="1">
      <alignment horizontal="center" vertical="center" wrapText="1"/>
    </xf>
    <xf numFmtId="38" fontId="77" fillId="33" borderId="32" xfId="49" applyFont="1" applyFill="1" applyBorder="1" applyAlignment="1">
      <alignment horizontal="center" vertical="center" wrapText="1"/>
    </xf>
    <xf numFmtId="0" fontId="77" fillId="33" borderId="30" xfId="62" applyFont="1" applyFill="1" applyBorder="1">
      <alignment vertical="center"/>
      <protection/>
    </xf>
    <xf numFmtId="0" fontId="77" fillId="33" borderId="33" xfId="62" applyFont="1" applyFill="1" applyBorder="1">
      <alignment vertical="center"/>
      <protection/>
    </xf>
    <xf numFmtId="176" fontId="77" fillId="33" borderId="31" xfId="49" applyNumberFormat="1" applyFont="1" applyFill="1" applyBorder="1" applyAlignment="1" applyProtection="1">
      <alignment horizontal="center" vertical="center"/>
      <protection locked="0"/>
    </xf>
    <xf numFmtId="176" fontId="77" fillId="33" borderId="32" xfId="49" applyNumberFormat="1" applyFont="1" applyFill="1" applyBorder="1" applyAlignment="1" applyProtection="1">
      <alignment horizontal="center" vertical="center"/>
      <protection locked="0"/>
    </xf>
    <xf numFmtId="0" fontId="77" fillId="33" borderId="17" xfId="62" applyFont="1" applyFill="1" applyBorder="1" applyAlignment="1">
      <alignment horizontal="left" vertical="center"/>
      <protection/>
    </xf>
    <xf numFmtId="0" fontId="77" fillId="33" borderId="26" xfId="62" applyFont="1" applyFill="1" applyBorder="1" applyAlignment="1">
      <alignment horizontal="left" vertical="center"/>
      <protection/>
    </xf>
    <xf numFmtId="0" fontId="77" fillId="33" borderId="23" xfId="0" applyFont="1" applyFill="1" applyBorder="1" applyAlignment="1">
      <alignment/>
    </xf>
    <xf numFmtId="0" fontId="77" fillId="33" borderId="0" xfId="62" applyFont="1" applyFill="1" applyBorder="1" applyAlignment="1">
      <alignment horizontal="left" vertical="center"/>
      <protection/>
    </xf>
    <xf numFmtId="38" fontId="77" fillId="33" borderId="0" xfId="49" applyFont="1" applyFill="1" applyBorder="1" applyAlignment="1">
      <alignment horizontal="center" vertical="center"/>
    </xf>
    <xf numFmtId="0" fontId="77" fillId="33" borderId="0" xfId="0" applyFont="1" applyFill="1" applyBorder="1" applyAlignment="1">
      <alignment horizontal="center"/>
    </xf>
    <xf numFmtId="0" fontId="77" fillId="33" borderId="30" xfId="62" applyFont="1" applyFill="1" applyBorder="1" applyAlignment="1">
      <alignment horizontal="left" vertical="center"/>
      <protection/>
    </xf>
    <xf numFmtId="0" fontId="77" fillId="33" borderId="29" xfId="62" applyFont="1" applyFill="1" applyBorder="1" applyAlignment="1">
      <alignment horizontal="left" vertical="center"/>
      <protection/>
    </xf>
    <xf numFmtId="0" fontId="79" fillId="33" borderId="0" xfId="0" applyFont="1" applyFill="1" applyBorder="1" applyAlignment="1">
      <alignment horizontal="center" vertical="center"/>
    </xf>
    <xf numFmtId="0" fontId="77" fillId="33" borderId="0" xfId="62" applyFont="1" applyFill="1" applyAlignment="1">
      <alignment horizontal="center" vertical="center"/>
      <protection/>
    </xf>
    <xf numFmtId="0" fontId="77" fillId="33" borderId="0" xfId="62" applyFont="1" applyFill="1" applyBorder="1" applyAlignment="1">
      <alignment horizontal="center" vertical="center"/>
      <protection/>
    </xf>
    <xf numFmtId="0" fontId="77" fillId="33" borderId="0" xfId="0" applyFont="1" applyFill="1" applyBorder="1" applyAlignment="1">
      <alignment/>
    </xf>
    <xf numFmtId="0" fontId="77" fillId="33" borderId="0" xfId="0" applyFont="1" applyFill="1" applyAlignment="1">
      <alignment horizontal="center" vertical="center"/>
    </xf>
    <xf numFmtId="38" fontId="77" fillId="33" borderId="0" xfId="49" applyFont="1" applyFill="1" applyBorder="1" applyAlignment="1">
      <alignment horizontal="center" vertical="center" wrapText="1"/>
    </xf>
    <xf numFmtId="0" fontId="77" fillId="33" borderId="0" xfId="0" applyFont="1" applyFill="1" applyAlignment="1">
      <alignment vertical="center"/>
    </xf>
    <xf numFmtId="0" fontId="77" fillId="33" borderId="13" xfId="0" applyFont="1" applyFill="1" applyBorder="1" applyAlignment="1">
      <alignment/>
    </xf>
    <xf numFmtId="0" fontId="77" fillId="33" borderId="14" xfId="0" applyFont="1" applyFill="1" applyBorder="1" applyAlignment="1">
      <alignment/>
    </xf>
    <xf numFmtId="0" fontId="77" fillId="33" borderId="22" xfId="0" applyFont="1" applyFill="1" applyBorder="1" applyAlignment="1">
      <alignment/>
    </xf>
    <xf numFmtId="0" fontId="79" fillId="33" borderId="34" xfId="0" applyFont="1" applyFill="1" applyBorder="1" applyAlignment="1">
      <alignment horizontal="center" vertical="center"/>
    </xf>
    <xf numFmtId="0" fontId="88" fillId="33" borderId="35" xfId="0" applyFont="1" applyFill="1" applyBorder="1" applyAlignment="1">
      <alignment horizontal="justify" vertical="center" wrapText="1"/>
    </xf>
    <xf numFmtId="0" fontId="88" fillId="33" borderId="31" xfId="0" applyFont="1" applyFill="1" applyBorder="1" applyAlignment="1">
      <alignment horizontal="justify" vertical="center" wrapText="1"/>
    </xf>
    <xf numFmtId="0" fontId="88" fillId="33" borderId="29" xfId="0" applyFont="1" applyFill="1" applyBorder="1" applyAlignment="1">
      <alignment horizontal="justify" vertical="center" wrapText="1"/>
    </xf>
    <xf numFmtId="0" fontId="88" fillId="33" borderId="32" xfId="0" applyFont="1" applyFill="1" applyBorder="1" applyAlignment="1">
      <alignment horizontal="justify" vertical="center" wrapText="1"/>
    </xf>
    <xf numFmtId="0" fontId="79" fillId="33" borderId="0" xfId="0" applyFont="1" applyFill="1" applyBorder="1" applyAlignment="1">
      <alignment horizontal="center" vertical="center" wrapText="1"/>
    </xf>
    <xf numFmtId="0" fontId="77" fillId="33" borderId="17" xfId="0" applyFont="1" applyFill="1" applyBorder="1" applyAlignment="1">
      <alignment/>
    </xf>
    <xf numFmtId="0" fontId="77" fillId="33" borderId="0" xfId="63" applyFont="1" applyFill="1">
      <alignment vertical="center"/>
      <protection/>
    </xf>
    <xf numFmtId="0" fontId="77" fillId="33" borderId="0" xfId="63" applyFont="1" applyFill="1" applyBorder="1">
      <alignment vertical="center"/>
      <protection/>
    </xf>
    <xf numFmtId="0" fontId="77" fillId="33" borderId="0" xfId="0" applyFont="1" applyFill="1" applyAlignment="1">
      <alignment/>
    </xf>
    <xf numFmtId="0" fontId="77" fillId="33" borderId="36" xfId="63" applyFont="1" applyFill="1" applyBorder="1">
      <alignment vertical="center"/>
      <protection/>
    </xf>
    <xf numFmtId="0" fontId="89" fillId="33" borderId="27" xfId="0" applyFont="1" applyFill="1" applyBorder="1" applyAlignment="1">
      <alignment/>
    </xf>
    <xf numFmtId="0" fontId="77" fillId="33" borderId="37" xfId="63" applyFont="1" applyFill="1" applyBorder="1">
      <alignment vertical="center"/>
      <protection/>
    </xf>
    <xf numFmtId="0" fontId="77" fillId="33" borderId="23" xfId="63" applyFont="1" applyFill="1" applyBorder="1">
      <alignment vertical="center"/>
      <protection/>
    </xf>
    <xf numFmtId="0" fontId="79" fillId="33" borderId="38" xfId="63" applyFont="1" applyFill="1" applyBorder="1" applyAlignment="1">
      <alignment horizontal="center" vertical="center" wrapText="1"/>
      <protection/>
    </xf>
    <xf numFmtId="0" fontId="77" fillId="33" borderId="17" xfId="63" applyFont="1" applyFill="1" applyBorder="1">
      <alignment vertical="center"/>
      <protection/>
    </xf>
    <xf numFmtId="0" fontId="77" fillId="33" borderId="39" xfId="63" applyFont="1" applyFill="1" applyBorder="1" applyAlignment="1">
      <alignment vertical="center"/>
      <protection/>
    </xf>
    <xf numFmtId="0" fontId="77" fillId="33" borderId="40" xfId="63" applyFont="1" applyFill="1" applyBorder="1" applyAlignment="1">
      <alignment vertical="center"/>
      <protection/>
    </xf>
    <xf numFmtId="181" fontId="77" fillId="33" borderId="41" xfId="63" applyNumberFormat="1" applyFont="1" applyFill="1" applyBorder="1" applyAlignment="1" applyProtection="1">
      <alignment horizontal="center" vertical="center"/>
      <protection locked="0"/>
    </xf>
    <xf numFmtId="181" fontId="77" fillId="33" borderId="42" xfId="63" applyNumberFormat="1" applyFont="1" applyFill="1" applyBorder="1" applyAlignment="1" applyProtection="1">
      <alignment horizontal="center" vertical="center"/>
      <protection locked="0"/>
    </xf>
    <xf numFmtId="181" fontId="77" fillId="33" borderId="43" xfId="63" applyNumberFormat="1" applyFont="1" applyFill="1" applyBorder="1" applyAlignment="1" applyProtection="1">
      <alignment horizontal="center" vertical="center"/>
      <protection locked="0"/>
    </xf>
    <xf numFmtId="0" fontId="77" fillId="33" borderId="44" xfId="63" applyFont="1" applyFill="1" applyBorder="1" applyAlignment="1">
      <alignment horizontal="center" vertical="center"/>
      <protection/>
    </xf>
    <xf numFmtId="181" fontId="77" fillId="33" borderId="45" xfId="63" applyNumberFormat="1" applyFont="1" applyFill="1" applyBorder="1" applyAlignment="1" applyProtection="1">
      <alignment horizontal="center" vertical="center"/>
      <protection locked="0"/>
    </xf>
    <xf numFmtId="0" fontId="77" fillId="33" borderId="0" xfId="63" applyFont="1" applyFill="1" applyBorder="1" applyAlignment="1">
      <alignment horizontal="center" vertical="center"/>
      <protection/>
    </xf>
    <xf numFmtId="0" fontId="77" fillId="33" borderId="0" xfId="63" applyFont="1" applyFill="1" applyBorder="1" applyAlignment="1">
      <alignment horizontal="justify" vertical="center"/>
      <protection/>
    </xf>
    <xf numFmtId="0" fontId="79" fillId="33" borderId="29" xfId="63" applyFont="1" applyFill="1" applyBorder="1" applyAlignment="1">
      <alignment vertical="center" wrapText="1"/>
      <protection/>
    </xf>
    <xf numFmtId="0" fontId="88" fillId="33" borderId="29" xfId="63" applyFont="1" applyFill="1" applyBorder="1" applyAlignment="1">
      <alignment vertical="center" wrapText="1"/>
      <protection/>
    </xf>
    <xf numFmtId="0" fontId="88" fillId="33" borderId="14" xfId="63" applyFont="1" applyFill="1" applyBorder="1" applyAlignment="1">
      <alignment vertical="center" wrapText="1"/>
      <protection/>
    </xf>
    <xf numFmtId="0" fontId="77" fillId="33" borderId="29" xfId="0" applyFont="1" applyFill="1" applyBorder="1" applyAlignment="1">
      <alignment/>
    </xf>
    <xf numFmtId="0" fontId="77" fillId="33" borderId="33" xfId="0" applyFont="1" applyFill="1" applyBorder="1" applyAlignment="1">
      <alignment/>
    </xf>
    <xf numFmtId="0" fontId="77" fillId="33" borderId="14" xfId="0" applyFont="1" applyFill="1" applyBorder="1" applyAlignment="1">
      <alignment horizontal="justify" vertical="center"/>
    </xf>
    <xf numFmtId="0" fontId="77" fillId="33" borderId="22" xfId="0" applyFont="1" applyFill="1" applyBorder="1" applyAlignment="1">
      <alignment horizontal="justify" vertical="center"/>
    </xf>
    <xf numFmtId="0" fontId="77" fillId="33" borderId="11" xfId="0" applyFont="1" applyFill="1" applyBorder="1" applyAlignment="1">
      <alignment horizontal="justify" vertical="center"/>
    </xf>
    <xf numFmtId="0" fontId="77" fillId="33" borderId="46" xfId="0" applyFont="1" applyFill="1" applyBorder="1" applyAlignment="1">
      <alignment horizontal="justify" vertical="center"/>
    </xf>
    <xf numFmtId="0" fontId="79" fillId="33" borderId="11" xfId="0" applyFont="1" applyFill="1" applyBorder="1" applyAlignment="1">
      <alignment horizontal="center" vertical="center" wrapText="1"/>
    </xf>
    <xf numFmtId="0" fontId="79" fillId="33" borderId="45" xfId="63" applyFont="1" applyFill="1" applyBorder="1" applyAlignment="1">
      <alignment horizontal="center" vertical="center" wrapText="1"/>
      <protection/>
    </xf>
    <xf numFmtId="0" fontId="79" fillId="33" borderId="17" xfId="63" applyFont="1" applyFill="1" applyBorder="1" applyAlignment="1">
      <alignment vertical="center" wrapText="1"/>
      <protection/>
    </xf>
    <xf numFmtId="0" fontId="79" fillId="33" borderId="45" xfId="63" applyFont="1" applyFill="1" applyBorder="1" applyAlignment="1">
      <alignment horizontal="left" vertical="center" wrapText="1"/>
      <protection/>
    </xf>
    <xf numFmtId="0" fontId="79" fillId="33" borderId="45" xfId="63" applyFont="1" applyFill="1" applyBorder="1" applyAlignment="1">
      <alignment vertical="center" wrapText="1"/>
      <protection/>
    </xf>
    <xf numFmtId="181" fontId="77" fillId="33" borderId="44" xfId="0" applyNumberFormat="1" applyFont="1" applyFill="1" applyBorder="1" applyAlignment="1" applyProtection="1">
      <alignment horizontal="center" vertical="center"/>
      <protection locked="0"/>
    </xf>
    <xf numFmtId="181" fontId="77" fillId="33" borderId="18" xfId="0" applyNumberFormat="1" applyFont="1" applyFill="1" applyBorder="1" applyAlignment="1" applyProtection="1">
      <alignment horizontal="center" vertical="center"/>
      <protection locked="0"/>
    </xf>
    <xf numFmtId="181" fontId="77" fillId="33" borderId="18" xfId="63" applyNumberFormat="1" applyFont="1" applyFill="1" applyBorder="1" applyAlignment="1" applyProtection="1">
      <alignment horizontal="center" vertical="center" wrapText="1"/>
      <protection locked="0"/>
    </xf>
    <xf numFmtId="0" fontId="77" fillId="33" borderId="0" xfId="63" applyFont="1" applyFill="1" applyBorder="1" applyAlignment="1">
      <alignment vertical="center" wrapText="1"/>
      <protection/>
    </xf>
    <xf numFmtId="0" fontId="77" fillId="33" borderId="0" xfId="63" applyFont="1" applyFill="1" applyBorder="1" applyAlignment="1">
      <alignment horizontal="left" vertical="center" wrapText="1"/>
      <protection/>
    </xf>
    <xf numFmtId="0" fontId="77" fillId="33" borderId="0" xfId="63" applyFont="1" applyFill="1" applyBorder="1" applyAlignment="1">
      <alignment vertical="center"/>
      <protection/>
    </xf>
    <xf numFmtId="0" fontId="79" fillId="33" borderId="47" xfId="63" applyFont="1" applyFill="1" applyBorder="1" applyAlignment="1">
      <alignment horizontal="justify" vertical="center" wrapText="1"/>
      <protection/>
    </xf>
    <xf numFmtId="0" fontId="79" fillId="33" borderId="19" xfId="63" applyFont="1" applyFill="1" applyBorder="1" applyAlignment="1">
      <alignment horizontal="justify" vertical="center" wrapText="1"/>
      <protection/>
    </xf>
    <xf numFmtId="0" fontId="79" fillId="33" borderId="18" xfId="63" applyFont="1" applyFill="1" applyBorder="1" applyAlignment="1">
      <alignment horizontal="justify" vertical="center" wrapText="1"/>
      <protection/>
    </xf>
    <xf numFmtId="0" fontId="79" fillId="33" borderId="23" xfId="63" applyFont="1" applyFill="1" applyBorder="1" applyAlignment="1">
      <alignment vertical="center" shrinkToFit="1"/>
      <protection/>
    </xf>
    <xf numFmtId="181" fontId="77" fillId="33" borderId="48" xfId="63" applyNumberFormat="1" applyFont="1" applyFill="1" applyBorder="1" applyAlignment="1" applyProtection="1">
      <alignment horizontal="center" vertical="center"/>
      <protection locked="0"/>
    </xf>
    <xf numFmtId="181" fontId="77" fillId="33" borderId="24" xfId="63" applyNumberFormat="1" applyFont="1" applyFill="1" applyBorder="1" applyAlignment="1" applyProtection="1">
      <alignment horizontal="center" vertical="center"/>
      <protection locked="0"/>
    </xf>
    <xf numFmtId="181" fontId="77" fillId="33" borderId="21" xfId="63" applyNumberFormat="1" applyFont="1" applyFill="1" applyBorder="1" applyAlignment="1" applyProtection="1">
      <alignment horizontal="center" vertical="center"/>
      <protection locked="0"/>
    </xf>
    <xf numFmtId="181" fontId="77" fillId="33" borderId="49" xfId="63" applyNumberFormat="1" applyFont="1" applyFill="1" applyBorder="1" applyAlignment="1" applyProtection="1">
      <alignment horizontal="center" vertical="center"/>
      <protection locked="0"/>
    </xf>
    <xf numFmtId="0" fontId="79" fillId="33" borderId="17" xfId="63" applyFont="1" applyFill="1" applyBorder="1" applyAlignment="1">
      <alignment vertical="center" shrinkToFit="1"/>
      <protection/>
    </xf>
    <xf numFmtId="0" fontId="79" fillId="33" borderId="0" xfId="63" applyFont="1" applyFill="1" applyBorder="1" applyAlignment="1">
      <alignment horizontal="left" vertical="center"/>
      <protection/>
    </xf>
    <xf numFmtId="0" fontId="79" fillId="33" borderId="0" xfId="0" applyFont="1" applyFill="1" applyAlignment="1">
      <alignment horizontal="left" vertical="center"/>
    </xf>
    <xf numFmtId="0" fontId="58" fillId="33" borderId="0" xfId="62" applyFill="1">
      <alignment vertical="center"/>
      <protection/>
    </xf>
    <xf numFmtId="0" fontId="58" fillId="33" borderId="0" xfId="62" applyFill="1" applyAlignment="1">
      <alignment vertical="center"/>
      <protection/>
    </xf>
    <xf numFmtId="0" fontId="58" fillId="33" borderId="0" xfId="62" applyFill="1" applyAlignment="1">
      <alignment horizontal="right" vertical="center"/>
      <protection/>
    </xf>
    <xf numFmtId="0" fontId="77" fillId="33" borderId="0" xfId="62" applyFont="1" applyFill="1" applyAlignment="1">
      <alignment vertical="center"/>
      <protection/>
    </xf>
    <xf numFmtId="0" fontId="77" fillId="33" borderId="0" xfId="62" applyFont="1" applyFill="1" applyBorder="1" applyAlignment="1">
      <alignment horizontal="justify" vertical="center" wrapText="1"/>
      <protection/>
    </xf>
    <xf numFmtId="0" fontId="77" fillId="33" borderId="0" xfId="62" applyFont="1" applyFill="1" applyBorder="1" applyAlignment="1">
      <alignment vertical="center"/>
      <protection/>
    </xf>
    <xf numFmtId="0" fontId="58" fillId="33" borderId="13" xfId="62" applyFill="1" applyBorder="1">
      <alignment vertical="center"/>
      <protection/>
    </xf>
    <xf numFmtId="0" fontId="58" fillId="33" borderId="22" xfId="62" applyFill="1" applyBorder="1">
      <alignment vertical="center"/>
      <protection/>
    </xf>
    <xf numFmtId="0" fontId="77" fillId="33" borderId="13" xfId="62" applyFont="1" applyFill="1" applyBorder="1" applyAlignment="1">
      <alignment horizontal="center" vertical="center"/>
      <protection/>
    </xf>
    <xf numFmtId="0" fontId="77" fillId="33" borderId="14" xfId="62" applyFont="1" applyFill="1" applyBorder="1" applyAlignment="1">
      <alignment horizontal="center" vertical="center"/>
      <protection/>
    </xf>
    <xf numFmtId="0" fontId="77" fillId="33" borderId="23" xfId="62" applyFont="1" applyFill="1" applyBorder="1" applyAlignment="1">
      <alignment horizontal="justify" vertical="center" wrapText="1"/>
      <protection/>
    </xf>
    <xf numFmtId="0" fontId="77" fillId="33" borderId="27" xfId="62" applyFont="1" applyFill="1" applyBorder="1" applyAlignment="1">
      <alignment horizontal="justify" vertical="center" wrapText="1"/>
      <protection/>
    </xf>
    <xf numFmtId="0" fontId="58" fillId="33" borderId="23" xfId="62" applyFill="1" applyBorder="1">
      <alignment vertical="center"/>
      <protection/>
    </xf>
    <xf numFmtId="0" fontId="58" fillId="33" borderId="27" xfId="62" applyFill="1" applyBorder="1">
      <alignment vertical="center"/>
      <protection/>
    </xf>
    <xf numFmtId="0" fontId="79" fillId="33" borderId="50" xfId="62" applyFont="1" applyFill="1" applyBorder="1" applyAlignment="1">
      <alignment horizontal="center" vertical="center" wrapText="1"/>
      <protection/>
    </xf>
    <xf numFmtId="0" fontId="79" fillId="33" borderId="51" xfId="62" applyFont="1" applyFill="1" applyBorder="1" applyAlignment="1">
      <alignment horizontal="justify" vertical="center" wrapText="1"/>
      <protection/>
    </xf>
    <xf numFmtId="0" fontId="79" fillId="33" borderId="52" xfId="62" applyFont="1" applyFill="1" applyBorder="1" applyAlignment="1">
      <alignment horizontal="justify" vertical="center" wrapText="1"/>
      <protection/>
    </xf>
    <xf numFmtId="0" fontId="79" fillId="33" borderId="0" xfId="62" applyFont="1" applyFill="1" applyBorder="1" applyAlignment="1">
      <alignment horizontal="justify" vertical="center" wrapText="1"/>
      <protection/>
    </xf>
    <xf numFmtId="0" fontId="58" fillId="33" borderId="17" xfId="62" applyFill="1" applyBorder="1">
      <alignment vertical="center"/>
      <protection/>
    </xf>
    <xf numFmtId="0" fontId="58" fillId="33" borderId="34" xfId="62" applyFill="1" applyBorder="1">
      <alignment vertical="center"/>
      <protection/>
    </xf>
    <xf numFmtId="0" fontId="77" fillId="33" borderId="13" xfId="62" applyFont="1" applyFill="1" applyBorder="1" applyAlignment="1">
      <alignment vertical="center"/>
      <protection/>
    </xf>
    <xf numFmtId="0" fontId="77" fillId="33" borderId="14" xfId="62" applyFont="1" applyFill="1" applyBorder="1" applyAlignment="1">
      <alignment vertical="center"/>
      <protection/>
    </xf>
    <xf numFmtId="38" fontId="77" fillId="33" borderId="0" xfId="49" applyFont="1" applyFill="1" applyBorder="1" applyAlignment="1">
      <alignment vertical="center" wrapText="1"/>
    </xf>
    <xf numFmtId="0" fontId="88" fillId="33" borderId="23" xfId="62" applyFont="1" applyFill="1" applyBorder="1" applyAlignment="1">
      <alignment vertical="center" wrapText="1"/>
      <protection/>
    </xf>
    <xf numFmtId="49" fontId="88" fillId="33" borderId="53" xfId="62" applyNumberFormat="1" applyFont="1" applyFill="1" applyBorder="1" applyAlignment="1">
      <alignment vertical="center"/>
      <protection/>
    </xf>
    <xf numFmtId="0" fontId="88" fillId="33" borderId="28" xfId="62" applyFont="1" applyFill="1" applyBorder="1" applyAlignment="1">
      <alignment vertical="center" wrapText="1"/>
      <protection/>
    </xf>
    <xf numFmtId="38" fontId="77" fillId="33" borderId="20" xfId="49" applyFont="1" applyFill="1" applyBorder="1" applyAlignment="1" applyProtection="1">
      <alignment horizontal="center" vertical="center" wrapText="1"/>
      <protection locked="0"/>
    </xf>
    <xf numFmtId="38" fontId="77" fillId="33" borderId="54" xfId="49" applyFont="1" applyFill="1" applyBorder="1" applyAlignment="1" applyProtection="1">
      <alignment horizontal="center" vertical="center" wrapText="1"/>
      <protection locked="0"/>
    </xf>
    <xf numFmtId="0" fontId="88" fillId="33" borderId="53" xfId="62" applyFont="1" applyFill="1" applyBorder="1" applyAlignment="1">
      <alignment vertical="center" wrapText="1"/>
      <protection/>
    </xf>
    <xf numFmtId="38" fontId="77" fillId="33" borderId="55" xfId="49" applyFont="1" applyFill="1" applyBorder="1" applyAlignment="1" applyProtection="1">
      <alignment horizontal="center" vertical="center" wrapText="1"/>
      <protection locked="0"/>
    </xf>
    <xf numFmtId="49" fontId="88" fillId="33" borderId="49" xfId="62" applyNumberFormat="1" applyFont="1" applyFill="1" applyBorder="1" applyAlignment="1">
      <alignment vertical="center"/>
      <protection/>
    </xf>
    <xf numFmtId="0" fontId="88" fillId="33" borderId="25" xfId="62" applyFont="1" applyFill="1" applyBorder="1" applyAlignment="1">
      <alignment vertical="center" wrapText="1"/>
      <protection/>
    </xf>
    <xf numFmtId="38" fontId="77" fillId="33" borderId="56" xfId="49" applyFont="1" applyFill="1" applyBorder="1" applyAlignment="1" applyProtection="1">
      <alignment horizontal="center" vertical="center" wrapText="1"/>
      <protection locked="0"/>
    </xf>
    <xf numFmtId="0" fontId="88" fillId="33" borderId="49" xfId="62" applyFont="1" applyFill="1" applyBorder="1" applyAlignment="1">
      <alignment vertical="center" wrapText="1"/>
      <protection/>
    </xf>
    <xf numFmtId="38" fontId="77" fillId="33" borderId="43" xfId="49" applyFont="1" applyFill="1" applyBorder="1" applyAlignment="1" applyProtection="1">
      <alignment horizontal="center" vertical="center" wrapText="1"/>
      <protection locked="0"/>
    </xf>
    <xf numFmtId="0" fontId="77" fillId="33" borderId="41" xfId="62" applyFont="1" applyFill="1" applyBorder="1" applyAlignment="1">
      <alignment vertical="center"/>
      <protection/>
    </xf>
    <xf numFmtId="49" fontId="88" fillId="33" borderId="49" xfId="62" applyNumberFormat="1" applyFont="1" applyFill="1" applyBorder="1" applyAlignment="1">
      <alignment vertical="center" wrapText="1"/>
      <protection/>
    </xf>
    <xf numFmtId="0" fontId="88" fillId="33" borderId="57" xfId="62" applyFont="1" applyFill="1" applyBorder="1" applyAlignment="1">
      <alignment vertical="center" wrapText="1"/>
      <protection/>
    </xf>
    <xf numFmtId="0" fontId="88" fillId="33" borderId="0" xfId="62" applyFont="1" applyFill="1" applyBorder="1" applyAlignment="1">
      <alignment vertical="center" wrapText="1"/>
      <protection/>
    </xf>
    <xf numFmtId="0" fontId="88" fillId="33" borderId="0" xfId="62" applyFont="1" applyFill="1" applyBorder="1" applyAlignment="1">
      <alignment horizontal="justify" vertical="center" wrapText="1"/>
      <protection/>
    </xf>
    <xf numFmtId="0" fontId="79" fillId="33" borderId="0" xfId="62" applyFont="1" applyFill="1" applyBorder="1" applyAlignment="1">
      <alignment vertical="center" textRotation="255"/>
      <protection/>
    </xf>
    <xf numFmtId="0" fontId="88" fillId="33" borderId="0" xfId="62" applyFont="1" applyFill="1" applyBorder="1" applyAlignment="1">
      <alignment vertical="center"/>
      <protection/>
    </xf>
    <xf numFmtId="0" fontId="77" fillId="33" borderId="0" xfId="62" applyFont="1" applyFill="1" applyBorder="1" applyAlignment="1">
      <alignment vertical="center" textRotation="255"/>
      <protection/>
    </xf>
    <xf numFmtId="0" fontId="79" fillId="33" borderId="0" xfId="62" applyFont="1" applyFill="1" applyBorder="1" applyAlignment="1">
      <alignment vertical="center" wrapText="1"/>
      <protection/>
    </xf>
    <xf numFmtId="0" fontId="79" fillId="33" borderId="0" xfId="62" applyFont="1" applyFill="1" applyBorder="1" applyAlignment="1">
      <alignment vertical="center" textRotation="255" wrapText="1"/>
      <protection/>
    </xf>
    <xf numFmtId="0" fontId="79" fillId="33" borderId="0" xfId="62" applyFont="1" applyFill="1" applyBorder="1" applyAlignment="1">
      <alignment vertical="center"/>
      <protection/>
    </xf>
    <xf numFmtId="49" fontId="88" fillId="33" borderId="58" xfId="62" applyNumberFormat="1" applyFont="1" applyFill="1" applyBorder="1" applyAlignment="1">
      <alignment vertical="center"/>
      <protection/>
    </xf>
    <xf numFmtId="0" fontId="88" fillId="33" borderId="46" xfId="62" applyFont="1" applyFill="1" applyBorder="1" applyAlignment="1">
      <alignment horizontal="left" vertical="center" wrapText="1"/>
      <protection/>
    </xf>
    <xf numFmtId="0" fontId="90" fillId="33" borderId="0" xfId="62" applyFont="1" applyFill="1" applyBorder="1" applyAlignment="1">
      <alignment vertical="center" wrapText="1" shrinkToFit="1"/>
      <protection/>
    </xf>
    <xf numFmtId="0" fontId="90" fillId="33" borderId="0" xfId="62" applyFont="1" applyFill="1" applyBorder="1" applyAlignment="1">
      <alignment vertical="center" textRotation="255" wrapText="1"/>
      <protection/>
    </xf>
    <xf numFmtId="0" fontId="77" fillId="33" borderId="45" xfId="62" applyFont="1" applyFill="1" applyBorder="1" applyAlignment="1">
      <alignment vertical="center"/>
      <protection/>
    </xf>
    <xf numFmtId="49" fontId="88" fillId="33" borderId="57" xfId="62" applyNumberFormat="1" applyFont="1" applyFill="1" applyBorder="1" applyAlignment="1">
      <alignment vertical="center"/>
      <protection/>
    </xf>
    <xf numFmtId="0" fontId="58" fillId="33" borderId="0" xfId="62" applyFill="1" applyBorder="1">
      <alignment vertical="center"/>
      <protection/>
    </xf>
    <xf numFmtId="0" fontId="58" fillId="33" borderId="0" xfId="62" applyFill="1" applyBorder="1" applyAlignment="1">
      <alignment vertical="center"/>
      <protection/>
    </xf>
    <xf numFmtId="38" fontId="77" fillId="33" borderId="26" xfId="49" applyFont="1" applyFill="1" applyBorder="1" applyAlignment="1">
      <alignment horizontal="center" vertical="center"/>
    </xf>
    <xf numFmtId="0" fontId="88" fillId="33" borderId="49" xfId="62" applyFont="1" applyFill="1" applyBorder="1" applyAlignment="1">
      <alignment vertical="center"/>
      <protection/>
    </xf>
    <xf numFmtId="0" fontId="88" fillId="33" borderId="49" xfId="62" applyFont="1" applyFill="1" applyBorder="1" applyAlignment="1">
      <alignment vertical="top"/>
      <protection/>
    </xf>
    <xf numFmtId="0" fontId="88" fillId="33" borderId="59" xfId="62" applyFont="1" applyFill="1" applyBorder="1" applyAlignment="1">
      <alignment horizontal="left" vertical="top" wrapText="1"/>
      <protection/>
    </xf>
    <xf numFmtId="38" fontId="77" fillId="33" borderId="60" xfId="49" applyFont="1" applyFill="1" applyBorder="1" applyAlignment="1">
      <alignment horizontal="center" vertical="center"/>
    </xf>
    <xf numFmtId="38" fontId="77" fillId="33" borderId="61" xfId="49" applyFont="1" applyFill="1" applyBorder="1" applyAlignment="1">
      <alignment horizontal="center" vertical="center"/>
    </xf>
    <xf numFmtId="38" fontId="77" fillId="33" borderId="37" xfId="49" applyFont="1" applyFill="1" applyBorder="1" applyAlignment="1">
      <alignment horizontal="center" vertical="center"/>
    </xf>
    <xf numFmtId="38" fontId="77" fillId="33" borderId="62" xfId="49" applyFont="1" applyFill="1" applyBorder="1" applyAlignment="1">
      <alignment horizontal="center" vertical="center"/>
    </xf>
    <xf numFmtId="38" fontId="77" fillId="33" borderId="11" xfId="49" applyFont="1" applyFill="1" applyBorder="1" applyAlignment="1">
      <alignment horizontal="center" vertical="center"/>
    </xf>
    <xf numFmtId="38" fontId="77" fillId="33" borderId="63" xfId="49" applyFont="1" applyFill="1" applyBorder="1" applyAlignment="1">
      <alignment horizontal="center" vertical="center"/>
    </xf>
    <xf numFmtId="38" fontId="77" fillId="33" borderId="64" xfId="49" applyFont="1" applyFill="1" applyBorder="1" applyAlignment="1">
      <alignment horizontal="center" vertical="center"/>
    </xf>
    <xf numFmtId="0" fontId="88" fillId="33" borderId="22" xfId="62" applyFont="1" applyFill="1" applyBorder="1" applyAlignment="1">
      <alignment horizontal="justify" vertical="center" wrapText="1"/>
      <protection/>
    </xf>
    <xf numFmtId="0" fontId="79" fillId="33" borderId="46" xfId="62" applyFont="1" applyFill="1" applyBorder="1" applyAlignment="1" applyProtection="1">
      <alignment horizontal="center" vertical="center"/>
      <protection locked="0"/>
    </xf>
    <xf numFmtId="0" fontId="79" fillId="33" borderId="52" xfId="62" applyFont="1" applyFill="1" applyBorder="1" applyAlignment="1" applyProtection="1">
      <alignment horizontal="center" vertical="center"/>
      <protection locked="0"/>
    </xf>
    <xf numFmtId="0" fontId="88" fillId="33" borderId="57" xfId="62" applyFont="1" applyFill="1" applyBorder="1" applyAlignment="1">
      <alignment vertical="center"/>
      <protection/>
    </xf>
    <xf numFmtId="0" fontId="78" fillId="33" borderId="0" xfId="62" applyFont="1" applyFill="1" applyBorder="1" applyAlignment="1">
      <alignment vertical="center" wrapText="1"/>
      <protection/>
    </xf>
    <xf numFmtId="0" fontId="58" fillId="33" borderId="0" xfId="63" applyFont="1" applyFill="1">
      <alignment vertical="center"/>
      <protection/>
    </xf>
    <xf numFmtId="0" fontId="77" fillId="33" borderId="0" xfId="63" applyFont="1" applyFill="1" applyAlignment="1">
      <alignment horizontal="center" vertical="center"/>
      <protection/>
    </xf>
    <xf numFmtId="0" fontId="77" fillId="33" borderId="0" xfId="63" applyFont="1" applyFill="1" applyAlignment="1">
      <alignment vertical="center"/>
      <protection/>
    </xf>
    <xf numFmtId="0" fontId="77" fillId="33" borderId="0" xfId="0" applyFont="1" applyFill="1" applyBorder="1" applyAlignment="1" applyProtection="1">
      <alignment horizontal="center" vertical="center"/>
      <protection locked="0"/>
    </xf>
    <xf numFmtId="0" fontId="77" fillId="33" borderId="13" xfId="64" applyFont="1" applyFill="1" applyBorder="1" applyAlignment="1">
      <alignment vertical="center" wrapText="1"/>
      <protection/>
    </xf>
    <xf numFmtId="0" fontId="77" fillId="33" borderId="14" xfId="64" applyFont="1" applyFill="1" applyBorder="1" applyAlignment="1">
      <alignment vertical="center" wrapText="1"/>
      <protection/>
    </xf>
    <xf numFmtId="0" fontId="80" fillId="33" borderId="14" xfId="0" applyFont="1" applyFill="1" applyBorder="1" applyAlignment="1">
      <alignment vertical="center" wrapText="1"/>
    </xf>
    <xf numFmtId="0" fontId="77" fillId="33" borderId="14" xfId="0" applyFont="1" applyFill="1" applyBorder="1" applyAlignment="1">
      <alignment vertical="center" wrapText="1"/>
    </xf>
    <xf numFmtId="0" fontId="77" fillId="33" borderId="23" xfId="64" applyFont="1" applyFill="1" applyBorder="1" applyAlignment="1">
      <alignment vertical="center" wrapText="1"/>
      <protection/>
    </xf>
    <xf numFmtId="0" fontId="77" fillId="33" borderId="0" xfId="64" applyFont="1" applyFill="1" applyBorder="1" applyAlignment="1">
      <alignment vertical="center" wrapText="1"/>
      <protection/>
    </xf>
    <xf numFmtId="0" fontId="77" fillId="33" borderId="17" xfId="64" applyFont="1" applyFill="1" applyBorder="1" applyAlignment="1">
      <alignment vertical="center" wrapText="1"/>
      <protection/>
    </xf>
    <xf numFmtId="0" fontId="77" fillId="33" borderId="26" xfId="64" applyFont="1" applyFill="1" applyBorder="1" applyAlignment="1">
      <alignment vertical="center" wrapText="1"/>
      <protection/>
    </xf>
    <xf numFmtId="0" fontId="77" fillId="33" borderId="23" xfId="64" applyFont="1" applyFill="1" applyBorder="1" applyAlignment="1">
      <alignment vertical="center"/>
      <protection/>
    </xf>
    <xf numFmtId="0" fontId="77" fillId="33" borderId="65" xfId="64" applyFont="1" applyFill="1" applyBorder="1" applyAlignment="1">
      <alignment vertical="center"/>
      <protection/>
    </xf>
    <xf numFmtId="0" fontId="77" fillId="33" borderId="17" xfId="64" applyFont="1" applyFill="1" applyBorder="1" applyAlignment="1">
      <alignment vertical="center"/>
      <protection/>
    </xf>
    <xf numFmtId="0" fontId="77" fillId="33" borderId="50" xfId="64" applyFont="1" applyFill="1" applyBorder="1" applyAlignment="1">
      <alignment vertical="center"/>
      <protection/>
    </xf>
    <xf numFmtId="0" fontId="77" fillId="33" borderId="66" xfId="64" applyFont="1" applyFill="1" applyBorder="1" applyAlignment="1">
      <alignment vertical="center"/>
      <protection/>
    </xf>
    <xf numFmtId="0" fontId="77" fillId="33" borderId="0" xfId="0" applyFont="1" applyFill="1" applyBorder="1" applyAlignment="1">
      <alignment vertical="center"/>
    </xf>
    <xf numFmtId="0" fontId="77" fillId="33" borderId="13" xfId="63" applyFont="1" applyFill="1" applyBorder="1" applyAlignment="1">
      <alignment vertical="center"/>
      <protection/>
    </xf>
    <xf numFmtId="0" fontId="77" fillId="33" borderId="14" xfId="63" applyFont="1" applyFill="1" applyBorder="1" applyAlignment="1">
      <alignment horizontal="justify" vertical="center"/>
      <protection/>
    </xf>
    <xf numFmtId="0" fontId="77" fillId="33" borderId="23" xfId="63" applyFont="1" applyFill="1" applyBorder="1" applyAlignment="1">
      <alignment horizontal="justify" vertical="center"/>
      <protection/>
    </xf>
    <xf numFmtId="0" fontId="77" fillId="33" borderId="23" xfId="63" applyFont="1" applyFill="1" applyBorder="1" applyAlignment="1">
      <alignment vertical="center"/>
      <protection/>
    </xf>
    <xf numFmtId="0" fontId="77" fillId="33" borderId="26" xfId="63" applyFont="1" applyFill="1" applyBorder="1" applyAlignment="1">
      <alignment horizontal="center" vertical="center" wrapText="1"/>
      <protection/>
    </xf>
    <xf numFmtId="0" fontId="79" fillId="33" borderId="67" xfId="63" applyFont="1" applyFill="1" applyBorder="1" applyAlignment="1">
      <alignment horizontal="justify" vertical="center" wrapText="1"/>
      <protection/>
    </xf>
    <xf numFmtId="0" fontId="79" fillId="33" borderId="17" xfId="63" applyFont="1" applyFill="1" applyBorder="1" applyAlignment="1">
      <alignment horizontal="center" vertical="center" wrapText="1"/>
      <protection/>
    </xf>
    <xf numFmtId="0" fontId="79" fillId="33" borderId="17" xfId="63" applyFont="1" applyFill="1" applyBorder="1" applyAlignment="1">
      <alignment horizontal="center" vertical="center"/>
      <protection/>
    </xf>
    <xf numFmtId="0" fontId="79" fillId="33" borderId="66" xfId="63" applyFont="1" applyFill="1" applyBorder="1" applyAlignment="1">
      <alignment horizontal="justify" vertical="center" wrapText="1"/>
      <protection/>
    </xf>
    <xf numFmtId="0" fontId="79" fillId="33" borderId="23" xfId="63" applyFont="1" applyFill="1" applyBorder="1" applyAlignment="1">
      <alignment horizontal="justify" vertical="center" wrapText="1"/>
      <protection/>
    </xf>
    <xf numFmtId="0" fontId="88" fillId="33" borderId="45" xfId="63" applyFont="1" applyFill="1" applyBorder="1" applyAlignment="1">
      <alignment horizontal="center" vertical="center" textRotation="255"/>
      <protection/>
    </xf>
    <xf numFmtId="181" fontId="77" fillId="33" borderId="31" xfId="63" applyNumberFormat="1" applyFont="1" applyFill="1" applyBorder="1" applyAlignment="1" applyProtection="1">
      <alignment horizontal="center" vertical="center"/>
      <protection locked="0"/>
    </xf>
    <xf numFmtId="181" fontId="77" fillId="33" borderId="32" xfId="63" applyNumberFormat="1" applyFont="1" applyFill="1" applyBorder="1" applyAlignment="1" applyProtection="1">
      <alignment horizontal="center" vertical="center"/>
      <protection locked="0"/>
    </xf>
    <xf numFmtId="181" fontId="77" fillId="33" borderId="68" xfId="63" applyNumberFormat="1" applyFont="1" applyFill="1" applyBorder="1" applyAlignment="1" applyProtection="1">
      <alignment horizontal="center" vertical="center"/>
      <protection locked="0"/>
    </xf>
    <xf numFmtId="181" fontId="77" fillId="33" borderId="69" xfId="63" applyNumberFormat="1" applyFont="1" applyFill="1" applyBorder="1" applyAlignment="1" applyProtection="1">
      <alignment horizontal="center" vertical="center"/>
      <protection locked="0"/>
    </xf>
    <xf numFmtId="0" fontId="88" fillId="33" borderId="0" xfId="63" applyFont="1" applyFill="1" applyBorder="1" applyAlignment="1">
      <alignment horizontal="center" vertical="center" textRotation="255"/>
      <protection/>
    </xf>
    <xf numFmtId="0" fontId="77" fillId="33" borderId="0" xfId="0" applyFont="1" applyFill="1" applyAlignment="1" applyProtection="1">
      <alignment vertical="center"/>
      <protection locked="0"/>
    </xf>
    <xf numFmtId="0" fontId="79" fillId="33" borderId="50" xfId="0" applyFont="1" applyFill="1" applyBorder="1" applyAlignment="1">
      <alignment horizontal="center" vertical="center"/>
    </xf>
    <xf numFmtId="0" fontId="79" fillId="33" borderId="70" xfId="0" applyFont="1" applyFill="1" applyBorder="1" applyAlignment="1">
      <alignment horizontal="center" vertical="center"/>
    </xf>
    <xf numFmtId="0" fontId="77" fillId="33" borderId="71" xfId="0" applyFont="1" applyFill="1" applyBorder="1" applyAlignment="1">
      <alignment horizontal="center" vertical="center" shrinkToFit="1"/>
    </xf>
    <xf numFmtId="0" fontId="79" fillId="33" borderId="64" xfId="63" applyFont="1" applyFill="1" applyBorder="1" applyAlignment="1">
      <alignment horizontal="center" vertical="center"/>
      <protection/>
    </xf>
    <xf numFmtId="0" fontId="79" fillId="33" borderId="72" xfId="63" applyFont="1" applyFill="1" applyBorder="1" applyAlignment="1">
      <alignment horizontal="center" vertical="center"/>
      <protection/>
    </xf>
    <xf numFmtId="0" fontId="77" fillId="33" borderId="63" xfId="63" applyFont="1" applyFill="1" applyBorder="1" applyAlignment="1">
      <alignment horizontal="centerContinuous" vertical="center" shrinkToFit="1"/>
      <protection/>
    </xf>
    <xf numFmtId="0" fontId="77" fillId="33" borderId="26" xfId="63" applyFont="1" applyFill="1" applyBorder="1">
      <alignment vertical="center"/>
      <protection/>
    </xf>
    <xf numFmtId="0" fontId="77" fillId="33" borderId="33" xfId="63" applyFont="1" applyFill="1" applyBorder="1">
      <alignment vertical="center"/>
      <protection/>
    </xf>
    <xf numFmtId="0" fontId="77" fillId="33" borderId="29" xfId="63" applyFont="1" applyFill="1" applyBorder="1">
      <alignment vertical="center"/>
      <protection/>
    </xf>
    <xf numFmtId="0" fontId="77" fillId="33" borderId="29" xfId="63" applyFont="1" applyFill="1" applyBorder="1" applyAlignment="1">
      <alignment horizontal="center" vertical="center"/>
      <protection/>
    </xf>
    <xf numFmtId="0" fontId="77" fillId="33" borderId="33" xfId="63" applyFont="1" applyFill="1" applyBorder="1" applyAlignment="1">
      <alignment horizontal="center" vertical="center"/>
      <protection/>
    </xf>
    <xf numFmtId="0" fontId="77" fillId="33" borderId="73" xfId="63" applyFont="1" applyFill="1" applyBorder="1" applyAlignment="1">
      <alignment horizontal="center" vertical="center"/>
      <protection/>
    </xf>
    <xf numFmtId="0" fontId="77" fillId="33" borderId="30" xfId="63" applyFont="1" applyFill="1" applyBorder="1">
      <alignment vertical="center"/>
      <protection/>
    </xf>
    <xf numFmtId="0" fontId="77" fillId="33" borderId="33" xfId="63" applyFont="1" applyFill="1" applyBorder="1" applyAlignment="1">
      <alignment horizontal="justify" vertical="center"/>
      <protection/>
    </xf>
    <xf numFmtId="0" fontId="77" fillId="33" borderId="29" xfId="63" applyFont="1" applyFill="1" applyBorder="1" applyAlignment="1">
      <alignment horizontal="justify" vertical="center"/>
      <protection/>
    </xf>
    <xf numFmtId="0" fontId="77" fillId="33" borderId="27" xfId="62" applyFont="1" applyFill="1" applyBorder="1" applyAlignment="1">
      <alignment vertical="center" wrapText="1"/>
      <protection/>
    </xf>
    <xf numFmtId="0" fontId="77" fillId="33" borderId="14" xfId="62" applyFont="1" applyFill="1" applyBorder="1" applyAlignment="1">
      <alignment vertical="center" wrapText="1"/>
      <protection/>
    </xf>
    <xf numFmtId="0" fontId="58" fillId="33" borderId="14" xfId="62" applyFill="1" applyBorder="1" applyAlignment="1">
      <alignment vertical="center" wrapText="1"/>
      <protection/>
    </xf>
    <xf numFmtId="0" fontId="58" fillId="33" borderId="22" xfId="62" applyFill="1" applyBorder="1" applyAlignment="1">
      <alignment vertical="center" wrapText="1"/>
      <protection/>
    </xf>
    <xf numFmtId="0" fontId="79" fillId="33" borderId="29" xfId="62" applyFont="1" applyFill="1" applyBorder="1" applyAlignment="1">
      <alignment vertical="center" wrapText="1"/>
      <protection/>
    </xf>
    <xf numFmtId="0" fontId="79" fillId="33" borderId="33" xfId="62" applyFont="1" applyFill="1" applyBorder="1" applyAlignment="1">
      <alignment horizontal="justify" vertical="center" wrapText="1"/>
      <protection/>
    </xf>
    <xf numFmtId="0" fontId="77" fillId="33" borderId="0" xfId="62" applyFont="1" applyFill="1" applyBorder="1" applyAlignment="1">
      <alignment vertical="center" wrapText="1"/>
      <protection/>
    </xf>
    <xf numFmtId="0" fontId="58" fillId="33" borderId="0" xfId="62" applyFill="1" applyBorder="1" applyAlignment="1">
      <alignment vertical="center" wrapText="1"/>
      <protection/>
    </xf>
    <xf numFmtId="0" fontId="58" fillId="33" borderId="27" xfId="62" applyFill="1" applyBorder="1" applyAlignment="1">
      <alignment vertical="center" wrapText="1"/>
      <protection/>
    </xf>
    <xf numFmtId="0" fontId="79" fillId="33" borderId="0" xfId="62" applyFont="1" applyFill="1" applyBorder="1" applyAlignment="1">
      <alignment horizontal="center" vertical="center" wrapText="1"/>
      <protection/>
    </xf>
    <xf numFmtId="0" fontId="77" fillId="33" borderId="26" xfId="62" applyFont="1" applyFill="1" applyBorder="1" applyAlignment="1">
      <alignment vertical="center" wrapText="1"/>
      <protection/>
    </xf>
    <xf numFmtId="0" fontId="58" fillId="33" borderId="26" xfId="62" applyFill="1" applyBorder="1" applyAlignment="1">
      <alignment vertical="center" wrapText="1"/>
      <protection/>
    </xf>
    <xf numFmtId="0" fontId="58" fillId="33" borderId="34" xfId="62" applyFill="1" applyBorder="1" applyAlignment="1">
      <alignment vertical="center" wrapText="1"/>
      <protection/>
    </xf>
    <xf numFmtId="0" fontId="79" fillId="33" borderId="50" xfId="62" applyFont="1" applyFill="1" applyBorder="1" applyAlignment="1">
      <alignment horizontal="justify" vertical="center" wrapText="1"/>
      <protection/>
    </xf>
    <xf numFmtId="0" fontId="79" fillId="33" borderId="70" xfId="62" applyFont="1" applyFill="1" applyBorder="1" applyAlignment="1">
      <alignment horizontal="justify" vertical="center" wrapText="1"/>
      <protection/>
    </xf>
    <xf numFmtId="0" fontId="79" fillId="33" borderId="31" xfId="62" applyFont="1" applyFill="1" applyBorder="1" applyAlignment="1">
      <alignment horizontal="justify" vertical="center" wrapText="1"/>
      <protection/>
    </xf>
    <xf numFmtId="0" fontId="79" fillId="33" borderId="71" xfId="62" applyFont="1" applyFill="1" applyBorder="1" applyAlignment="1">
      <alignment horizontal="justify" vertical="center" wrapText="1"/>
      <protection/>
    </xf>
    <xf numFmtId="0" fontId="77" fillId="33" borderId="27" xfId="62" applyFont="1" applyFill="1" applyBorder="1" applyAlignment="1">
      <alignment vertical="center"/>
      <protection/>
    </xf>
    <xf numFmtId="176" fontId="77" fillId="33" borderId="15" xfId="49" applyNumberFormat="1" applyFont="1" applyFill="1" applyBorder="1" applyAlignment="1" applyProtection="1">
      <alignment horizontal="center" vertical="center" wrapText="1"/>
      <protection locked="0"/>
    </xf>
    <xf numFmtId="176" fontId="77" fillId="33" borderId="68" xfId="49" applyNumberFormat="1" applyFont="1" applyFill="1" applyBorder="1" applyAlignment="1" applyProtection="1">
      <alignment horizontal="center" vertical="center" wrapText="1"/>
      <protection locked="0"/>
    </xf>
    <xf numFmtId="176" fontId="77" fillId="33" borderId="70" xfId="49" applyNumberFormat="1" applyFont="1" applyFill="1" applyBorder="1" applyAlignment="1" applyProtection="1">
      <alignment horizontal="center" vertical="center" wrapText="1"/>
      <protection locked="0"/>
    </xf>
    <xf numFmtId="176" fontId="77" fillId="33" borderId="22" xfId="49" applyNumberFormat="1" applyFont="1" applyFill="1" applyBorder="1" applyAlignment="1" applyProtection="1">
      <alignment horizontal="center" vertical="center" wrapText="1"/>
      <protection locked="0"/>
    </xf>
    <xf numFmtId="0" fontId="77" fillId="33" borderId="29" xfId="62" applyFont="1" applyFill="1" applyBorder="1" applyAlignment="1">
      <alignment horizontal="center" vertical="center"/>
      <protection/>
    </xf>
    <xf numFmtId="38" fontId="77" fillId="33" borderId="14" xfId="49" applyFont="1" applyFill="1" applyBorder="1" applyAlignment="1">
      <alignment vertical="center" wrapText="1"/>
    </xf>
    <xf numFmtId="38" fontId="77" fillId="33" borderId="29" xfId="49" applyFont="1" applyFill="1" applyBorder="1" applyAlignment="1">
      <alignment vertical="center" wrapText="1"/>
    </xf>
    <xf numFmtId="38" fontId="77" fillId="33" borderId="26" xfId="49" applyFont="1" applyFill="1" applyBorder="1" applyAlignment="1">
      <alignment vertical="center" wrapText="1"/>
    </xf>
    <xf numFmtId="0" fontId="79" fillId="33" borderId="26" xfId="62" applyFont="1" applyFill="1" applyBorder="1" applyAlignment="1">
      <alignment horizontal="center" vertical="center" wrapText="1"/>
      <protection/>
    </xf>
    <xf numFmtId="38" fontId="77" fillId="33" borderId="73" xfId="49" applyFont="1" applyFill="1" applyBorder="1" applyAlignment="1">
      <alignment horizontal="center" vertical="center" wrapText="1"/>
    </xf>
    <xf numFmtId="0" fontId="79" fillId="33" borderId="34" xfId="62" applyFont="1" applyFill="1" applyBorder="1" applyAlignment="1">
      <alignment horizontal="center" vertical="center" wrapText="1"/>
      <protection/>
    </xf>
    <xf numFmtId="0" fontId="77" fillId="33" borderId="27" xfId="62" applyFont="1" applyFill="1" applyBorder="1" applyAlignment="1">
      <alignment horizontal="center" vertical="center"/>
      <protection/>
    </xf>
    <xf numFmtId="0" fontId="58" fillId="33" borderId="73" xfId="62" applyFont="1" applyFill="1" applyBorder="1" applyAlignment="1">
      <alignment horizontal="center" vertical="center"/>
      <protection/>
    </xf>
    <xf numFmtId="0" fontId="77" fillId="33" borderId="43" xfId="62" applyFont="1" applyFill="1" applyBorder="1" applyAlignment="1">
      <alignment horizontal="center" vertical="center" wrapText="1"/>
      <protection/>
    </xf>
    <xf numFmtId="0" fontId="58" fillId="33" borderId="14" xfId="62" applyFill="1" applyBorder="1">
      <alignment vertical="center"/>
      <protection/>
    </xf>
    <xf numFmtId="0" fontId="88" fillId="33" borderId="0" xfId="62" applyFont="1" applyFill="1" applyBorder="1" applyAlignment="1">
      <alignment horizontal="left" vertical="center" wrapText="1"/>
      <protection/>
    </xf>
    <xf numFmtId="0" fontId="77" fillId="33" borderId="73" xfId="62" applyFont="1" applyFill="1" applyBorder="1" applyAlignment="1">
      <alignment horizontal="center" vertical="center"/>
      <protection/>
    </xf>
    <xf numFmtId="0" fontId="77" fillId="33" borderId="49" xfId="62" applyFont="1" applyFill="1" applyBorder="1" applyProtection="1">
      <alignment vertical="center"/>
      <protection locked="0"/>
    </xf>
    <xf numFmtId="0" fontId="77" fillId="33" borderId="48" xfId="62" applyFont="1" applyFill="1" applyBorder="1" applyProtection="1">
      <alignment vertical="center"/>
      <protection locked="0"/>
    </xf>
    <xf numFmtId="0" fontId="77" fillId="33" borderId="24" xfId="62" applyFont="1" applyFill="1" applyBorder="1" applyProtection="1">
      <alignment vertical="center"/>
      <protection locked="0"/>
    </xf>
    <xf numFmtId="0" fontId="77" fillId="33" borderId="25" xfId="62" applyFont="1" applyFill="1" applyBorder="1" applyProtection="1">
      <alignment vertical="center"/>
      <protection locked="0"/>
    </xf>
    <xf numFmtId="0" fontId="88" fillId="33" borderId="14" xfId="62" applyFont="1" applyFill="1" applyBorder="1" applyAlignment="1">
      <alignment horizontal="left" vertical="center" wrapText="1"/>
      <protection/>
    </xf>
    <xf numFmtId="0" fontId="79" fillId="33" borderId="29" xfId="62" applyFont="1" applyFill="1" applyBorder="1">
      <alignment vertical="center"/>
      <protection/>
    </xf>
    <xf numFmtId="0" fontId="79" fillId="33" borderId="14" xfId="62" applyFont="1" applyFill="1" applyBorder="1" applyAlignment="1">
      <alignment horizontal="justify" vertical="center" wrapText="1"/>
      <protection/>
    </xf>
    <xf numFmtId="0" fontId="79" fillId="33" borderId="22" xfId="62" applyFont="1" applyFill="1" applyBorder="1" applyAlignment="1">
      <alignment horizontal="justify" vertical="center" wrapText="1"/>
      <protection/>
    </xf>
    <xf numFmtId="0" fontId="79" fillId="33" borderId="35" xfId="62" applyFont="1" applyFill="1" applyBorder="1" applyAlignment="1">
      <alignment horizontal="justify" vertical="center" wrapText="1"/>
      <protection/>
    </xf>
    <xf numFmtId="0" fontId="79" fillId="33" borderId="31" xfId="62" applyFont="1" applyFill="1" applyBorder="1" applyAlignment="1">
      <alignment horizontal="center" vertical="center" wrapText="1"/>
      <protection/>
    </xf>
    <xf numFmtId="0" fontId="79" fillId="33" borderId="69" xfId="62" applyFont="1" applyFill="1" applyBorder="1" applyAlignment="1">
      <alignment horizontal="center" vertical="center" wrapText="1"/>
      <protection/>
    </xf>
    <xf numFmtId="0" fontId="79" fillId="33" borderId="32" xfId="62" applyFont="1" applyFill="1" applyBorder="1" applyAlignment="1">
      <alignment horizontal="center" vertical="center" wrapText="1"/>
      <protection/>
    </xf>
    <xf numFmtId="184" fontId="77" fillId="33" borderId="35" xfId="62" applyNumberFormat="1" applyFont="1" applyFill="1" applyBorder="1" applyAlignment="1" applyProtection="1">
      <alignment horizontal="center" vertical="center"/>
      <protection locked="0"/>
    </xf>
    <xf numFmtId="184" fontId="77" fillId="33" borderId="31" xfId="49" applyNumberFormat="1" applyFont="1" applyFill="1" applyBorder="1" applyAlignment="1" applyProtection="1">
      <alignment horizontal="center" vertical="center" wrapText="1"/>
      <protection locked="0"/>
    </xf>
    <xf numFmtId="184" fontId="77" fillId="33" borderId="69" xfId="49" applyNumberFormat="1" applyFont="1" applyFill="1" applyBorder="1" applyAlignment="1" applyProtection="1">
      <alignment horizontal="center" vertical="center" wrapText="1"/>
      <protection locked="0"/>
    </xf>
    <xf numFmtId="184" fontId="77" fillId="33" borderId="32" xfId="49" applyNumberFormat="1" applyFont="1" applyFill="1" applyBorder="1" applyAlignment="1" applyProtection="1">
      <alignment horizontal="center" vertical="center" wrapText="1"/>
      <protection locked="0"/>
    </xf>
    <xf numFmtId="38" fontId="3" fillId="33" borderId="0" xfId="49" applyFont="1" applyFill="1" applyBorder="1" applyAlignment="1">
      <alignment horizontal="center"/>
    </xf>
    <xf numFmtId="38" fontId="3" fillId="33" borderId="0" xfId="49" applyFont="1" applyFill="1" applyBorder="1" applyAlignment="1">
      <alignment horizontal="center" vertical="center"/>
    </xf>
    <xf numFmtId="0" fontId="77" fillId="33" borderId="27" xfId="62" applyFont="1" applyFill="1" applyBorder="1" applyAlignment="1">
      <alignment horizontal="left" vertical="center" wrapText="1"/>
      <protection/>
    </xf>
    <xf numFmtId="0" fontId="77" fillId="33" borderId="30" xfId="62" applyFont="1" applyFill="1" applyBorder="1" applyAlignment="1">
      <alignment horizontal="left" vertical="center" wrapText="1"/>
      <protection/>
    </xf>
    <xf numFmtId="0" fontId="77" fillId="33" borderId="29" xfId="62" applyFont="1" applyFill="1" applyBorder="1" applyAlignment="1">
      <alignment horizontal="left" vertical="center" wrapText="1"/>
      <protection/>
    </xf>
    <xf numFmtId="0" fontId="77" fillId="33" borderId="33" xfId="62" applyFont="1" applyFill="1" applyBorder="1" applyAlignment="1">
      <alignment horizontal="left" vertical="center" wrapText="1"/>
      <protection/>
    </xf>
    <xf numFmtId="0" fontId="77" fillId="33" borderId="0" xfId="62" applyFont="1" applyFill="1" applyBorder="1" applyAlignment="1">
      <alignment horizontal="left" vertical="center" wrapText="1"/>
      <protection/>
    </xf>
    <xf numFmtId="0" fontId="88" fillId="33" borderId="0" xfId="62" applyFont="1" applyFill="1" applyBorder="1" applyAlignment="1">
      <alignment horizontal="left" vertical="center"/>
      <protection/>
    </xf>
    <xf numFmtId="0" fontId="79" fillId="33" borderId="27" xfId="62" applyFont="1" applyFill="1" applyBorder="1" applyAlignment="1">
      <alignment vertical="center" textRotation="255" wrapText="1"/>
      <protection/>
    </xf>
    <xf numFmtId="176" fontId="77" fillId="33" borderId="16" xfId="49" applyNumberFormat="1" applyFont="1" applyFill="1" applyBorder="1" applyAlignment="1" applyProtection="1">
      <alignment horizontal="center" vertical="center"/>
      <protection locked="0"/>
    </xf>
    <xf numFmtId="38" fontId="77" fillId="33" borderId="23" xfId="49" applyFont="1" applyFill="1" applyBorder="1" applyAlignment="1">
      <alignment horizontal="center" vertical="center"/>
    </xf>
    <xf numFmtId="176" fontId="77" fillId="33" borderId="25" xfId="49" applyNumberFormat="1" applyFont="1" applyFill="1" applyBorder="1" applyAlignment="1" applyProtection="1">
      <alignment horizontal="center" vertical="center"/>
      <protection locked="0"/>
    </xf>
    <xf numFmtId="176" fontId="77" fillId="33" borderId="20" xfId="49" applyNumberFormat="1" applyFont="1" applyFill="1" applyBorder="1" applyAlignment="1" applyProtection="1">
      <alignment horizontal="center" vertical="center"/>
      <protection locked="0"/>
    </xf>
    <xf numFmtId="176" fontId="77" fillId="33" borderId="66" xfId="49" applyNumberFormat="1" applyFont="1" applyFill="1" applyBorder="1" applyAlignment="1" applyProtection="1">
      <alignment horizontal="center" vertical="center"/>
      <protection locked="0"/>
    </xf>
    <xf numFmtId="49" fontId="77" fillId="33" borderId="0" xfId="62" applyNumberFormat="1" applyFont="1" applyFill="1" applyBorder="1" applyAlignment="1">
      <alignment vertical="top"/>
      <protection/>
    </xf>
    <xf numFmtId="0" fontId="77" fillId="33" borderId="0" xfId="62" applyFont="1" applyFill="1" applyAlignment="1">
      <alignment vertical="top"/>
      <protection/>
    </xf>
    <xf numFmtId="0" fontId="77" fillId="33" borderId="22" xfId="62" applyFont="1" applyFill="1" applyBorder="1" applyAlignment="1">
      <alignment vertical="center"/>
      <protection/>
    </xf>
    <xf numFmtId="38" fontId="3" fillId="33" borderId="0" xfId="49" applyFont="1" applyFill="1" applyBorder="1" applyAlignment="1">
      <alignment/>
    </xf>
    <xf numFmtId="0" fontId="77" fillId="33" borderId="23" xfId="62" applyFont="1" applyFill="1" applyBorder="1" applyAlignment="1">
      <alignment vertical="center"/>
      <protection/>
    </xf>
    <xf numFmtId="0" fontId="77" fillId="33" borderId="17" xfId="62" applyFont="1" applyFill="1" applyBorder="1" applyAlignment="1">
      <alignment vertical="center"/>
      <protection/>
    </xf>
    <xf numFmtId="0" fontId="77" fillId="33" borderId="26" xfId="62" applyFont="1" applyFill="1" applyBorder="1" applyAlignment="1">
      <alignment vertical="center"/>
      <protection/>
    </xf>
    <xf numFmtId="0" fontId="77" fillId="33" borderId="34" xfId="62" applyFont="1" applyFill="1" applyBorder="1" applyAlignment="1">
      <alignment vertical="center"/>
      <protection/>
    </xf>
    <xf numFmtId="0" fontId="79" fillId="33" borderId="69" xfId="62" applyFont="1" applyFill="1" applyBorder="1" applyAlignment="1">
      <alignment horizontal="justify" vertical="center" wrapText="1"/>
      <protection/>
    </xf>
    <xf numFmtId="0" fontId="79" fillId="33" borderId="32" xfId="62" applyFont="1" applyFill="1" applyBorder="1" applyAlignment="1">
      <alignment horizontal="justify" vertical="center" wrapText="1"/>
      <protection/>
    </xf>
    <xf numFmtId="0" fontId="77" fillId="33" borderId="53" xfId="62" applyFont="1" applyFill="1" applyBorder="1" applyAlignment="1">
      <alignment vertical="center"/>
      <protection/>
    </xf>
    <xf numFmtId="0" fontId="77" fillId="33" borderId="16" xfId="62" applyFont="1" applyFill="1" applyBorder="1" applyAlignment="1">
      <alignment vertical="center"/>
      <protection/>
    </xf>
    <xf numFmtId="176" fontId="77" fillId="33" borderId="74" xfId="49" applyNumberFormat="1" applyFont="1" applyFill="1" applyBorder="1" applyAlignment="1" applyProtection="1">
      <alignment horizontal="center" vertical="center"/>
      <protection locked="0"/>
    </xf>
    <xf numFmtId="176" fontId="77" fillId="33" borderId="12" xfId="49" applyNumberFormat="1" applyFont="1" applyFill="1" applyBorder="1" applyAlignment="1" applyProtection="1">
      <alignment horizontal="center" vertical="center"/>
      <protection locked="0"/>
    </xf>
    <xf numFmtId="38" fontId="77" fillId="33" borderId="75" xfId="49" applyFont="1" applyFill="1" applyBorder="1" applyAlignment="1">
      <alignment horizontal="center" vertical="center"/>
    </xf>
    <xf numFmtId="176" fontId="77" fillId="33" borderId="76" xfId="49" applyNumberFormat="1" applyFont="1" applyFill="1" applyBorder="1" applyAlignment="1" applyProtection="1">
      <alignment horizontal="center" vertical="center"/>
      <protection locked="0"/>
    </xf>
    <xf numFmtId="0" fontId="77" fillId="33" borderId="49" xfId="62" applyFont="1" applyFill="1" applyBorder="1" applyAlignment="1">
      <alignment vertical="center"/>
      <protection/>
    </xf>
    <xf numFmtId="0" fontId="77" fillId="33" borderId="24" xfId="62" applyFont="1" applyFill="1" applyBorder="1" applyAlignment="1">
      <alignment vertical="center"/>
      <protection/>
    </xf>
    <xf numFmtId="176" fontId="77" fillId="33" borderId="77" xfId="49" applyNumberFormat="1" applyFont="1" applyFill="1" applyBorder="1" applyAlignment="1" applyProtection="1">
      <alignment horizontal="center" vertical="center"/>
      <protection locked="0"/>
    </xf>
    <xf numFmtId="176" fontId="77" fillId="33" borderId="21" xfId="49" applyNumberFormat="1" applyFont="1" applyFill="1" applyBorder="1" applyAlignment="1" applyProtection="1">
      <alignment horizontal="center" vertical="center"/>
      <protection locked="0"/>
    </xf>
    <xf numFmtId="38" fontId="77" fillId="33" borderId="48" xfId="49" applyFont="1" applyFill="1" applyBorder="1" applyAlignment="1">
      <alignment horizontal="center" vertical="center"/>
    </xf>
    <xf numFmtId="176" fontId="77" fillId="33" borderId="54" xfId="49" applyNumberFormat="1" applyFont="1" applyFill="1" applyBorder="1" applyAlignment="1" applyProtection="1">
      <alignment horizontal="center" vertical="center"/>
      <protection locked="0"/>
    </xf>
    <xf numFmtId="0" fontId="77" fillId="33" borderId="57" xfId="62" applyFont="1" applyFill="1" applyBorder="1" applyAlignment="1">
      <alignment vertical="center"/>
      <protection/>
    </xf>
    <xf numFmtId="0" fontId="77" fillId="33" borderId="66" xfId="62" applyFont="1" applyFill="1" applyBorder="1" applyAlignment="1">
      <alignment vertical="center"/>
      <protection/>
    </xf>
    <xf numFmtId="176" fontId="77" fillId="33" borderId="44" xfId="49" applyNumberFormat="1" applyFont="1" applyFill="1" applyBorder="1" applyAlignment="1" applyProtection="1">
      <alignment horizontal="center" vertical="center"/>
      <protection locked="0"/>
    </xf>
    <xf numFmtId="176" fontId="77" fillId="33" borderId="18" xfId="49" applyNumberFormat="1" applyFont="1" applyFill="1" applyBorder="1" applyAlignment="1" applyProtection="1">
      <alignment horizontal="center" vertical="center"/>
      <protection locked="0"/>
    </xf>
    <xf numFmtId="38" fontId="77" fillId="33" borderId="19" xfId="49" applyFont="1" applyFill="1" applyBorder="1" applyAlignment="1">
      <alignment horizontal="center" vertical="center"/>
    </xf>
    <xf numFmtId="176" fontId="77" fillId="33" borderId="71" xfId="49" applyNumberFormat="1" applyFont="1" applyFill="1" applyBorder="1" applyAlignment="1" applyProtection="1">
      <alignment horizontal="center" vertical="center"/>
      <protection locked="0"/>
    </xf>
    <xf numFmtId="176" fontId="77" fillId="7" borderId="35" xfId="49" applyNumberFormat="1" applyFont="1" applyFill="1" applyBorder="1" applyAlignment="1" applyProtection="1">
      <alignment horizontal="center" vertical="center"/>
      <protection/>
    </xf>
    <xf numFmtId="176" fontId="77" fillId="7" borderId="31" xfId="49" applyNumberFormat="1" applyFont="1" applyFill="1" applyBorder="1" applyAlignment="1" applyProtection="1">
      <alignment horizontal="center" vertical="center"/>
      <protection/>
    </xf>
    <xf numFmtId="176" fontId="77" fillId="7" borderId="32" xfId="49" applyNumberFormat="1" applyFont="1" applyFill="1" applyBorder="1" applyAlignment="1" applyProtection="1">
      <alignment horizontal="center" vertical="center"/>
      <protection/>
    </xf>
    <xf numFmtId="176" fontId="77" fillId="7" borderId="73" xfId="0" applyNumberFormat="1" applyFont="1" applyFill="1" applyBorder="1" applyAlignment="1">
      <alignment horizontal="center" vertical="center"/>
    </xf>
    <xf numFmtId="181" fontId="77" fillId="7" borderId="78" xfId="63" applyNumberFormat="1" applyFont="1" applyFill="1" applyBorder="1" applyAlignment="1">
      <alignment horizontal="center" vertical="center" wrapText="1"/>
      <protection/>
    </xf>
    <xf numFmtId="181" fontId="77" fillId="7" borderId="60" xfId="63" applyNumberFormat="1" applyFont="1" applyFill="1" applyBorder="1" applyAlignment="1">
      <alignment horizontal="center" vertical="center" wrapText="1"/>
      <protection/>
    </xf>
    <xf numFmtId="181" fontId="77" fillId="7" borderId="0" xfId="63" applyNumberFormat="1" applyFont="1" applyFill="1" applyBorder="1" applyAlignment="1">
      <alignment horizontal="center" vertical="center" wrapText="1"/>
      <protection/>
    </xf>
    <xf numFmtId="181" fontId="77" fillId="7" borderId="79" xfId="63" applyNumberFormat="1" applyFont="1" applyFill="1" applyBorder="1" applyAlignment="1">
      <alignment horizontal="center" vertical="center" wrapText="1"/>
      <protection/>
    </xf>
    <xf numFmtId="181" fontId="77" fillId="7" borderId="80" xfId="63" applyNumberFormat="1" applyFont="1" applyFill="1" applyBorder="1" applyAlignment="1">
      <alignment horizontal="center" vertical="center" wrapText="1"/>
      <protection/>
    </xf>
    <xf numFmtId="181" fontId="77" fillId="7" borderId="53" xfId="63" applyNumberFormat="1" applyFont="1" applyFill="1" applyBorder="1" applyAlignment="1">
      <alignment horizontal="center" vertical="center" wrapText="1"/>
      <protection/>
    </xf>
    <xf numFmtId="38" fontId="77" fillId="7" borderId="35" xfId="49" applyFont="1" applyFill="1" applyBorder="1" applyAlignment="1" applyProtection="1">
      <alignment horizontal="center" vertical="center" wrapText="1"/>
      <protection/>
    </xf>
    <xf numFmtId="38" fontId="77" fillId="7" borderId="75" xfId="49" applyFont="1" applyFill="1" applyBorder="1" applyAlignment="1" applyProtection="1">
      <alignment horizontal="center" vertical="center" wrapText="1"/>
      <protection/>
    </xf>
    <xf numFmtId="38" fontId="77" fillId="7" borderId="48" xfId="49" applyFont="1" applyFill="1" applyBorder="1" applyAlignment="1" applyProtection="1">
      <alignment horizontal="center" vertical="center" wrapText="1"/>
      <protection/>
    </xf>
    <xf numFmtId="38" fontId="77" fillId="7" borderId="48" xfId="49" applyFont="1" applyFill="1" applyBorder="1" applyAlignment="1" applyProtection="1">
      <alignment horizontal="center" vertical="center"/>
      <protection/>
    </xf>
    <xf numFmtId="38" fontId="77" fillId="7" borderId="62" xfId="49" applyFont="1" applyFill="1" applyBorder="1" applyAlignment="1" applyProtection="1">
      <alignment horizontal="center" vertical="center"/>
      <protection/>
    </xf>
    <xf numFmtId="38" fontId="77" fillId="7" borderId="44" xfId="49" applyFont="1" applyFill="1" applyBorder="1" applyAlignment="1" applyProtection="1">
      <alignment horizontal="center" vertical="center"/>
      <protection/>
    </xf>
    <xf numFmtId="38" fontId="77" fillId="7" borderId="74" xfId="49" applyFont="1" applyFill="1" applyBorder="1" applyAlignment="1" applyProtection="1">
      <alignment horizontal="center" vertical="center" wrapText="1"/>
      <protection/>
    </xf>
    <xf numFmtId="38" fontId="77" fillId="7" borderId="77" xfId="49" applyFont="1" applyFill="1" applyBorder="1" applyAlignment="1" applyProtection="1">
      <alignment horizontal="center" vertical="center" wrapText="1"/>
      <protection/>
    </xf>
    <xf numFmtId="38" fontId="77" fillId="7" borderId="77" xfId="49" applyFont="1" applyFill="1" applyBorder="1" applyAlignment="1" applyProtection="1">
      <alignment horizontal="center" vertical="center"/>
      <protection/>
    </xf>
    <xf numFmtId="38" fontId="77" fillId="7" borderId="64" xfId="49" applyFont="1" applyFill="1" applyBorder="1" applyAlignment="1" applyProtection="1">
      <alignment horizontal="center" vertical="center"/>
      <protection/>
    </xf>
    <xf numFmtId="181" fontId="77" fillId="7" borderId="30" xfId="64" applyNumberFormat="1" applyFont="1" applyFill="1" applyBorder="1" applyAlignment="1">
      <alignment horizontal="center" vertical="center"/>
      <protection/>
    </xf>
    <xf numFmtId="181" fontId="77" fillId="7" borderId="30" xfId="0" applyNumberFormat="1" applyFont="1" applyFill="1" applyBorder="1" applyAlignment="1">
      <alignment horizontal="center" vertical="center"/>
    </xf>
    <xf numFmtId="181" fontId="77" fillId="7" borderId="53" xfId="0" applyNumberFormat="1" applyFont="1" applyFill="1" applyBorder="1" applyAlignment="1">
      <alignment horizontal="center" vertical="center"/>
    </xf>
    <xf numFmtId="181" fontId="77" fillId="7" borderId="49" xfId="0" applyNumberFormat="1" applyFont="1" applyFill="1" applyBorder="1" applyAlignment="1">
      <alignment horizontal="center" vertical="center"/>
    </xf>
    <xf numFmtId="181" fontId="77" fillId="7" borderId="57" xfId="0" applyNumberFormat="1" applyFont="1" applyFill="1" applyBorder="1" applyAlignment="1">
      <alignment horizontal="center" vertical="center"/>
    </xf>
    <xf numFmtId="181" fontId="77" fillId="7" borderId="35" xfId="63" applyNumberFormat="1" applyFont="1" applyFill="1" applyBorder="1" applyAlignment="1">
      <alignment horizontal="center" vertical="center"/>
      <protection/>
    </xf>
    <xf numFmtId="0" fontId="77" fillId="33" borderId="55" xfId="63" applyFont="1" applyFill="1" applyBorder="1" applyAlignment="1" applyProtection="1">
      <alignment horizontal="center" vertical="center" wrapText="1"/>
      <protection locked="0"/>
    </xf>
    <xf numFmtId="0" fontId="77" fillId="33" borderId="41" xfId="63" applyFont="1" applyFill="1" applyBorder="1" applyAlignment="1" applyProtection="1">
      <alignment horizontal="center" vertical="center" wrapText="1"/>
      <protection locked="0"/>
    </xf>
    <xf numFmtId="0" fontId="77" fillId="33" borderId="43" xfId="63" applyFont="1" applyFill="1" applyBorder="1" applyAlignment="1" applyProtection="1">
      <alignment horizontal="center" vertical="center" wrapText="1"/>
      <protection locked="0"/>
    </xf>
    <xf numFmtId="0" fontId="77" fillId="33" borderId="42" xfId="63" applyFont="1" applyFill="1" applyBorder="1" applyAlignment="1" applyProtection="1">
      <alignment horizontal="center" vertical="center" wrapText="1"/>
      <protection locked="0"/>
    </xf>
    <xf numFmtId="0" fontId="77" fillId="33" borderId="81" xfId="63" applyFont="1" applyFill="1" applyBorder="1" applyAlignment="1" applyProtection="1">
      <alignment horizontal="center" vertical="center" wrapText="1"/>
      <protection locked="0"/>
    </xf>
    <xf numFmtId="0" fontId="77" fillId="33" borderId="45" xfId="63" applyFont="1" applyFill="1" applyBorder="1" applyAlignment="1" applyProtection="1">
      <alignment horizontal="center" vertical="center" wrapText="1"/>
      <protection locked="0"/>
    </xf>
    <xf numFmtId="0" fontId="77" fillId="33" borderId="23" xfId="63" applyFont="1" applyFill="1" applyBorder="1" applyAlignment="1" applyProtection="1">
      <alignment horizontal="center" vertical="center" wrapText="1"/>
      <protection locked="0"/>
    </xf>
    <xf numFmtId="0" fontId="77" fillId="33" borderId="49" xfId="63" applyFont="1" applyFill="1" applyBorder="1" applyAlignment="1" applyProtection="1">
      <alignment horizontal="center" vertical="center" wrapText="1"/>
      <protection locked="0"/>
    </xf>
    <xf numFmtId="0" fontId="77" fillId="33" borderId="17" xfId="63" applyFont="1" applyFill="1" applyBorder="1" applyAlignment="1" applyProtection="1">
      <alignment horizontal="center" vertical="center" wrapText="1"/>
      <protection locked="0"/>
    </xf>
    <xf numFmtId="181" fontId="77" fillId="0" borderId="43" xfId="63" applyNumberFormat="1" applyFont="1" applyFill="1" applyBorder="1" applyAlignment="1" applyProtection="1">
      <alignment horizontal="center" vertical="center"/>
      <protection locked="0"/>
    </xf>
    <xf numFmtId="0" fontId="77" fillId="33" borderId="78" xfId="63" applyFont="1" applyFill="1" applyBorder="1" applyAlignment="1" applyProtection="1">
      <alignment horizontal="center" vertical="center"/>
      <protection locked="0"/>
    </xf>
    <xf numFmtId="0" fontId="77" fillId="33" borderId="41" xfId="63" applyFont="1" applyFill="1" applyBorder="1" applyAlignment="1" applyProtection="1">
      <alignment horizontal="center" vertical="center"/>
      <protection locked="0"/>
    </xf>
    <xf numFmtId="176" fontId="77" fillId="7" borderId="78" xfId="49" applyNumberFormat="1" applyFont="1" applyFill="1" applyBorder="1" applyAlignment="1">
      <alignment horizontal="center" vertical="center" wrapText="1"/>
    </xf>
    <xf numFmtId="181" fontId="79" fillId="7" borderId="55" xfId="62" applyNumberFormat="1" applyFont="1" applyFill="1" applyBorder="1" applyAlignment="1">
      <alignment horizontal="center" vertical="center" wrapText="1"/>
      <protection/>
    </xf>
    <xf numFmtId="181" fontId="79" fillId="7" borderId="43" xfId="62" applyNumberFormat="1" applyFont="1" applyFill="1" applyBorder="1" applyAlignment="1">
      <alignment horizontal="center" vertical="center" wrapText="1"/>
      <protection/>
    </xf>
    <xf numFmtId="181" fontId="79" fillId="7" borderId="81" xfId="62" applyNumberFormat="1" applyFont="1" applyFill="1" applyBorder="1" applyAlignment="1">
      <alignment horizontal="center" vertical="center" wrapText="1"/>
      <protection/>
    </xf>
    <xf numFmtId="182" fontId="58" fillId="0" borderId="0" xfId="63" applyNumberFormat="1" applyFont="1">
      <alignment vertical="center"/>
      <protection/>
    </xf>
    <xf numFmtId="182" fontId="59" fillId="0" borderId="0" xfId="63" applyNumberFormat="1" applyFont="1">
      <alignment vertical="center"/>
      <protection/>
    </xf>
    <xf numFmtId="0" fontId="59" fillId="0" borderId="0" xfId="63" applyFont="1">
      <alignment vertical="center"/>
      <protection/>
    </xf>
    <xf numFmtId="0" fontId="91" fillId="0" borderId="0" xfId="0" applyFont="1" applyFill="1" applyAlignment="1">
      <alignment wrapText="1"/>
    </xf>
    <xf numFmtId="0" fontId="91" fillId="0" borderId="0" xfId="0" applyFont="1" applyFill="1" applyAlignment="1">
      <alignment vertical="center"/>
    </xf>
    <xf numFmtId="176" fontId="77" fillId="0" borderId="30" xfId="49" applyNumberFormat="1" applyFont="1" applyFill="1" applyBorder="1" applyAlignment="1" applyProtection="1">
      <alignment horizontal="center" vertical="center"/>
      <protection locked="0"/>
    </xf>
    <xf numFmtId="0" fontId="91" fillId="0" borderId="0" xfId="0" applyFont="1" applyFill="1" applyAlignment="1">
      <alignment vertical="center" wrapText="1"/>
    </xf>
    <xf numFmtId="38" fontId="77" fillId="33" borderId="81" xfId="49" applyFont="1" applyFill="1" applyBorder="1" applyAlignment="1" applyProtection="1">
      <alignment horizontal="center" vertical="center" wrapText="1"/>
      <protection locked="0"/>
    </xf>
    <xf numFmtId="38" fontId="77" fillId="33" borderId="51" xfId="49" applyFont="1" applyFill="1" applyBorder="1" applyAlignment="1" applyProtection="1">
      <alignment horizontal="center" vertical="center" wrapText="1"/>
      <protection locked="0"/>
    </xf>
    <xf numFmtId="38" fontId="77" fillId="33" borderId="52" xfId="49" applyFont="1" applyFill="1" applyBorder="1" applyAlignment="1" applyProtection="1">
      <alignment horizontal="center" vertical="center" wrapText="1"/>
      <protection locked="0"/>
    </xf>
    <xf numFmtId="38" fontId="77" fillId="33" borderId="65" xfId="49" applyFont="1" applyFill="1" applyBorder="1" applyAlignment="1" applyProtection="1">
      <alignment horizontal="center" vertical="center" wrapText="1"/>
      <protection locked="0"/>
    </xf>
    <xf numFmtId="184" fontId="77" fillId="7" borderId="55" xfId="49" applyNumberFormat="1" applyFont="1" applyFill="1" applyBorder="1" applyAlignment="1">
      <alignment horizontal="center" vertical="center" wrapText="1"/>
    </xf>
    <xf numFmtId="184" fontId="77" fillId="7" borderId="43" xfId="49" applyNumberFormat="1" applyFont="1" applyFill="1" applyBorder="1" applyAlignment="1">
      <alignment horizontal="center" vertical="center" wrapText="1"/>
    </xf>
    <xf numFmtId="184" fontId="77" fillId="7" borderId="43" xfId="49" applyNumberFormat="1" applyFont="1" applyFill="1" applyBorder="1" applyAlignment="1">
      <alignment horizontal="center" vertical="center"/>
    </xf>
    <xf numFmtId="184" fontId="77" fillId="7" borderId="46" xfId="49" applyNumberFormat="1" applyFont="1" applyFill="1" applyBorder="1" applyAlignment="1">
      <alignment horizontal="center" vertical="center"/>
    </xf>
    <xf numFmtId="184" fontId="77" fillId="7" borderId="81" xfId="62" applyNumberFormat="1" applyFont="1" applyFill="1" applyBorder="1" applyAlignment="1">
      <alignment horizontal="center" vertical="center"/>
      <protection/>
    </xf>
    <xf numFmtId="181" fontId="77" fillId="7" borderId="43" xfId="62" applyNumberFormat="1" applyFont="1" applyFill="1" applyBorder="1" applyAlignment="1">
      <alignment horizontal="center" vertical="center" wrapText="1"/>
      <protection/>
    </xf>
    <xf numFmtId="181" fontId="77" fillId="7" borderId="81" xfId="62" applyNumberFormat="1" applyFont="1" applyFill="1" applyBorder="1" applyAlignment="1">
      <alignment horizontal="center" vertical="center" wrapText="1"/>
      <protection/>
    </xf>
    <xf numFmtId="181" fontId="77" fillId="7" borderId="82" xfId="62" applyNumberFormat="1" applyFont="1" applyFill="1" applyBorder="1" applyAlignment="1">
      <alignment horizontal="center" vertical="center" wrapText="1"/>
      <protection/>
    </xf>
    <xf numFmtId="184" fontId="58" fillId="0" borderId="0" xfId="62" applyNumberFormat="1" applyFill="1">
      <alignment vertical="center"/>
      <protection/>
    </xf>
    <xf numFmtId="0" fontId="84" fillId="34" borderId="0" xfId="0" applyFont="1" applyFill="1" applyAlignment="1">
      <alignment horizontal="left" vertical="center"/>
    </xf>
    <xf numFmtId="185" fontId="77" fillId="33" borderId="41" xfId="63" applyNumberFormat="1" applyFont="1" applyFill="1" applyBorder="1" applyAlignment="1" applyProtection="1">
      <alignment horizontal="center" vertical="center"/>
      <protection locked="0"/>
    </xf>
    <xf numFmtId="185" fontId="77" fillId="33" borderId="42" xfId="63" applyNumberFormat="1" applyFont="1" applyFill="1" applyBorder="1" applyAlignment="1" applyProtection="1">
      <alignment horizontal="center" vertical="center"/>
      <protection locked="0"/>
    </xf>
    <xf numFmtId="185" fontId="77" fillId="33" borderId="43" xfId="63" applyNumberFormat="1" applyFont="1" applyFill="1" applyBorder="1" applyAlignment="1" applyProtection="1">
      <alignment horizontal="center" vertical="center"/>
      <protection locked="0"/>
    </xf>
    <xf numFmtId="185" fontId="77" fillId="33" borderId="45" xfId="63" applyNumberFormat="1" applyFont="1" applyFill="1" applyBorder="1" applyAlignment="1" applyProtection="1">
      <alignment horizontal="center" vertical="center"/>
      <protection locked="0"/>
    </xf>
    <xf numFmtId="185" fontId="77" fillId="33" borderId="55" xfId="63" applyNumberFormat="1" applyFont="1" applyFill="1" applyBorder="1" applyAlignment="1" applyProtection="1">
      <alignment horizontal="center" vertical="center" wrapText="1"/>
      <protection locked="0"/>
    </xf>
    <xf numFmtId="185" fontId="77" fillId="33" borderId="43" xfId="63" applyNumberFormat="1" applyFont="1" applyFill="1" applyBorder="1" applyAlignment="1" applyProtection="1">
      <alignment horizontal="center" vertical="center" wrapText="1"/>
      <protection locked="0"/>
    </xf>
    <xf numFmtId="185" fontId="77" fillId="33" borderId="81" xfId="63" applyNumberFormat="1" applyFont="1" applyFill="1" applyBorder="1" applyAlignment="1" applyProtection="1">
      <alignment horizontal="center" vertical="center" wrapText="1"/>
      <protection locked="0"/>
    </xf>
    <xf numFmtId="0" fontId="5" fillId="33" borderId="65" xfId="0" applyFont="1" applyFill="1" applyBorder="1" applyAlignment="1" applyProtection="1">
      <alignment horizontal="center" vertical="center"/>
      <protection/>
    </xf>
    <xf numFmtId="0" fontId="3" fillId="33" borderId="26"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0" fontId="3" fillId="33" borderId="14" xfId="0"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12" fillId="33" borderId="0" xfId="0" applyFont="1" applyFill="1" applyAlignment="1">
      <alignment horizontal="left"/>
    </xf>
    <xf numFmtId="0" fontId="79" fillId="33" borderId="17" xfId="63" applyFont="1" applyFill="1" applyBorder="1" applyAlignment="1">
      <alignment horizontal="center" vertical="center" wrapText="1"/>
      <protection/>
    </xf>
    <xf numFmtId="0" fontId="79" fillId="33" borderId="0" xfId="63" applyFont="1" applyFill="1" applyBorder="1" applyAlignment="1">
      <alignment horizontal="center" vertical="center" wrapText="1"/>
      <protection/>
    </xf>
    <xf numFmtId="0" fontId="77" fillId="33" borderId="26" xfId="63" applyFont="1" applyFill="1" applyBorder="1" applyAlignment="1">
      <alignment horizontal="center" vertical="center" wrapText="1"/>
      <protection/>
    </xf>
    <xf numFmtId="0" fontId="77" fillId="33" borderId="0" xfId="62" applyFont="1" applyFill="1" applyAlignment="1">
      <alignment horizontal="justify" vertical="center" wrapText="1"/>
      <protection/>
    </xf>
    <xf numFmtId="0" fontId="77" fillId="33" borderId="26" xfId="62" applyFont="1" applyFill="1" applyBorder="1" applyAlignment="1">
      <alignment horizontal="justify" vertical="center" wrapText="1"/>
      <protection/>
    </xf>
    <xf numFmtId="0" fontId="77" fillId="33" borderId="13" xfId="62" applyFont="1" applyFill="1" applyBorder="1" applyAlignment="1">
      <alignment horizontal="center" vertical="center"/>
      <protection/>
    </xf>
    <xf numFmtId="0" fontId="77" fillId="33" borderId="14" xfId="62" applyFont="1" applyFill="1" applyBorder="1" applyAlignment="1">
      <alignment horizontal="center" vertical="center"/>
      <protection/>
    </xf>
    <xf numFmtId="0" fontId="77" fillId="33" borderId="22" xfId="62" applyFont="1" applyFill="1" applyBorder="1" applyAlignment="1">
      <alignment horizontal="center" vertical="center"/>
      <protection/>
    </xf>
    <xf numFmtId="0" fontId="77" fillId="33" borderId="23" xfId="62" applyFont="1" applyFill="1" applyBorder="1" applyAlignment="1">
      <alignment horizontal="center" vertical="center"/>
      <protection/>
    </xf>
    <xf numFmtId="0" fontId="77" fillId="33" borderId="0" xfId="62" applyFont="1" applyFill="1" applyBorder="1" applyAlignment="1">
      <alignment horizontal="center" vertical="center"/>
      <protection/>
    </xf>
    <xf numFmtId="0" fontId="77" fillId="33" borderId="17" xfId="62" applyFont="1" applyFill="1" applyBorder="1" applyAlignment="1">
      <alignment horizontal="center" vertical="center"/>
      <protection/>
    </xf>
    <xf numFmtId="0" fontId="77" fillId="33" borderId="26" xfId="62" applyFont="1" applyFill="1" applyBorder="1" applyAlignment="1">
      <alignment horizontal="center" vertical="center"/>
      <protection/>
    </xf>
    <xf numFmtId="0" fontId="79" fillId="33" borderId="0" xfId="62" applyFont="1" applyFill="1" applyBorder="1" applyAlignment="1">
      <alignment horizontal="center" vertical="center"/>
      <protection/>
    </xf>
    <xf numFmtId="0" fontId="79" fillId="33" borderId="23" xfId="63" applyFont="1" applyFill="1" applyBorder="1" applyAlignment="1">
      <alignment horizontal="justify" vertical="center" wrapText="1"/>
      <protection/>
    </xf>
    <xf numFmtId="0" fontId="77" fillId="33" borderId="64" xfId="63" applyFont="1" applyFill="1" applyBorder="1" applyAlignment="1">
      <alignment horizontal="center" vertical="center"/>
      <protection/>
    </xf>
    <xf numFmtId="0" fontId="77" fillId="33" borderId="36" xfId="63" applyFont="1" applyFill="1" applyBorder="1" applyAlignment="1">
      <alignment horizontal="center" vertical="center"/>
      <protection/>
    </xf>
    <xf numFmtId="0" fontId="79" fillId="33" borderId="17" xfId="63" applyFont="1" applyFill="1" applyBorder="1" applyAlignment="1">
      <alignment horizontal="justify" vertical="center" wrapText="1"/>
      <protection/>
    </xf>
    <xf numFmtId="0" fontId="79" fillId="33" borderId="26" xfId="63" applyFont="1" applyFill="1" applyBorder="1" applyAlignment="1">
      <alignment horizontal="justify" vertical="center" wrapText="1"/>
      <protection/>
    </xf>
    <xf numFmtId="0" fontId="77" fillId="33" borderId="0" xfId="63" applyFont="1" applyFill="1" applyBorder="1" applyAlignment="1">
      <alignment horizontal="justify" vertical="center" wrapText="1"/>
      <protection/>
    </xf>
    <xf numFmtId="0" fontId="77" fillId="33" borderId="37" xfId="63" applyFont="1" applyFill="1" applyBorder="1" applyAlignment="1">
      <alignment horizontal="center" vertical="center"/>
      <protection/>
    </xf>
    <xf numFmtId="0" fontId="80" fillId="33" borderId="14" xfId="0" applyFont="1" applyFill="1" applyBorder="1" applyAlignment="1">
      <alignment vertical="center" wrapText="1"/>
    </xf>
    <xf numFmtId="0" fontId="88" fillId="33" borderId="0" xfId="62" applyFont="1" applyFill="1" applyBorder="1" applyAlignment="1">
      <alignment horizontal="justify" vertical="center" wrapText="1"/>
      <protection/>
    </xf>
    <xf numFmtId="0" fontId="88" fillId="33" borderId="25" xfId="62" applyFont="1" applyFill="1" applyBorder="1" applyAlignment="1">
      <alignment horizontal="left" vertical="center" wrapText="1"/>
      <protection/>
    </xf>
    <xf numFmtId="0" fontId="88" fillId="33" borderId="67" xfId="62" applyFont="1" applyFill="1" applyBorder="1" applyAlignment="1">
      <alignment horizontal="left" vertical="center" wrapText="1"/>
      <protection/>
    </xf>
    <xf numFmtId="38" fontId="77" fillId="33" borderId="0" xfId="49" applyFont="1" applyFill="1" applyBorder="1" applyAlignment="1">
      <alignment horizontal="center" vertical="center" wrapText="1"/>
    </xf>
    <xf numFmtId="0" fontId="79" fillId="33" borderId="0" xfId="62" applyFont="1" applyFill="1" applyBorder="1" applyAlignment="1">
      <alignment horizontal="justify" vertical="center" wrapText="1"/>
      <protection/>
    </xf>
    <xf numFmtId="38" fontId="77" fillId="33" borderId="0" xfId="49" applyFont="1" applyFill="1" applyBorder="1" applyAlignment="1">
      <alignment horizontal="center" vertical="center"/>
    </xf>
    <xf numFmtId="0" fontId="3" fillId="0" borderId="0" xfId="0" applyFont="1" applyFill="1" applyAlignment="1">
      <alignment horizontal="left" vertical="center"/>
    </xf>
    <xf numFmtId="0" fontId="85" fillId="34" borderId="0" xfId="0" applyFont="1" applyFill="1" applyAlignment="1">
      <alignment vertical="center"/>
    </xf>
    <xf numFmtId="0" fontId="85" fillId="34" borderId="0" xfId="0" applyFont="1" applyFill="1" applyAlignment="1">
      <alignment horizontal="left" vertical="center"/>
    </xf>
    <xf numFmtId="0" fontId="77" fillId="0" borderId="0" xfId="63" applyFont="1" applyAlignment="1" applyProtection="1">
      <alignment vertical="center"/>
      <protection/>
    </xf>
    <xf numFmtId="177" fontId="3" fillId="0" borderId="83" xfId="0" applyNumberFormat="1"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38" fontId="77" fillId="0" borderId="29" xfId="49" applyFont="1" applyFill="1" applyBorder="1" applyAlignment="1" applyProtection="1">
      <alignment horizontal="center" vertical="center" wrapText="1"/>
      <protection locked="0"/>
    </xf>
    <xf numFmtId="38" fontId="77" fillId="0" borderId="32" xfId="49" applyFont="1" applyFill="1" applyBorder="1" applyAlignment="1" applyProtection="1">
      <alignment horizontal="center" vertical="center" wrapText="1"/>
      <protection locked="0"/>
    </xf>
    <xf numFmtId="38" fontId="77" fillId="0" borderId="73" xfId="49" applyFont="1" applyFill="1" applyBorder="1" applyAlignment="1" applyProtection="1">
      <alignment horizontal="center" vertical="center" wrapText="1"/>
      <protection locked="0"/>
    </xf>
    <xf numFmtId="0" fontId="5" fillId="33" borderId="65"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180" fontId="3" fillId="0" borderId="51" xfId="0" applyNumberFormat="1" applyFont="1" applyFill="1" applyBorder="1" applyAlignment="1" applyProtection="1">
      <alignment horizontal="center" vertical="center"/>
      <protection locked="0"/>
    </xf>
    <xf numFmtId="180" fontId="3" fillId="0" borderId="67"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center"/>
      <protection locked="0"/>
    </xf>
    <xf numFmtId="0" fontId="3" fillId="33" borderId="22" xfId="0" applyFont="1" applyFill="1" applyBorder="1" applyAlignment="1" applyProtection="1">
      <alignment horizontal="center"/>
      <protection locked="0"/>
    </xf>
    <xf numFmtId="0" fontId="3" fillId="33" borderId="17" xfId="0" applyFont="1" applyFill="1" applyBorder="1" applyAlignment="1" applyProtection="1">
      <alignment horizontal="left" vertical="center" wrapText="1"/>
      <protection/>
    </xf>
    <xf numFmtId="0" fontId="3" fillId="33" borderId="26" xfId="0" applyFont="1" applyFill="1" applyBorder="1" applyAlignment="1" applyProtection="1">
      <alignment horizontal="left" vertical="center"/>
      <protection/>
    </xf>
    <xf numFmtId="0" fontId="3" fillId="33" borderId="40" xfId="0" applyFont="1" applyFill="1" applyBorder="1" applyAlignment="1" applyProtection="1">
      <alignment horizontal="left" vertical="center"/>
      <protection/>
    </xf>
    <xf numFmtId="0" fontId="3" fillId="0" borderId="39"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protection locked="0"/>
    </xf>
    <xf numFmtId="0" fontId="3" fillId="0" borderId="34" xfId="0" applyFont="1" applyFill="1" applyBorder="1" applyAlignment="1" applyProtection="1">
      <alignment horizontal="left" vertical="top"/>
      <protection locked="0"/>
    </xf>
    <xf numFmtId="0" fontId="3" fillId="33" borderId="83" xfId="0" applyFont="1" applyFill="1" applyBorder="1" applyAlignment="1" applyProtection="1">
      <alignment horizontal="left" vertical="top"/>
      <protection locked="0"/>
    </xf>
    <xf numFmtId="0" fontId="3" fillId="33" borderId="14" xfId="0" applyFont="1" applyFill="1" applyBorder="1" applyAlignment="1" applyProtection="1">
      <alignment horizontal="left" vertical="top"/>
      <protection locked="0"/>
    </xf>
    <xf numFmtId="0" fontId="3" fillId="33" borderId="22" xfId="0" applyFont="1" applyFill="1" applyBorder="1" applyAlignment="1" applyProtection="1">
      <alignment horizontal="left" vertical="top"/>
      <protection locked="0"/>
    </xf>
    <xf numFmtId="0" fontId="3" fillId="33" borderId="39" xfId="0" applyFont="1" applyFill="1" applyBorder="1" applyAlignment="1" applyProtection="1">
      <alignment horizontal="left" vertical="top" wrapText="1"/>
      <protection locked="0"/>
    </xf>
    <xf numFmtId="0" fontId="3" fillId="33" borderId="26" xfId="0" applyFont="1" applyFill="1" applyBorder="1" applyAlignment="1" applyProtection="1">
      <alignment horizontal="left" vertical="top"/>
      <protection locked="0"/>
    </xf>
    <xf numFmtId="0" fontId="3" fillId="33" borderId="34" xfId="0" applyFont="1" applyFill="1" applyBorder="1" applyAlignment="1" applyProtection="1">
      <alignment horizontal="left" vertical="top"/>
      <protection locked="0"/>
    </xf>
    <xf numFmtId="0" fontId="3" fillId="33" borderId="13" xfId="0" applyFont="1" applyFill="1" applyBorder="1" applyAlignment="1" applyProtection="1">
      <alignment horizontal="left" vertical="center"/>
      <protection/>
    </xf>
    <xf numFmtId="0" fontId="3" fillId="33" borderId="14" xfId="0" applyFont="1" applyFill="1" applyBorder="1" applyAlignment="1" applyProtection="1">
      <alignment horizontal="left" vertical="center"/>
      <protection/>
    </xf>
    <xf numFmtId="0" fontId="3" fillId="33" borderId="15" xfId="0" applyFont="1" applyFill="1" applyBorder="1" applyAlignment="1" applyProtection="1">
      <alignment horizontal="left" vertical="center"/>
      <protection/>
    </xf>
    <xf numFmtId="0" fontId="3" fillId="0" borderId="51" xfId="0" applyFont="1" applyFill="1" applyBorder="1" applyAlignment="1" applyProtection="1">
      <alignment horizontal="left" vertical="center"/>
      <protection locked="0"/>
    </xf>
    <xf numFmtId="0" fontId="3" fillId="0" borderId="66"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8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33" borderId="17" xfId="0" applyFont="1" applyFill="1" applyBorder="1" applyAlignment="1" applyProtection="1">
      <alignment horizontal="left" vertical="center"/>
      <protection/>
    </xf>
    <xf numFmtId="0" fontId="3" fillId="33" borderId="84" xfId="0" applyFont="1" applyFill="1" applyBorder="1" applyAlignment="1" applyProtection="1">
      <alignment horizontal="left" vertical="center"/>
      <protection locked="0"/>
    </xf>
    <xf numFmtId="0" fontId="3" fillId="33" borderId="85" xfId="0" applyFont="1" applyFill="1" applyBorder="1" applyAlignment="1" applyProtection="1">
      <alignment horizontal="left" vertical="center"/>
      <protection locked="0"/>
    </xf>
    <xf numFmtId="0" fontId="3" fillId="33" borderId="86" xfId="0" applyFont="1" applyFill="1" applyBorder="1" applyAlignment="1" applyProtection="1">
      <alignment horizontal="left" vertical="center"/>
      <protection locked="0"/>
    </xf>
    <xf numFmtId="0" fontId="3" fillId="33" borderId="2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60" xfId="0" applyFont="1" applyFill="1" applyBorder="1" applyAlignment="1" applyProtection="1">
      <alignment horizontal="left" vertical="center"/>
      <protection/>
    </xf>
    <xf numFmtId="0" fontId="5" fillId="33" borderId="24" xfId="0" applyFont="1" applyFill="1" applyBorder="1" applyAlignment="1" applyProtection="1">
      <alignment horizontal="center" vertical="center"/>
      <protection/>
    </xf>
    <xf numFmtId="0" fontId="3" fillId="33" borderId="65" xfId="0" applyFont="1" applyFill="1" applyBorder="1" applyAlignment="1" applyProtection="1">
      <alignment horizontal="left" vertical="center"/>
      <protection locked="0"/>
    </xf>
    <xf numFmtId="0" fontId="3" fillId="33" borderId="48" xfId="0" applyFont="1" applyFill="1" applyBorder="1" applyAlignment="1" applyProtection="1">
      <alignment horizontal="left" vertical="center"/>
      <protection locked="0"/>
    </xf>
    <xf numFmtId="0" fontId="10" fillId="33" borderId="65" xfId="0" applyFont="1" applyFill="1" applyBorder="1" applyAlignment="1" applyProtection="1">
      <alignment horizontal="center" vertical="center"/>
      <protection locked="0"/>
    </xf>
    <xf numFmtId="0" fontId="10" fillId="33" borderId="48" xfId="0" applyFont="1" applyFill="1" applyBorder="1" applyAlignment="1" applyProtection="1">
      <alignment horizontal="center" vertical="center"/>
      <protection locked="0"/>
    </xf>
    <xf numFmtId="0" fontId="3" fillId="33" borderId="87" xfId="0" applyFont="1" applyFill="1" applyBorder="1" applyAlignment="1" applyProtection="1">
      <alignment horizontal="left" vertical="center"/>
      <protection locked="0"/>
    </xf>
    <xf numFmtId="0" fontId="3" fillId="33" borderId="88" xfId="0" applyFont="1" applyFill="1" applyBorder="1" applyAlignment="1" applyProtection="1">
      <alignment horizontal="left" vertical="center"/>
      <protection locked="0"/>
    </xf>
    <xf numFmtId="0" fontId="3" fillId="33" borderId="89" xfId="0" applyFont="1" applyFill="1" applyBorder="1" applyAlignment="1" applyProtection="1">
      <alignment horizontal="left" vertical="center"/>
      <protection locked="0"/>
    </xf>
    <xf numFmtId="0" fontId="9" fillId="33" borderId="0" xfId="0" applyFont="1" applyFill="1" applyAlignment="1" applyProtection="1">
      <alignment horizontal="right" vertical="center"/>
      <protection/>
    </xf>
    <xf numFmtId="0" fontId="3" fillId="0" borderId="38"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90"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9" fillId="33" borderId="0" xfId="0" applyFont="1" applyFill="1" applyAlignment="1" applyProtection="1">
      <alignment horizontal="left" vertical="center"/>
      <protection/>
    </xf>
    <xf numFmtId="0" fontId="12" fillId="33" borderId="0" xfId="0" applyFont="1" applyFill="1" applyAlignment="1" applyProtection="1">
      <alignment horizontal="right" vertical="center"/>
      <protection locked="0"/>
    </xf>
    <xf numFmtId="0" fontId="12" fillId="33" borderId="0" xfId="0" applyFont="1" applyFill="1" applyAlignment="1">
      <alignment horizontal="left"/>
    </xf>
    <xf numFmtId="0" fontId="3" fillId="0" borderId="83" xfId="0" applyFont="1" applyFill="1" applyBorder="1" applyAlignment="1" applyProtection="1">
      <alignment horizontal="left" vertical="top"/>
      <protection locked="0"/>
    </xf>
    <xf numFmtId="0" fontId="3" fillId="0" borderId="14" xfId="0" applyFont="1" applyFill="1" applyBorder="1" applyAlignment="1" applyProtection="1">
      <alignment horizontal="left" vertical="top"/>
      <protection locked="0"/>
    </xf>
    <xf numFmtId="0" fontId="3" fillId="0" borderId="22" xfId="0" applyFont="1" applyFill="1" applyBorder="1" applyAlignment="1" applyProtection="1">
      <alignment horizontal="left" vertical="top"/>
      <protection locked="0"/>
    </xf>
    <xf numFmtId="0" fontId="12" fillId="33" borderId="0" xfId="0" applyFont="1" applyFill="1" applyAlignment="1">
      <alignment horizontal="left" vertical="center" wrapText="1"/>
    </xf>
    <xf numFmtId="0" fontId="3" fillId="0" borderId="84"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89" xfId="0" applyFont="1" applyFill="1" applyBorder="1" applyAlignment="1" applyProtection="1">
      <alignment horizontal="left" vertical="center"/>
      <protection locked="0"/>
    </xf>
    <xf numFmtId="0" fontId="3" fillId="33" borderId="0" xfId="0" applyFont="1" applyFill="1" applyBorder="1" applyAlignment="1" applyProtection="1">
      <alignment horizontal="justify" vertical="center" wrapText="1"/>
      <protection locked="0"/>
    </xf>
    <xf numFmtId="0" fontId="3" fillId="33" borderId="27" xfId="0" applyFont="1" applyFill="1" applyBorder="1" applyAlignment="1" applyProtection="1">
      <alignment horizontal="justify" vertical="center" wrapText="1"/>
      <protection locked="0"/>
    </xf>
    <xf numFmtId="0" fontId="3" fillId="33" borderId="26" xfId="0" applyFont="1" applyFill="1" applyBorder="1" applyAlignment="1" applyProtection="1">
      <alignment horizontal="justify" vertical="center" wrapText="1"/>
      <protection locked="0"/>
    </xf>
    <xf numFmtId="0" fontId="3" fillId="33" borderId="34" xfId="0" applyFont="1" applyFill="1" applyBorder="1" applyAlignment="1" applyProtection="1">
      <alignment horizontal="justify" vertical="center" wrapText="1"/>
      <protection locked="0"/>
    </xf>
    <xf numFmtId="0" fontId="3" fillId="33" borderId="14" xfId="0" applyFont="1" applyFill="1" applyBorder="1" applyAlignment="1" applyProtection="1">
      <alignment horizontal="justify" vertical="center" wrapText="1"/>
      <protection locked="0"/>
    </xf>
    <xf numFmtId="0" fontId="3" fillId="33" borderId="22" xfId="0" applyFont="1" applyFill="1" applyBorder="1" applyAlignment="1" applyProtection="1">
      <alignment horizontal="justify" vertical="center" wrapText="1"/>
      <protection locked="0"/>
    </xf>
    <xf numFmtId="3" fontId="3" fillId="33" borderId="10" xfId="0" applyNumberFormat="1" applyFont="1" applyFill="1" applyBorder="1" applyAlignment="1" applyProtection="1">
      <alignment horizontal="center" vertical="center"/>
      <protection locked="0"/>
    </xf>
    <xf numFmtId="3" fontId="3" fillId="33" borderId="11" xfId="0" applyNumberFormat="1" applyFont="1" applyFill="1" applyBorder="1" applyAlignment="1" applyProtection="1">
      <alignment horizontal="center" vertical="center"/>
      <protection locked="0"/>
    </xf>
    <xf numFmtId="3" fontId="3" fillId="33" borderId="46" xfId="0" applyNumberFormat="1" applyFont="1" applyFill="1" applyBorder="1" applyAlignment="1" applyProtection="1">
      <alignment horizontal="center" vertical="center"/>
      <protection locked="0"/>
    </xf>
    <xf numFmtId="0" fontId="3" fillId="33" borderId="13" xfId="0" applyFont="1" applyFill="1" applyBorder="1" applyAlignment="1" applyProtection="1">
      <alignment horizontal="left" vertical="top" wrapText="1"/>
      <protection locked="0"/>
    </xf>
    <xf numFmtId="0" fontId="3" fillId="33" borderId="14" xfId="0" applyFont="1" applyFill="1" applyBorder="1" applyAlignment="1" applyProtection="1">
      <alignment horizontal="left" vertical="top" wrapText="1"/>
      <protection locked="0"/>
    </xf>
    <xf numFmtId="0" fontId="3" fillId="33" borderId="22"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26" xfId="0" applyFont="1" applyFill="1" applyBorder="1" applyAlignment="1" applyProtection="1">
      <alignment horizontal="left" vertical="top" wrapText="1"/>
      <protection locked="0"/>
    </xf>
    <xf numFmtId="0" fontId="3" fillId="33" borderId="34" xfId="0" applyFont="1" applyFill="1" applyBorder="1" applyAlignment="1" applyProtection="1">
      <alignment horizontal="left" vertical="top" wrapText="1"/>
      <protection locked="0"/>
    </xf>
    <xf numFmtId="0" fontId="3" fillId="33" borderId="39"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10" fillId="33" borderId="51" xfId="0" applyFont="1" applyFill="1" applyBorder="1" applyAlignment="1" applyProtection="1">
      <alignment horizontal="left" vertical="center"/>
      <protection/>
    </xf>
    <xf numFmtId="0" fontId="10" fillId="33" borderId="66" xfId="0" applyFont="1" applyFill="1" applyBorder="1" applyAlignment="1" applyProtection="1">
      <alignment horizontal="left" vertical="center"/>
      <protection/>
    </xf>
    <xf numFmtId="0" fontId="3" fillId="33" borderId="24"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0" borderId="39"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3" fillId="0" borderId="34" xfId="0" applyFont="1" applyFill="1" applyBorder="1" applyAlignment="1" applyProtection="1">
      <alignment horizontal="center"/>
      <protection locked="0"/>
    </xf>
    <xf numFmtId="0" fontId="3" fillId="0" borderId="11" xfId="0"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left" vertical="center" wrapText="1"/>
      <protection/>
    </xf>
    <xf numFmtId="0" fontId="10" fillId="33" borderId="11" xfId="0" applyFont="1" applyFill="1" applyBorder="1" applyAlignment="1" applyProtection="1">
      <alignment horizontal="left" vertical="center" wrapText="1"/>
      <protection/>
    </xf>
    <xf numFmtId="0" fontId="10" fillId="33" borderId="62" xfId="0" applyFont="1" applyFill="1" applyBorder="1" applyAlignment="1" applyProtection="1">
      <alignment horizontal="left" vertical="center" wrapText="1"/>
      <protection/>
    </xf>
    <xf numFmtId="0" fontId="10" fillId="33" borderId="1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39" xfId="0" applyFont="1" applyFill="1" applyBorder="1" applyAlignment="1" applyProtection="1">
      <alignment horizontal="center" vertical="center"/>
      <protection/>
    </xf>
    <xf numFmtId="0" fontId="10" fillId="33" borderId="26"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wrapText="1"/>
      <protection locked="0"/>
    </xf>
    <xf numFmtId="0" fontId="3" fillId="33" borderId="66" xfId="0" applyFont="1" applyFill="1" applyBorder="1" applyAlignment="1" applyProtection="1">
      <alignment horizontal="center" vertical="center" wrapText="1"/>
      <protection locked="0"/>
    </xf>
    <xf numFmtId="0" fontId="3" fillId="33" borderId="67"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left" vertical="center" wrapText="1"/>
      <protection/>
    </xf>
    <xf numFmtId="0" fontId="3" fillId="33" borderId="15" xfId="0" applyFont="1" applyFill="1" applyBorder="1" applyAlignment="1" applyProtection="1">
      <alignment horizontal="left" vertical="center" wrapText="1"/>
      <protection/>
    </xf>
    <xf numFmtId="0" fontId="3" fillId="33" borderId="51"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51" xfId="0" applyFont="1" applyFill="1" applyBorder="1" applyAlignment="1" applyProtection="1">
      <alignment horizontal="center" vertical="center"/>
      <protection locked="0"/>
    </xf>
    <xf numFmtId="0" fontId="3" fillId="33" borderId="66"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79" fillId="33" borderId="13" xfId="62" applyFont="1" applyFill="1" applyBorder="1" applyAlignment="1">
      <alignment horizontal="center" vertical="center"/>
      <protection/>
    </xf>
    <xf numFmtId="0" fontId="79" fillId="33" borderId="23" xfId="62" applyFont="1" applyFill="1" applyBorder="1" applyAlignment="1">
      <alignment horizontal="center" vertical="center"/>
      <protection/>
    </xf>
    <xf numFmtId="0" fontId="79" fillId="33" borderId="17" xfId="62" applyFont="1" applyFill="1" applyBorder="1" applyAlignment="1">
      <alignment horizontal="center" vertical="center"/>
      <protection/>
    </xf>
    <xf numFmtId="0" fontId="79" fillId="33" borderId="10" xfId="62" applyFont="1" applyFill="1" applyBorder="1" applyAlignment="1">
      <alignment horizontal="justify" vertical="center" wrapText="1"/>
      <protection/>
    </xf>
    <xf numFmtId="0" fontId="79" fillId="33" borderId="38" xfId="62" applyFont="1" applyFill="1" applyBorder="1" applyAlignment="1">
      <alignment horizontal="justify" vertical="center" wrapText="1"/>
      <protection/>
    </xf>
    <xf numFmtId="0" fontId="79" fillId="33" borderId="39" xfId="62" applyFont="1" applyFill="1" applyBorder="1" applyAlignment="1">
      <alignment horizontal="justify" vertical="center" wrapText="1"/>
      <protection/>
    </xf>
    <xf numFmtId="0" fontId="79" fillId="33" borderId="11" xfId="62" applyFont="1" applyFill="1" applyBorder="1" applyAlignment="1">
      <alignment horizontal="center" vertical="center" wrapText="1"/>
      <protection/>
    </xf>
    <xf numFmtId="0" fontId="79" fillId="33" borderId="0" xfId="62" applyFont="1" applyFill="1" applyBorder="1" applyAlignment="1">
      <alignment horizontal="center" vertical="center" wrapText="1"/>
      <protection/>
    </xf>
    <xf numFmtId="0" fontId="79" fillId="33" borderId="26" xfId="62" applyFont="1" applyFill="1" applyBorder="1" applyAlignment="1">
      <alignment horizontal="center" vertical="center" wrapText="1"/>
      <protection/>
    </xf>
    <xf numFmtId="0" fontId="79" fillId="33" borderId="72" xfId="62" applyFont="1" applyFill="1" applyBorder="1" applyAlignment="1">
      <alignment horizontal="justify" vertical="center" wrapText="1"/>
      <protection/>
    </xf>
    <xf numFmtId="0" fontId="79" fillId="33" borderId="70" xfId="62" applyFont="1" applyFill="1" applyBorder="1" applyAlignment="1">
      <alignment horizontal="justify" vertical="center" wrapText="1"/>
      <protection/>
    </xf>
    <xf numFmtId="0" fontId="79" fillId="33" borderId="63" xfId="62" applyFont="1" applyFill="1" applyBorder="1" applyAlignment="1">
      <alignment horizontal="justify" vertical="center" wrapText="1"/>
      <protection/>
    </xf>
    <xf numFmtId="0" fontId="79" fillId="33" borderId="71" xfId="62" applyFont="1" applyFill="1" applyBorder="1" applyAlignment="1">
      <alignment horizontal="justify" vertical="center" wrapText="1"/>
      <protection/>
    </xf>
    <xf numFmtId="0" fontId="77" fillId="33" borderId="30" xfId="0" applyFont="1" applyFill="1" applyBorder="1" applyAlignment="1" applyProtection="1">
      <alignment horizontal="center" vertical="center"/>
      <protection locked="0"/>
    </xf>
    <xf numFmtId="0" fontId="77" fillId="33" borderId="33" xfId="0" applyFont="1" applyFill="1" applyBorder="1" applyAlignment="1" applyProtection="1">
      <alignment horizontal="center" vertical="center"/>
      <protection locked="0"/>
    </xf>
    <xf numFmtId="0" fontId="88" fillId="33" borderId="13" xfId="0" applyFont="1" applyFill="1" applyBorder="1" applyAlignment="1">
      <alignment horizontal="center" vertical="center" wrapText="1"/>
    </xf>
    <xf numFmtId="0" fontId="88" fillId="33" borderId="22" xfId="0" applyFont="1" applyFill="1" applyBorder="1" applyAlignment="1">
      <alignment horizontal="center" vertical="center" wrapText="1"/>
    </xf>
    <xf numFmtId="0" fontId="88" fillId="33" borderId="17" xfId="0" applyFont="1" applyFill="1" applyBorder="1" applyAlignment="1">
      <alignment horizontal="center" vertical="center" wrapText="1"/>
    </xf>
    <xf numFmtId="0" fontId="88" fillId="33" borderId="34" xfId="0" applyFont="1" applyFill="1" applyBorder="1" applyAlignment="1">
      <alignment horizontal="center" vertical="center" wrapText="1"/>
    </xf>
    <xf numFmtId="0" fontId="77" fillId="33" borderId="30" xfId="0" applyFont="1" applyFill="1" applyBorder="1" applyAlignment="1" applyProtection="1" quotePrefix="1">
      <alignment horizontal="center" vertical="center"/>
      <protection locked="0"/>
    </xf>
    <xf numFmtId="0" fontId="79" fillId="33" borderId="14" xfId="63" applyFont="1" applyFill="1" applyBorder="1" applyAlignment="1">
      <alignment horizontal="center" vertical="center" wrapText="1"/>
      <protection/>
    </xf>
    <xf numFmtId="0" fontId="79" fillId="33" borderId="0" xfId="63" applyFont="1" applyFill="1" applyBorder="1" applyAlignment="1">
      <alignment horizontal="center" vertical="center" wrapText="1"/>
      <protection/>
    </xf>
    <xf numFmtId="0" fontId="79" fillId="33" borderId="78" xfId="63" applyFont="1" applyFill="1" applyBorder="1" applyAlignment="1">
      <alignment horizontal="center" vertical="center" wrapText="1"/>
      <protection/>
    </xf>
    <xf numFmtId="0" fontId="79" fillId="33" borderId="41" xfId="63" applyFont="1" applyFill="1" applyBorder="1" applyAlignment="1">
      <alignment horizontal="center" vertical="center" wrapText="1"/>
      <protection/>
    </xf>
    <xf numFmtId="0" fontId="88" fillId="33" borderId="78" xfId="63" applyFont="1" applyFill="1" applyBorder="1" applyAlignment="1">
      <alignment horizontal="center" vertical="center" wrapText="1"/>
      <protection/>
    </xf>
    <xf numFmtId="0" fontId="88" fillId="33" borderId="41" xfId="63" applyFont="1" applyFill="1" applyBorder="1" applyAlignment="1">
      <alignment horizontal="center" vertical="center" wrapText="1"/>
      <protection/>
    </xf>
    <xf numFmtId="0" fontId="88" fillId="33" borderId="45" xfId="63" applyFont="1" applyFill="1" applyBorder="1" applyAlignment="1">
      <alignment horizontal="center" vertical="center" wrapText="1"/>
      <protection/>
    </xf>
    <xf numFmtId="0" fontId="79" fillId="33" borderId="78" xfId="0" applyFont="1" applyFill="1" applyBorder="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77" fillId="33" borderId="78" xfId="0" applyFont="1" applyFill="1" applyBorder="1" applyAlignment="1">
      <alignment horizontal="center" vertical="center"/>
    </xf>
    <xf numFmtId="0" fontId="77" fillId="33" borderId="45" xfId="0" applyFont="1" applyFill="1" applyBorder="1" applyAlignment="1">
      <alignment horizontal="center" vertical="center"/>
    </xf>
    <xf numFmtId="0" fontId="77" fillId="33" borderId="73" xfId="0" applyFont="1" applyFill="1" applyBorder="1" applyAlignment="1" applyProtection="1">
      <alignment horizontal="left" vertical="center"/>
      <protection locked="0"/>
    </xf>
    <xf numFmtId="0" fontId="79" fillId="33" borderId="73" xfId="0" applyFont="1" applyFill="1" applyBorder="1" applyAlignment="1" applyProtection="1">
      <alignment horizontal="left" vertical="center"/>
      <protection locked="0"/>
    </xf>
    <xf numFmtId="0" fontId="77" fillId="33" borderId="10" xfId="63" applyFont="1" applyFill="1" applyBorder="1" applyAlignment="1">
      <alignment horizontal="center" vertical="center"/>
      <protection/>
    </xf>
    <xf numFmtId="0" fontId="77" fillId="33" borderId="11" xfId="63" applyFont="1" applyFill="1" applyBorder="1" applyAlignment="1">
      <alignment horizontal="center" vertical="center"/>
      <protection/>
    </xf>
    <xf numFmtId="0" fontId="77" fillId="33" borderId="39" xfId="63" applyFont="1" applyFill="1" applyBorder="1" applyAlignment="1">
      <alignment horizontal="center" vertical="center"/>
      <protection/>
    </xf>
    <xf numFmtId="0" fontId="77" fillId="33" borderId="26" xfId="63" applyFont="1" applyFill="1" applyBorder="1" applyAlignment="1">
      <alignment horizontal="center" vertical="center"/>
      <protection/>
    </xf>
    <xf numFmtId="0" fontId="88" fillId="33" borderId="96" xfId="63" applyFont="1" applyFill="1" applyBorder="1" applyAlignment="1" applyProtection="1">
      <alignment horizontal="left" vertical="center" wrapText="1"/>
      <protection locked="0"/>
    </xf>
    <xf numFmtId="0" fontId="88" fillId="33" borderId="28" xfId="63" applyFont="1" applyFill="1" applyBorder="1" applyAlignment="1" applyProtection="1">
      <alignment horizontal="left" vertical="center" wrapText="1"/>
      <protection locked="0"/>
    </xf>
    <xf numFmtId="0" fontId="88" fillId="33" borderId="65" xfId="63" applyFont="1" applyFill="1" applyBorder="1" applyAlignment="1" applyProtection="1">
      <alignment horizontal="left" vertical="center" wrapText="1"/>
      <protection locked="0"/>
    </xf>
    <xf numFmtId="0" fontId="88" fillId="33" borderId="25" xfId="63" applyFont="1" applyFill="1" applyBorder="1" applyAlignment="1" applyProtection="1">
      <alignment horizontal="left" vertical="center" wrapText="1"/>
      <protection locked="0"/>
    </xf>
    <xf numFmtId="0" fontId="88" fillId="33" borderId="51" xfId="63" applyFont="1" applyFill="1" applyBorder="1" applyAlignment="1" applyProtection="1">
      <alignment horizontal="left" vertical="center" wrapText="1"/>
      <protection locked="0"/>
    </xf>
    <xf numFmtId="0" fontId="88" fillId="33" borderId="67" xfId="63" applyFont="1" applyFill="1" applyBorder="1" applyAlignment="1" applyProtection="1">
      <alignment horizontal="left" vertical="center" wrapText="1"/>
      <protection locked="0"/>
    </xf>
    <xf numFmtId="0" fontId="77" fillId="33" borderId="13" xfId="63" applyFont="1" applyFill="1" applyBorder="1" applyAlignment="1">
      <alignment horizontal="center" vertical="center" wrapText="1"/>
      <protection/>
    </xf>
    <xf numFmtId="0" fontId="77" fillId="33" borderId="14" xfId="63" applyFont="1" applyFill="1" applyBorder="1" applyAlignment="1">
      <alignment horizontal="center" vertical="center" wrapText="1"/>
      <protection/>
    </xf>
    <xf numFmtId="0" fontId="77" fillId="33" borderId="23" xfId="63" applyFont="1" applyFill="1" applyBorder="1" applyAlignment="1">
      <alignment horizontal="center" vertical="center" wrapText="1"/>
      <protection/>
    </xf>
    <xf numFmtId="0" fontId="77" fillId="33" borderId="0" xfId="63" applyFont="1" applyFill="1" applyBorder="1" applyAlignment="1">
      <alignment horizontal="center" vertical="center" wrapText="1"/>
      <protection/>
    </xf>
    <xf numFmtId="0" fontId="77" fillId="33" borderId="17" xfId="63" applyFont="1" applyFill="1" applyBorder="1" applyAlignment="1">
      <alignment horizontal="center" vertical="center" wrapText="1"/>
      <protection/>
    </xf>
    <xf numFmtId="0" fontId="77" fillId="33" borderId="26" xfId="63" applyFont="1" applyFill="1" applyBorder="1" applyAlignment="1">
      <alignment horizontal="center" vertical="center" wrapText="1"/>
      <protection/>
    </xf>
    <xf numFmtId="0" fontId="79" fillId="33" borderId="13" xfId="0" applyFont="1" applyFill="1" applyBorder="1" applyAlignment="1">
      <alignment horizontal="justify" vertical="center" wrapText="1"/>
    </xf>
    <xf numFmtId="0" fontId="79" fillId="33" borderId="23" xfId="0" applyFont="1" applyFill="1" applyBorder="1" applyAlignment="1">
      <alignment horizontal="justify" vertical="center" wrapText="1"/>
    </xf>
    <xf numFmtId="0" fontId="79" fillId="33" borderId="97" xfId="0" applyFont="1" applyFill="1" applyBorder="1" applyAlignment="1">
      <alignment horizontal="justify" vertical="center" wrapText="1"/>
    </xf>
    <xf numFmtId="0" fontId="79" fillId="33" borderId="10" xfId="0" applyFont="1" applyFill="1" applyBorder="1" applyAlignment="1">
      <alignment horizontal="justify" vertical="center" wrapText="1"/>
    </xf>
    <xf numFmtId="0" fontId="79" fillId="33" borderId="38" xfId="0" applyFont="1" applyFill="1" applyBorder="1" applyAlignment="1">
      <alignment horizontal="justify" vertical="center" wrapText="1"/>
    </xf>
    <xf numFmtId="0" fontId="79" fillId="33" borderId="98" xfId="0" applyFont="1" applyFill="1" applyBorder="1" applyAlignment="1">
      <alignment horizontal="justify" vertical="center" wrapText="1"/>
    </xf>
    <xf numFmtId="0" fontId="79" fillId="33" borderId="10" xfId="0" applyFont="1" applyFill="1" applyBorder="1" applyAlignment="1">
      <alignment horizontal="center" vertical="center" wrapText="1"/>
    </xf>
    <xf numFmtId="0" fontId="79" fillId="33" borderId="38" xfId="0" applyFont="1" applyFill="1" applyBorder="1" applyAlignment="1">
      <alignment horizontal="center" vertical="center" wrapText="1"/>
    </xf>
    <xf numFmtId="0" fontId="79" fillId="33" borderId="98" xfId="0" applyFont="1" applyFill="1" applyBorder="1" applyAlignment="1">
      <alignment horizontal="center" vertical="center" wrapText="1"/>
    </xf>
    <xf numFmtId="0" fontId="79" fillId="33" borderId="46" xfId="0" applyFont="1" applyFill="1" applyBorder="1" applyAlignment="1">
      <alignment horizontal="justify" vertical="center" wrapText="1"/>
    </xf>
    <xf numFmtId="0" fontId="79" fillId="33" borderId="59" xfId="0" applyFont="1" applyFill="1" applyBorder="1" applyAlignment="1">
      <alignment horizontal="justify" vertical="center" wrapText="1"/>
    </xf>
    <xf numFmtId="0" fontId="79" fillId="33" borderId="96" xfId="63" applyFont="1" applyFill="1" applyBorder="1" applyAlignment="1" applyProtection="1">
      <alignment horizontal="left" vertical="center" wrapText="1"/>
      <protection locked="0"/>
    </xf>
    <xf numFmtId="0" fontId="79" fillId="33" borderId="16" xfId="63" applyFont="1" applyFill="1" applyBorder="1" applyAlignment="1" applyProtection="1">
      <alignment horizontal="left" vertical="center" wrapText="1"/>
      <protection locked="0"/>
    </xf>
    <xf numFmtId="0" fontId="79" fillId="33" borderId="28" xfId="63" applyFont="1" applyFill="1" applyBorder="1" applyAlignment="1" applyProtection="1">
      <alignment horizontal="left" vertical="center" wrapText="1"/>
      <protection locked="0"/>
    </xf>
    <xf numFmtId="181" fontId="77" fillId="33" borderId="51" xfId="63" applyNumberFormat="1" applyFont="1" applyFill="1" applyBorder="1" applyAlignment="1" applyProtection="1">
      <alignment horizontal="center" vertical="center" wrapText="1"/>
      <protection locked="0"/>
    </xf>
    <xf numFmtId="181" fontId="77" fillId="33" borderId="67" xfId="63" applyNumberFormat="1" applyFont="1" applyFill="1" applyBorder="1" applyAlignment="1" applyProtection="1">
      <alignment horizontal="center" vertical="center" wrapText="1"/>
      <protection locked="0"/>
    </xf>
    <xf numFmtId="0" fontId="77" fillId="33" borderId="65" xfId="63" applyFont="1" applyFill="1" applyBorder="1" applyAlignment="1" applyProtection="1">
      <alignment horizontal="left" vertical="center" wrapText="1"/>
      <protection locked="0"/>
    </xf>
    <xf numFmtId="0" fontId="77" fillId="33" borderId="24" xfId="63" applyFont="1" applyFill="1" applyBorder="1" applyAlignment="1" applyProtection="1">
      <alignment horizontal="left" vertical="center" wrapText="1"/>
      <protection locked="0"/>
    </xf>
    <xf numFmtId="0" fontId="77" fillId="33" borderId="25" xfId="63" applyFont="1" applyFill="1" applyBorder="1" applyAlignment="1" applyProtection="1">
      <alignment horizontal="left" vertical="center" wrapText="1"/>
      <protection locked="0"/>
    </xf>
    <xf numFmtId="0" fontId="77" fillId="33" borderId="51" xfId="63" applyFont="1" applyFill="1" applyBorder="1" applyAlignment="1" applyProtection="1">
      <alignment horizontal="left" vertical="center" wrapText="1"/>
      <protection locked="0"/>
    </xf>
    <xf numFmtId="0" fontId="77" fillId="33" borderId="66" xfId="63" applyFont="1" applyFill="1" applyBorder="1" applyAlignment="1" applyProtection="1">
      <alignment horizontal="left" vertical="center" wrapText="1"/>
      <protection locked="0"/>
    </xf>
    <xf numFmtId="0" fontId="77" fillId="33" borderId="67" xfId="63" applyFont="1" applyFill="1" applyBorder="1" applyAlignment="1" applyProtection="1">
      <alignment horizontal="left" vertical="center" wrapText="1"/>
      <protection locked="0"/>
    </xf>
    <xf numFmtId="0" fontId="79" fillId="33" borderId="13" xfId="63" applyFont="1" applyFill="1" applyBorder="1" applyAlignment="1">
      <alignment horizontal="center" vertical="center" wrapText="1"/>
      <protection/>
    </xf>
    <xf numFmtId="0" fontId="79" fillId="33" borderId="22" xfId="63" applyFont="1" applyFill="1" applyBorder="1" applyAlignment="1">
      <alignment horizontal="center" vertical="center" wrapText="1"/>
      <protection/>
    </xf>
    <xf numFmtId="0" fontId="79" fillId="33" borderId="17" xfId="63" applyFont="1" applyFill="1" applyBorder="1" applyAlignment="1">
      <alignment horizontal="center" vertical="center" wrapText="1"/>
      <protection/>
    </xf>
    <xf numFmtId="0" fontId="79" fillId="33" borderId="26" xfId="63" applyFont="1" applyFill="1" applyBorder="1" applyAlignment="1">
      <alignment horizontal="center" vertical="center" wrapText="1"/>
      <protection/>
    </xf>
    <xf numFmtId="0" fontId="79" fillId="33" borderId="34" xfId="63" applyFont="1" applyFill="1" applyBorder="1" applyAlignment="1">
      <alignment horizontal="center" vertical="center" wrapText="1"/>
      <protection/>
    </xf>
    <xf numFmtId="0" fontId="79" fillId="33" borderId="78" xfId="63" applyFont="1" applyFill="1" applyBorder="1" applyAlignment="1">
      <alignment horizontal="justify" vertical="center" wrapText="1"/>
      <protection/>
    </xf>
    <xf numFmtId="0" fontId="79" fillId="33" borderId="45" xfId="63" applyFont="1" applyFill="1" applyBorder="1" applyAlignment="1">
      <alignment horizontal="justify" vertical="center" wrapText="1"/>
      <protection/>
    </xf>
    <xf numFmtId="0" fontId="79" fillId="33" borderId="14" xfId="63" applyFont="1" applyFill="1" applyBorder="1" applyAlignment="1">
      <alignment horizontal="justify" vertical="center" wrapText="1"/>
      <protection/>
    </xf>
    <xf numFmtId="0" fontId="79" fillId="33" borderId="40" xfId="63" applyFont="1" applyFill="1" applyBorder="1" applyAlignment="1">
      <alignment horizontal="justify" vertical="center" wrapText="1"/>
      <protection/>
    </xf>
    <xf numFmtId="0" fontId="79" fillId="33" borderId="83" xfId="63" applyFont="1" applyFill="1" applyBorder="1" applyAlignment="1">
      <alignment horizontal="justify" vertical="center" wrapText="1"/>
      <protection/>
    </xf>
    <xf numFmtId="0" fontId="79" fillId="33" borderId="70" xfId="63" applyFont="1" applyFill="1" applyBorder="1" applyAlignment="1">
      <alignment horizontal="justify" vertical="center" wrapText="1"/>
      <protection/>
    </xf>
    <xf numFmtId="0" fontId="88" fillId="33" borderId="14" xfId="63" applyFont="1" applyFill="1" applyBorder="1" applyAlignment="1">
      <alignment horizontal="justify" vertical="center" wrapText="1"/>
      <protection/>
    </xf>
    <xf numFmtId="0" fontId="88" fillId="33" borderId="26" xfId="63" applyFont="1" applyFill="1" applyBorder="1" applyAlignment="1">
      <alignment horizontal="justify" vertical="center" wrapText="1"/>
      <protection/>
    </xf>
    <xf numFmtId="0" fontId="79" fillId="33" borderId="96" xfId="63" applyFont="1" applyFill="1" applyBorder="1" applyAlignment="1">
      <alignment horizontal="center" vertical="center" wrapText="1"/>
      <protection/>
    </xf>
    <xf numFmtId="0" fontId="79" fillId="33" borderId="16" xfId="63" applyFont="1" applyFill="1" applyBorder="1" applyAlignment="1">
      <alignment horizontal="center" vertical="center" wrapText="1"/>
      <protection/>
    </xf>
    <xf numFmtId="0" fontId="79" fillId="33" borderId="28" xfId="63" applyFont="1" applyFill="1" applyBorder="1" applyAlignment="1">
      <alignment horizontal="center" vertical="center" wrapText="1"/>
      <protection/>
    </xf>
    <xf numFmtId="0" fontId="88" fillId="33" borderId="78" xfId="0" applyFont="1" applyFill="1" applyBorder="1" applyAlignment="1">
      <alignment horizontal="left" vertical="center" wrapText="1"/>
    </xf>
    <xf numFmtId="0" fontId="88" fillId="33" borderId="45" xfId="0" applyFont="1" applyFill="1" applyBorder="1" applyAlignment="1">
      <alignment horizontal="left" vertical="center" wrapText="1"/>
    </xf>
    <xf numFmtId="0" fontId="79" fillId="33" borderId="23" xfId="63" applyFont="1" applyFill="1" applyBorder="1" applyAlignment="1">
      <alignment horizontal="center" vertical="center" wrapText="1"/>
      <protection/>
    </xf>
    <xf numFmtId="0" fontId="79" fillId="33" borderId="27" xfId="63" applyFont="1" applyFill="1" applyBorder="1" applyAlignment="1">
      <alignment horizontal="center" vertical="center" wrapText="1"/>
      <protection/>
    </xf>
    <xf numFmtId="0" fontId="88" fillId="33" borderId="53" xfId="63" applyFont="1" applyFill="1" applyBorder="1" applyAlignment="1" applyProtection="1">
      <alignment horizontal="left" vertical="center" wrapText="1"/>
      <protection locked="0"/>
    </xf>
    <xf numFmtId="0" fontId="79" fillId="33" borderId="65" xfId="63" applyFont="1" applyFill="1" applyBorder="1" applyAlignment="1">
      <alignment horizontal="center" vertical="center" shrinkToFit="1"/>
      <protection/>
    </xf>
    <xf numFmtId="0" fontId="79" fillId="33" borderId="24" xfId="63" applyFont="1" applyFill="1" applyBorder="1" applyAlignment="1">
      <alignment horizontal="center" vertical="center" shrinkToFit="1"/>
      <protection/>
    </xf>
    <xf numFmtId="0" fontId="79" fillId="33" borderId="25" xfId="63" applyFont="1" applyFill="1" applyBorder="1" applyAlignment="1">
      <alignment horizontal="center" vertical="center" shrinkToFit="1"/>
      <protection/>
    </xf>
    <xf numFmtId="0" fontId="88" fillId="33" borderId="49" xfId="63" applyFont="1" applyFill="1" applyBorder="1" applyAlignment="1" applyProtection="1">
      <alignment horizontal="left" vertical="center" wrapText="1"/>
      <protection locked="0"/>
    </xf>
    <xf numFmtId="0" fontId="79" fillId="33" borderId="51" xfId="63" applyFont="1" applyFill="1" applyBorder="1" applyAlignment="1">
      <alignment horizontal="center" vertical="center" shrinkToFit="1"/>
      <protection/>
    </xf>
    <xf numFmtId="0" fontId="79" fillId="33" borderId="66" xfId="63" applyFont="1" applyFill="1" applyBorder="1" applyAlignment="1">
      <alignment horizontal="center" vertical="center" shrinkToFit="1"/>
      <protection/>
    </xf>
    <xf numFmtId="0" fontId="79" fillId="33" borderId="67" xfId="63" applyFont="1" applyFill="1" applyBorder="1" applyAlignment="1">
      <alignment horizontal="center" vertical="center" shrinkToFit="1"/>
      <protection/>
    </xf>
    <xf numFmtId="0" fontId="88" fillId="33" borderId="57" xfId="63" applyFont="1" applyFill="1" applyBorder="1" applyAlignment="1" applyProtection="1">
      <alignment horizontal="left" vertical="center" wrapText="1"/>
      <protection locked="0"/>
    </xf>
    <xf numFmtId="0" fontId="79" fillId="33" borderId="0" xfId="63" applyFont="1" applyFill="1" applyBorder="1" applyAlignment="1">
      <alignment horizontal="right" vertical="center"/>
      <protection/>
    </xf>
    <xf numFmtId="0" fontId="77" fillId="33" borderId="0" xfId="62" applyFont="1" applyFill="1" applyAlignment="1">
      <alignment horizontal="justify" vertical="center" wrapText="1"/>
      <protection/>
    </xf>
    <xf numFmtId="0" fontId="77" fillId="33" borderId="26" xfId="62" applyFont="1" applyFill="1" applyBorder="1" applyAlignment="1">
      <alignment horizontal="justify" vertical="center" wrapText="1"/>
      <protection/>
    </xf>
    <xf numFmtId="0" fontId="77" fillId="33" borderId="13" xfId="62" applyFont="1" applyFill="1" applyBorder="1" applyAlignment="1">
      <alignment horizontal="center" vertical="center"/>
      <protection/>
    </xf>
    <xf numFmtId="0" fontId="77" fillId="33" borderId="14" xfId="62" applyFont="1" applyFill="1" applyBorder="1" applyAlignment="1">
      <alignment horizontal="center" vertical="center"/>
      <protection/>
    </xf>
    <xf numFmtId="0" fontId="77" fillId="33" borderId="22" xfId="62" applyFont="1" applyFill="1" applyBorder="1" applyAlignment="1">
      <alignment horizontal="center" vertical="center"/>
      <protection/>
    </xf>
    <xf numFmtId="0" fontId="77" fillId="33" borderId="23" xfId="62" applyFont="1" applyFill="1" applyBorder="1" applyAlignment="1">
      <alignment horizontal="center" vertical="center"/>
      <protection/>
    </xf>
    <xf numFmtId="0" fontId="77" fillId="33" borderId="0" xfId="62" applyFont="1" applyFill="1" applyBorder="1" applyAlignment="1">
      <alignment horizontal="center" vertical="center"/>
      <protection/>
    </xf>
    <xf numFmtId="0" fontId="77" fillId="33" borderId="27" xfId="62" applyFont="1" applyFill="1" applyBorder="1" applyAlignment="1">
      <alignment horizontal="center" vertical="center"/>
      <protection/>
    </xf>
    <xf numFmtId="0" fontId="77" fillId="33" borderId="17" xfId="62" applyFont="1" applyFill="1" applyBorder="1" applyAlignment="1">
      <alignment horizontal="center" vertical="center"/>
      <protection/>
    </xf>
    <xf numFmtId="0" fontId="77" fillId="33" borderId="26" xfId="62" applyFont="1" applyFill="1" applyBorder="1" applyAlignment="1">
      <alignment horizontal="center" vertical="center"/>
      <protection/>
    </xf>
    <xf numFmtId="0" fontId="77" fillId="33" borderId="34" xfId="62" applyFont="1" applyFill="1" applyBorder="1" applyAlignment="1">
      <alignment horizontal="center" vertical="center"/>
      <protection/>
    </xf>
    <xf numFmtId="0" fontId="77" fillId="33" borderId="30" xfId="62" applyFont="1" applyFill="1" applyBorder="1" applyAlignment="1">
      <alignment horizontal="center" vertical="center" wrapText="1"/>
      <protection/>
    </xf>
    <xf numFmtId="0" fontId="77" fillId="33" borderId="29" xfId="62" applyFont="1" applyFill="1" applyBorder="1" applyAlignment="1">
      <alignment horizontal="center" vertical="center" wrapText="1"/>
      <protection/>
    </xf>
    <xf numFmtId="0" fontId="77" fillId="33" borderId="33" xfId="62" applyFont="1" applyFill="1" applyBorder="1" applyAlignment="1">
      <alignment horizontal="center" vertical="center" wrapText="1"/>
      <protection/>
    </xf>
    <xf numFmtId="0" fontId="77" fillId="33" borderId="30" xfId="62" applyFont="1" applyFill="1" applyBorder="1" applyAlignment="1">
      <alignment horizontal="justify" vertical="center" wrapText="1"/>
      <protection/>
    </xf>
    <xf numFmtId="0" fontId="77" fillId="33" borderId="29" xfId="62" applyFont="1" applyFill="1" applyBorder="1" applyAlignment="1">
      <alignment horizontal="justify" vertical="center" wrapText="1"/>
      <protection/>
    </xf>
    <xf numFmtId="0" fontId="77" fillId="33" borderId="33" xfId="62" applyFont="1" applyFill="1" applyBorder="1" applyAlignment="1">
      <alignment horizontal="justify" vertical="center" wrapText="1"/>
      <protection/>
    </xf>
    <xf numFmtId="0" fontId="79" fillId="33" borderId="78" xfId="62" applyFont="1" applyFill="1" applyBorder="1" applyAlignment="1">
      <alignment horizontal="justify" vertical="center" wrapText="1"/>
      <protection/>
    </xf>
    <xf numFmtId="0" fontId="79" fillId="33" borderId="41" xfId="62" applyFont="1" applyFill="1" applyBorder="1" applyAlignment="1">
      <alignment horizontal="justify" vertical="center" wrapText="1"/>
      <protection/>
    </xf>
    <xf numFmtId="0" fontId="79" fillId="33" borderId="45" xfId="62" applyFont="1" applyFill="1" applyBorder="1" applyAlignment="1">
      <alignment horizontal="justify" vertical="center" wrapText="1"/>
      <protection/>
    </xf>
    <xf numFmtId="0" fontId="77" fillId="33" borderId="41" xfId="62" applyFont="1" applyFill="1" applyBorder="1" applyAlignment="1">
      <alignment horizontal="center" vertical="center" textRotation="255"/>
      <protection/>
    </xf>
    <xf numFmtId="0" fontId="77" fillId="33" borderId="45" xfId="62" applyFont="1" applyFill="1" applyBorder="1" applyAlignment="1">
      <alignment horizontal="center" vertical="center" textRotation="255"/>
      <protection/>
    </xf>
    <xf numFmtId="0" fontId="79" fillId="33" borderId="0" xfId="62" applyFont="1" applyFill="1" applyBorder="1" applyAlignment="1">
      <alignment horizontal="center" vertical="center"/>
      <protection/>
    </xf>
    <xf numFmtId="0" fontId="88" fillId="33" borderId="0" xfId="62" applyFont="1" applyFill="1" applyBorder="1" applyAlignment="1">
      <alignment horizontal="left" vertical="center"/>
      <protection/>
    </xf>
    <xf numFmtId="0" fontId="79" fillId="33" borderId="49" xfId="62" applyFont="1" applyFill="1" applyBorder="1" applyAlignment="1">
      <alignment horizontal="center" vertical="center"/>
      <protection/>
    </xf>
    <xf numFmtId="0" fontId="79" fillId="33" borderId="48" xfId="62" applyFont="1" applyFill="1" applyBorder="1" applyAlignment="1">
      <alignment horizontal="center" vertical="center"/>
      <protection/>
    </xf>
    <xf numFmtId="0" fontId="88" fillId="33" borderId="17" xfId="62" applyFont="1" applyFill="1" applyBorder="1" applyAlignment="1" applyProtection="1">
      <alignment horizontal="left" vertical="center"/>
      <protection locked="0"/>
    </xf>
    <xf numFmtId="0" fontId="88" fillId="33" borderId="40" xfId="62" applyFont="1" applyFill="1" applyBorder="1" applyAlignment="1" applyProtection="1">
      <alignment horizontal="left" vertical="center"/>
      <protection locked="0"/>
    </xf>
    <xf numFmtId="0" fontId="77" fillId="33" borderId="30" xfId="62" applyFont="1" applyFill="1" applyBorder="1" applyAlignment="1">
      <alignment horizontal="center" vertical="center"/>
      <protection/>
    </xf>
    <xf numFmtId="0" fontId="77" fillId="33" borderId="29" xfId="62" applyFont="1" applyFill="1" applyBorder="1" applyAlignment="1">
      <alignment horizontal="center" vertical="center"/>
      <protection/>
    </xf>
    <xf numFmtId="0" fontId="77" fillId="33" borderId="33" xfId="62" applyFont="1" applyFill="1" applyBorder="1" applyAlignment="1">
      <alignment horizontal="center" vertical="center"/>
      <protection/>
    </xf>
    <xf numFmtId="0" fontId="79" fillId="33" borderId="13" xfId="62" applyFont="1" applyFill="1" applyBorder="1" applyAlignment="1">
      <alignment horizontal="center" vertical="center" wrapText="1"/>
      <protection/>
    </xf>
    <xf numFmtId="0" fontId="79" fillId="33" borderId="15" xfId="62" applyFont="1" applyFill="1" applyBorder="1" applyAlignment="1">
      <alignment horizontal="center" vertical="center" wrapText="1"/>
      <protection/>
    </xf>
    <xf numFmtId="0" fontId="79" fillId="33" borderId="58" xfId="62" applyFont="1" applyFill="1" applyBorder="1" applyAlignment="1">
      <alignment horizontal="center" vertical="center"/>
      <protection/>
    </xf>
    <xf numFmtId="0" fontId="79" fillId="33" borderId="62" xfId="62" applyFont="1" applyFill="1" applyBorder="1" applyAlignment="1">
      <alignment horizontal="center" vertical="center"/>
      <protection/>
    </xf>
    <xf numFmtId="0" fontId="77" fillId="33" borderId="64" xfId="63" applyFont="1" applyFill="1" applyBorder="1" applyAlignment="1">
      <alignment horizontal="center" vertical="center"/>
      <protection/>
    </xf>
    <xf numFmtId="0" fontId="77" fillId="33" borderId="50" xfId="63" applyFont="1" applyFill="1" applyBorder="1" applyAlignment="1">
      <alignment horizontal="center" vertical="center"/>
      <protection/>
    </xf>
    <xf numFmtId="0" fontId="77" fillId="33" borderId="10" xfId="63" applyFont="1" applyFill="1" applyBorder="1" applyAlignment="1" applyProtection="1">
      <alignment horizontal="justify" vertical="center" wrapText="1"/>
      <protection locked="0"/>
    </xf>
    <xf numFmtId="0" fontId="77" fillId="33" borderId="46" xfId="63" applyFont="1" applyFill="1" applyBorder="1" applyAlignment="1" applyProtection="1">
      <alignment horizontal="justify" vertical="center" wrapText="1"/>
      <protection locked="0"/>
    </xf>
    <xf numFmtId="0" fontId="77" fillId="33" borderId="99" xfId="63" applyFont="1" applyFill="1" applyBorder="1" applyAlignment="1" applyProtection="1">
      <alignment horizontal="justify" vertical="center" wrapText="1"/>
      <protection locked="0"/>
    </xf>
    <xf numFmtId="0" fontId="77" fillId="33" borderId="100" xfId="63" applyFont="1" applyFill="1" applyBorder="1" applyAlignment="1" applyProtection="1">
      <alignment horizontal="justify" vertical="center" wrapText="1"/>
      <protection locked="0"/>
    </xf>
    <xf numFmtId="0" fontId="77" fillId="33" borderId="30" xfId="63" applyFont="1" applyFill="1" applyBorder="1" applyAlignment="1" applyProtection="1">
      <alignment horizontal="center" vertical="center"/>
      <protection locked="0"/>
    </xf>
    <xf numFmtId="0" fontId="77" fillId="33" borderId="29" xfId="63" applyFont="1" applyFill="1" applyBorder="1" applyAlignment="1" applyProtection="1">
      <alignment horizontal="center" vertical="center"/>
      <protection locked="0"/>
    </xf>
    <xf numFmtId="0" fontId="77" fillId="33" borderId="33" xfId="63" applyFont="1" applyFill="1" applyBorder="1" applyAlignment="1" applyProtection="1">
      <alignment horizontal="center" vertical="center"/>
      <protection locked="0"/>
    </xf>
    <xf numFmtId="0" fontId="77" fillId="33" borderId="74" xfId="63" applyFont="1" applyFill="1" applyBorder="1" applyAlignment="1">
      <alignment horizontal="center" vertical="center"/>
      <protection/>
    </xf>
    <xf numFmtId="0" fontId="77" fillId="33" borderId="98" xfId="63" applyFont="1" applyFill="1" applyBorder="1" applyAlignment="1" applyProtection="1">
      <alignment horizontal="justify" vertical="center" wrapText="1"/>
      <protection locked="0"/>
    </xf>
    <xf numFmtId="0" fontId="77" fillId="33" borderId="59" xfId="63" applyFont="1" applyFill="1" applyBorder="1" applyAlignment="1" applyProtection="1">
      <alignment horizontal="justify" vertical="center" wrapText="1"/>
      <protection locked="0"/>
    </xf>
    <xf numFmtId="0" fontId="77" fillId="33" borderId="37" xfId="63" applyFont="1" applyFill="1" applyBorder="1" applyAlignment="1">
      <alignment horizontal="center" vertical="center"/>
      <protection/>
    </xf>
    <xf numFmtId="0" fontId="77" fillId="33" borderId="38" xfId="63" applyFont="1" applyFill="1" applyBorder="1" applyAlignment="1" applyProtection="1">
      <alignment horizontal="justify" vertical="center" wrapText="1"/>
      <protection locked="0"/>
    </xf>
    <xf numFmtId="0" fontId="77" fillId="33" borderId="27" xfId="63" applyFont="1" applyFill="1" applyBorder="1" applyAlignment="1" applyProtection="1">
      <alignment horizontal="justify" vertical="center" wrapText="1"/>
      <protection locked="0"/>
    </xf>
    <xf numFmtId="0" fontId="77" fillId="33" borderId="39" xfId="63" applyFont="1" applyFill="1" applyBorder="1" applyAlignment="1" applyProtection="1">
      <alignment horizontal="justify" vertical="center" wrapText="1"/>
      <protection locked="0"/>
    </xf>
    <xf numFmtId="0" fontId="77" fillId="33" borderId="34" xfId="63" applyFont="1" applyFill="1" applyBorder="1" applyAlignment="1" applyProtection="1">
      <alignment horizontal="justify" vertical="center" wrapText="1"/>
      <protection locked="0"/>
    </xf>
    <xf numFmtId="0" fontId="92" fillId="33" borderId="30" xfId="64" applyFont="1" applyFill="1" applyBorder="1" applyAlignment="1">
      <alignment horizontal="center" vertical="center" shrinkToFit="1"/>
      <protection/>
    </xf>
    <xf numFmtId="0" fontId="92" fillId="33" borderId="33" xfId="64" applyFont="1" applyFill="1" applyBorder="1" applyAlignment="1">
      <alignment horizontal="center" vertical="center" shrinkToFit="1"/>
      <protection/>
    </xf>
    <xf numFmtId="0" fontId="77" fillId="33" borderId="30" xfId="0" applyFont="1" applyFill="1" applyBorder="1" applyAlignment="1">
      <alignment horizontal="center" vertical="center" wrapText="1"/>
    </xf>
    <xf numFmtId="0" fontId="77" fillId="33" borderId="33" xfId="0" applyFont="1" applyFill="1" applyBorder="1" applyAlignment="1">
      <alignment horizontal="center" vertical="center" wrapText="1"/>
    </xf>
    <xf numFmtId="181" fontId="77" fillId="33" borderId="30" xfId="64" applyNumberFormat="1" applyFont="1" applyFill="1" applyBorder="1" applyAlignment="1" applyProtection="1">
      <alignment horizontal="center" vertical="center" wrapText="1"/>
      <protection locked="0"/>
    </xf>
    <xf numFmtId="181" fontId="77" fillId="33" borderId="33" xfId="0" applyNumberFormat="1" applyFont="1" applyFill="1" applyBorder="1" applyAlignment="1" applyProtection="1">
      <alignment horizontal="center" vertical="center" wrapText="1"/>
      <protection locked="0"/>
    </xf>
    <xf numFmtId="0" fontId="77" fillId="33" borderId="13" xfId="64" applyFont="1" applyFill="1" applyBorder="1" applyAlignment="1">
      <alignment horizontal="left" vertical="center" shrinkToFit="1"/>
      <protection/>
    </xf>
    <xf numFmtId="0" fontId="77" fillId="33" borderId="22" xfId="64" applyFont="1" applyFill="1" applyBorder="1" applyAlignment="1">
      <alignment horizontal="left" vertical="center" shrinkToFit="1"/>
      <protection/>
    </xf>
    <xf numFmtId="0" fontId="77" fillId="33" borderId="13" xfId="63" applyFont="1" applyFill="1" applyBorder="1" applyAlignment="1">
      <alignment horizontal="center" vertical="center" shrinkToFit="1"/>
      <protection/>
    </xf>
    <xf numFmtId="0" fontId="80" fillId="33" borderId="14" xfId="0" applyFont="1" applyFill="1" applyBorder="1" applyAlignment="1">
      <alignment horizontal="center" vertical="center" shrinkToFit="1"/>
    </xf>
    <xf numFmtId="0" fontId="80" fillId="33" borderId="23" xfId="0" applyFont="1" applyFill="1" applyBorder="1" applyAlignment="1">
      <alignment horizontal="center" vertical="center" shrinkToFit="1"/>
    </xf>
    <xf numFmtId="0" fontId="80" fillId="33" borderId="0" xfId="0" applyFont="1" applyFill="1" applyAlignment="1">
      <alignment horizontal="center" vertical="center" shrinkToFit="1"/>
    </xf>
    <xf numFmtId="0" fontId="79" fillId="33" borderId="49" xfId="63" applyFont="1" applyFill="1" applyBorder="1" applyAlignment="1">
      <alignment horizontal="left" vertical="center" wrapText="1"/>
      <protection/>
    </xf>
    <xf numFmtId="0" fontId="93" fillId="33" borderId="24" xfId="0" applyFont="1" applyFill="1" applyBorder="1" applyAlignment="1">
      <alignment horizontal="left" vertical="center" wrapText="1"/>
    </xf>
    <xf numFmtId="0" fontId="93" fillId="33" borderId="24" xfId="0" applyFont="1" applyFill="1" applyBorder="1" applyAlignment="1">
      <alignment horizontal="left" vertical="center"/>
    </xf>
    <xf numFmtId="0" fontId="77" fillId="33" borderId="13" xfId="63" applyFont="1" applyFill="1" applyBorder="1" applyAlignment="1">
      <alignment horizontal="center" vertical="center"/>
      <protection/>
    </xf>
    <xf numFmtId="0" fontId="80" fillId="33" borderId="14" xfId="0" applyFont="1" applyFill="1" applyBorder="1" applyAlignment="1">
      <alignment horizontal="center" vertical="center"/>
    </xf>
    <xf numFmtId="181" fontId="77" fillId="33" borderId="51" xfId="64" applyNumberFormat="1" applyFont="1" applyFill="1" applyBorder="1" applyAlignment="1" applyProtection="1">
      <alignment horizontal="center" vertical="center"/>
      <protection locked="0"/>
    </xf>
    <xf numFmtId="181" fontId="77" fillId="33" borderId="67" xfId="0" applyNumberFormat="1" applyFont="1" applyFill="1" applyBorder="1" applyAlignment="1" applyProtection="1">
      <alignment horizontal="center" vertical="center"/>
      <protection locked="0"/>
    </xf>
    <xf numFmtId="0" fontId="77" fillId="33" borderId="53" xfId="0" applyFont="1" applyFill="1" applyBorder="1" applyAlignment="1">
      <alignment horizontal="center" vertical="center" wrapText="1"/>
    </xf>
    <xf numFmtId="0" fontId="77" fillId="33" borderId="28" xfId="0" applyFont="1" applyFill="1" applyBorder="1" applyAlignment="1">
      <alignment horizontal="center" vertical="center" wrapText="1"/>
    </xf>
    <xf numFmtId="0" fontId="77" fillId="33" borderId="49" xfId="0" applyFont="1" applyFill="1" applyBorder="1" applyAlignment="1">
      <alignment horizontal="center" vertical="center" wrapText="1"/>
    </xf>
    <xf numFmtId="0" fontId="77" fillId="33" borderId="25" xfId="0" applyFont="1" applyFill="1" applyBorder="1" applyAlignment="1">
      <alignment horizontal="center" vertical="center" wrapText="1"/>
    </xf>
    <xf numFmtId="0" fontId="88" fillId="33" borderId="17" xfId="63" applyFont="1" applyFill="1" applyBorder="1" applyAlignment="1">
      <alignment horizontal="left" vertical="center" wrapText="1"/>
      <protection/>
    </xf>
    <xf numFmtId="0" fontId="94" fillId="33" borderId="26" xfId="0" applyFont="1" applyFill="1" applyBorder="1" applyAlignment="1">
      <alignment horizontal="left" vertical="center" wrapText="1"/>
    </xf>
    <xf numFmtId="0" fontId="94" fillId="33" borderId="40" xfId="0" applyFont="1" applyFill="1" applyBorder="1" applyAlignment="1">
      <alignment horizontal="left" vertical="center" wrapText="1"/>
    </xf>
    <xf numFmtId="0" fontId="88" fillId="33" borderId="14" xfId="64" applyFont="1" applyFill="1" applyBorder="1" applyAlignment="1">
      <alignment horizontal="left" vertical="center" wrapText="1"/>
      <protection/>
    </xf>
    <xf numFmtId="0" fontId="80" fillId="33" borderId="14" xfId="0" applyFont="1" applyFill="1" applyBorder="1" applyAlignment="1">
      <alignment vertical="center" wrapText="1"/>
    </xf>
    <xf numFmtId="0" fontId="80" fillId="33" borderId="22" xfId="0" applyFont="1" applyFill="1" applyBorder="1" applyAlignment="1">
      <alignment vertical="center" wrapText="1"/>
    </xf>
    <xf numFmtId="0" fontId="80" fillId="33" borderId="0" xfId="0" applyFont="1" applyFill="1" applyAlignment="1">
      <alignment vertical="center" wrapText="1"/>
    </xf>
    <xf numFmtId="0" fontId="80" fillId="33" borderId="27" xfId="0" applyFont="1" applyFill="1" applyBorder="1" applyAlignment="1">
      <alignment vertical="center" wrapText="1"/>
    </xf>
    <xf numFmtId="0" fontId="77" fillId="33" borderId="57" xfId="0" applyFont="1" applyFill="1" applyBorder="1" applyAlignment="1">
      <alignment horizontal="center" vertical="center" wrapText="1"/>
    </xf>
    <xf numFmtId="0" fontId="77" fillId="33" borderId="66" xfId="0" applyFont="1" applyFill="1" applyBorder="1" applyAlignment="1">
      <alignment vertical="center" wrapText="1"/>
    </xf>
    <xf numFmtId="0" fontId="79" fillId="33" borderId="51" xfId="64" applyFont="1" applyFill="1" applyBorder="1" applyAlignment="1">
      <alignment horizontal="center" vertical="center" shrinkToFit="1"/>
      <protection/>
    </xf>
    <xf numFmtId="0" fontId="80" fillId="33" borderId="67" xfId="0" applyFont="1" applyFill="1" applyBorder="1" applyAlignment="1">
      <alignment horizontal="center" vertical="center" shrinkToFit="1"/>
    </xf>
    <xf numFmtId="181" fontId="77" fillId="7" borderId="30" xfId="0" applyNumberFormat="1" applyFont="1" applyFill="1" applyBorder="1" applyAlignment="1" applyProtection="1">
      <alignment horizontal="center" vertical="center" wrapText="1"/>
      <protection/>
    </xf>
    <xf numFmtId="181" fontId="77" fillId="7" borderId="69" xfId="0" applyNumberFormat="1" applyFont="1" applyFill="1" applyBorder="1" applyAlignment="1" applyProtection="1">
      <alignment horizontal="center" vertical="center"/>
      <protection/>
    </xf>
    <xf numFmtId="181" fontId="77" fillId="7" borderId="68" xfId="64" applyNumberFormat="1" applyFont="1" applyFill="1" applyBorder="1" applyAlignment="1" applyProtection="1">
      <alignment horizontal="center" vertical="center" wrapText="1"/>
      <protection/>
    </xf>
    <xf numFmtId="181" fontId="77" fillId="7" borderId="33" xfId="0" applyNumberFormat="1" applyFont="1" applyFill="1" applyBorder="1" applyAlignment="1" applyProtection="1">
      <alignment horizontal="center" vertical="center" wrapText="1"/>
      <protection/>
    </xf>
    <xf numFmtId="0" fontId="77" fillId="33" borderId="30" xfId="64" applyFont="1" applyFill="1" applyBorder="1" applyAlignment="1">
      <alignment horizontal="center" vertical="center"/>
      <protection/>
    </xf>
    <xf numFmtId="0" fontId="77" fillId="33" borderId="69" xfId="0" applyFont="1" applyFill="1" applyBorder="1" applyAlignment="1">
      <alignment horizontal="center" vertical="center"/>
    </xf>
    <xf numFmtId="0" fontId="77" fillId="33" borderId="68" xfId="64" applyFont="1" applyFill="1" applyBorder="1" applyAlignment="1">
      <alignment horizontal="center" vertical="center" wrapText="1"/>
      <protection/>
    </xf>
    <xf numFmtId="181" fontId="77" fillId="33" borderId="57" xfId="64" applyNumberFormat="1" applyFont="1" applyFill="1" applyBorder="1" applyAlignment="1" applyProtection="1">
      <alignment horizontal="center" vertical="center"/>
      <protection locked="0"/>
    </xf>
    <xf numFmtId="181" fontId="77" fillId="33" borderId="19" xfId="0" applyNumberFormat="1" applyFont="1" applyFill="1" applyBorder="1" applyAlignment="1" applyProtection="1">
      <alignment horizontal="center" vertical="center"/>
      <protection locked="0"/>
    </xf>
    <xf numFmtId="0" fontId="77" fillId="33" borderId="67" xfId="0" applyFont="1" applyFill="1" applyBorder="1" applyAlignment="1">
      <alignment horizontal="center" vertical="center" wrapText="1"/>
    </xf>
    <xf numFmtId="181" fontId="77" fillId="7" borderId="53" xfId="64" applyNumberFormat="1" applyFont="1" applyFill="1" applyBorder="1" applyAlignment="1" applyProtection="1">
      <alignment horizontal="center" vertical="center"/>
      <protection/>
    </xf>
    <xf numFmtId="181" fontId="77" fillId="7" borderId="47" xfId="0" applyNumberFormat="1" applyFont="1" applyFill="1" applyBorder="1" applyAlignment="1" applyProtection="1">
      <alignment horizontal="center" vertical="center"/>
      <protection/>
    </xf>
    <xf numFmtId="181" fontId="77" fillId="7" borderId="96" xfId="64" applyNumberFormat="1" applyFont="1" applyFill="1" applyBorder="1" applyAlignment="1" applyProtection="1">
      <alignment horizontal="center" vertical="center"/>
      <protection/>
    </xf>
    <xf numFmtId="181" fontId="77" fillId="7" borderId="28" xfId="0" applyNumberFormat="1" applyFont="1" applyFill="1" applyBorder="1" applyAlignment="1" applyProtection="1">
      <alignment horizontal="center" vertical="center"/>
      <protection/>
    </xf>
    <xf numFmtId="181" fontId="77" fillId="33" borderId="49" xfId="64" applyNumberFormat="1" applyFont="1" applyFill="1" applyBorder="1" applyAlignment="1" applyProtection="1">
      <alignment horizontal="center" vertical="center"/>
      <protection locked="0"/>
    </xf>
    <xf numFmtId="181" fontId="77" fillId="33" borderId="48" xfId="0" applyNumberFormat="1" applyFont="1" applyFill="1" applyBorder="1" applyAlignment="1" applyProtection="1">
      <alignment horizontal="center" vertical="center"/>
      <protection locked="0"/>
    </xf>
    <xf numFmtId="181" fontId="77" fillId="33" borderId="65" xfId="64" applyNumberFormat="1" applyFont="1" applyFill="1" applyBorder="1" applyAlignment="1" applyProtection="1">
      <alignment horizontal="center" vertical="center"/>
      <protection locked="0"/>
    </xf>
    <xf numFmtId="181" fontId="77" fillId="33" borderId="25" xfId="0" applyNumberFormat="1" applyFont="1" applyFill="1" applyBorder="1" applyAlignment="1" applyProtection="1">
      <alignment horizontal="center" vertical="center"/>
      <protection locked="0"/>
    </xf>
    <xf numFmtId="0" fontId="77" fillId="33" borderId="13" xfId="64" applyFont="1" applyFill="1" applyBorder="1" applyAlignment="1">
      <alignment horizontal="center" vertical="center" wrapText="1"/>
      <protection/>
    </xf>
    <xf numFmtId="0" fontId="80" fillId="33" borderId="23"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79" fillId="33" borderId="13" xfId="64" applyFont="1" applyFill="1" applyBorder="1" applyAlignment="1">
      <alignment horizontal="center" vertical="center" wrapText="1"/>
      <protection/>
    </xf>
    <xf numFmtId="0" fontId="80" fillId="33" borderId="23" xfId="0" applyFont="1" applyFill="1" applyBorder="1" applyAlignment="1">
      <alignment vertical="center" wrapText="1"/>
    </xf>
    <xf numFmtId="0" fontId="80" fillId="33" borderId="17" xfId="0" applyFont="1" applyFill="1" applyBorder="1" applyAlignment="1">
      <alignment vertical="center" wrapText="1"/>
    </xf>
    <xf numFmtId="0" fontId="80" fillId="33" borderId="34" xfId="0" applyFont="1" applyFill="1" applyBorder="1" applyAlignment="1">
      <alignment vertical="center" wrapText="1"/>
    </xf>
    <xf numFmtId="0" fontId="79" fillId="33" borderId="14"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80" fillId="33" borderId="0" xfId="0" applyFont="1" applyFill="1" applyAlignment="1">
      <alignment horizontal="center" vertical="center" wrapText="1"/>
    </xf>
    <xf numFmtId="0" fontId="80" fillId="33" borderId="0" xfId="0" applyFont="1" applyFill="1" applyBorder="1" applyAlignment="1">
      <alignment horizontal="center" vertical="center" wrapText="1"/>
    </xf>
    <xf numFmtId="0" fontId="80" fillId="33" borderId="26" xfId="0" applyFont="1" applyFill="1" applyBorder="1" applyAlignment="1">
      <alignment horizontal="center" vertical="center" wrapText="1"/>
    </xf>
    <xf numFmtId="0" fontId="79" fillId="33" borderId="13" xfId="0" applyFont="1" applyFill="1" applyBorder="1" applyAlignment="1">
      <alignment horizontal="center" vertical="center" wrapText="1"/>
    </xf>
    <xf numFmtId="181" fontId="77" fillId="7" borderId="30" xfId="64" applyNumberFormat="1" applyFont="1" applyFill="1" applyBorder="1" applyAlignment="1">
      <alignment horizontal="center" vertical="center" wrapText="1"/>
      <protection/>
    </xf>
    <xf numFmtId="181" fontId="77" fillId="7" borderId="33" xfId="0" applyNumberFormat="1" applyFont="1" applyFill="1" applyBorder="1" applyAlignment="1">
      <alignment horizontal="center" vertical="center" wrapText="1"/>
    </xf>
    <xf numFmtId="0" fontId="77" fillId="33" borderId="13" xfId="64" applyFont="1" applyFill="1" applyBorder="1" applyAlignment="1">
      <alignment horizontal="center" vertical="center"/>
      <protection/>
    </xf>
    <xf numFmtId="0" fontId="77" fillId="33" borderId="14" xfId="64" applyFont="1" applyFill="1" applyBorder="1" applyAlignment="1">
      <alignment horizontal="center" vertical="center"/>
      <protection/>
    </xf>
    <xf numFmtId="0" fontId="77" fillId="33" borderId="22" xfId="64" applyFont="1" applyFill="1" applyBorder="1" applyAlignment="1">
      <alignment horizontal="center" vertical="center"/>
      <protection/>
    </xf>
    <xf numFmtId="181" fontId="77" fillId="33" borderId="30" xfId="0" applyNumberFormat="1" applyFont="1" applyFill="1" applyBorder="1" applyAlignment="1" applyProtection="1">
      <alignment horizontal="center" vertical="center" wrapText="1"/>
      <protection locked="0"/>
    </xf>
    <xf numFmtId="0" fontId="77" fillId="33" borderId="36" xfId="63" applyFont="1" applyFill="1" applyBorder="1" applyAlignment="1">
      <alignment horizontal="center" vertical="center"/>
      <protection/>
    </xf>
    <xf numFmtId="0" fontId="77" fillId="33" borderId="83" xfId="63" applyFont="1" applyFill="1" applyBorder="1" applyAlignment="1" applyProtection="1">
      <alignment horizontal="justify" vertical="center" wrapText="1"/>
      <protection locked="0"/>
    </xf>
    <xf numFmtId="0" fontId="77" fillId="33" borderId="22" xfId="63" applyFont="1" applyFill="1" applyBorder="1" applyAlignment="1" applyProtection="1">
      <alignment horizontal="justify" vertical="center" wrapText="1"/>
      <protection locked="0"/>
    </xf>
    <xf numFmtId="0" fontId="77" fillId="33" borderId="14" xfId="63" applyFont="1" applyFill="1" applyBorder="1" applyAlignment="1">
      <alignment horizontal="justify" vertical="center" wrapText="1"/>
      <protection/>
    </xf>
    <xf numFmtId="0" fontId="77" fillId="33" borderId="0" xfId="63" applyFont="1" applyFill="1" applyBorder="1" applyAlignment="1">
      <alignment horizontal="justify" vertical="center" wrapText="1"/>
      <protection/>
    </xf>
    <xf numFmtId="0" fontId="79" fillId="33" borderId="23" xfId="63" applyFont="1" applyFill="1" applyBorder="1" applyAlignment="1">
      <alignment vertical="center" wrapText="1"/>
      <protection/>
    </xf>
    <xf numFmtId="0" fontId="79" fillId="33" borderId="0" xfId="63" applyFont="1" applyFill="1" applyBorder="1" applyAlignment="1">
      <alignment vertical="center" wrapText="1"/>
      <protection/>
    </xf>
    <xf numFmtId="0" fontId="80" fillId="33" borderId="26" xfId="0" applyFont="1" applyFill="1" applyBorder="1" applyAlignment="1">
      <alignment vertical="center" wrapText="1"/>
    </xf>
    <xf numFmtId="0" fontId="77" fillId="33" borderId="30" xfId="63" applyFont="1" applyFill="1" applyBorder="1" applyAlignment="1">
      <alignment horizontal="left" vertical="center" shrinkToFit="1"/>
      <protection/>
    </xf>
    <xf numFmtId="0" fontId="77" fillId="33" borderId="29" xfId="63" applyFont="1" applyFill="1" applyBorder="1" applyAlignment="1">
      <alignment horizontal="left" vertical="center" shrinkToFit="1"/>
      <protection/>
    </xf>
    <xf numFmtId="0" fontId="77" fillId="33" borderId="69" xfId="63" applyFont="1" applyFill="1" applyBorder="1" applyAlignment="1">
      <alignment horizontal="left" vertical="center" shrinkToFit="1"/>
      <protection/>
    </xf>
    <xf numFmtId="0" fontId="79" fillId="33" borderId="17" xfId="63" applyFont="1" applyFill="1" applyBorder="1" applyAlignment="1">
      <alignment horizontal="justify" vertical="center" wrapText="1"/>
      <protection/>
    </xf>
    <xf numFmtId="0" fontId="79" fillId="33" borderId="26" xfId="63" applyFont="1" applyFill="1" applyBorder="1" applyAlignment="1">
      <alignment horizontal="justify" vertical="center" wrapText="1"/>
      <protection/>
    </xf>
    <xf numFmtId="0" fontId="93" fillId="33" borderId="34" xfId="0" applyFont="1" applyFill="1" applyBorder="1" applyAlignment="1">
      <alignment horizontal="justify" vertical="center" wrapText="1"/>
    </xf>
    <xf numFmtId="0" fontId="88" fillId="33" borderId="22" xfId="63" applyFont="1" applyFill="1" applyBorder="1" applyAlignment="1">
      <alignment horizontal="center" vertical="center" wrapText="1"/>
      <protection/>
    </xf>
    <xf numFmtId="0" fontId="88" fillId="33" borderId="27" xfId="63" applyFont="1" applyFill="1" applyBorder="1" applyAlignment="1">
      <alignment horizontal="center" vertical="center" wrapText="1"/>
      <protection/>
    </xf>
    <xf numFmtId="0" fontId="80" fillId="33" borderId="34" xfId="0" applyFont="1" applyFill="1" applyBorder="1" applyAlignment="1">
      <alignment horizontal="center" vertical="center" wrapText="1"/>
    </xf>
    <xf numFmtId="0" fontId="80" fillId="33" borderId="45" xfId="0" applyFont="1" applyFill="1" applyBorder="1" applyAlignment="1">
      <alignment horizontal="center" vertical="center" wrapText="1"/>
    </xf>
    <xf numFmtId="0" fontId="79" fillId="33" borderId="23" xfId="63" applyFont="1" applyFill="1" applyBorder="1" applyAlignment="1">
      <alignment horizontal="justify" vertical="center" wrapText="1"/>
      <protection/>
    </xf>
    <xf numFmtId="0" fontId="79" fillId="33" borderId="0" xfId="63" applyFont="1" applyFill="1" applyBorder="1" applyAlignment="1">
      <alignment horizontal="justify" vertical="center" wrapText="1"/>
      <protection/>
    </xf>
    <xf numFmtId="0" fontId="79" fillId="33" borderId="27" xfId="63" applyFont="1" applyFill="1" applyBorder="1" applyAlignment="1">
      <alignment horizontal="justify" vertical="center" wrapText="1"/>
      <protection/>
    </xf>
    <xf numFmtId="0" fontId="80" fillId="33" borderId="97" xfId="0" applyFont="1" applyFill="1" applyBorder="1" applyAlignment="1">
      <alignment vertical="center"/>
    </xf>
    <xf numFmtId="0" fontId="80" fillId="33" borderId="20" xfId="0" applyFont="1" applyFill="1" applyBorder="1" applyAlignment="1">
      <alignment vertical="center"/>
    </xf>
    <xf numFmtId="0" fontId="80" fillId="33" borderId="59" xfId="0" applyFont="1" applyFill="1" applyBorder="1" applyAlignment="1">
      <alignment vertical="center"/>
    </xf>
    <xf numFmtId="3" fontId="77" fillId="33" borderId="68" xfId="63" applyNumberFormat="1" applyFont="1" applyFill="1" applyBorder="1" applyAlignment="1" applyProtection="1">
      <alignment horizontal="center" vertical="center"/>
      <protection locked="0"/>
    </xf>
    <xf numFmtId="3" fontId="77" fillId="33" borderId="29" xfId="63" applyNumberFormat="1" applyFont="1" applyFill="1" applyBorder="1" applyAlignment="1" applyProtection="1">
      <alignment horizontal="center" vertical="center"/>
      <protection locked="0"/>
    </xf>
    <xf numFmtId="3" fontId="77" fillId="33" borderId="33" xfId="63" applyNumberFormat="1" applyFont="1" applyFill="1" applyBorder="1" applyAlignment="1" applyProtection="1">
      <alignment horizontal="center" vertical="center"/>
      <protection locked="0"/>
    </xf>
    <xf numFmtId="0" fontId="79" fillId="33" borderId="13" xfId="63" applyFont="1" applyFill="1" applyBorder="1" applyAlignment="1">
      <alignment horizontal="justify" vertical="center" wrapText="1"/>
      <protection/>
    </xf>
    <xf numFmtId="0" fontId="79" fillId="33" borderId="22" xfId="63" applyFont="1" applyFill="1" applyBorder="1" applyAlignment="1">
      <alignment horizontal="justify" vertical="center" wrapText="1"/>
      <protection/>
    </xf>
    <xf numFmtId="0" fontId="79" fillId="33" borderId="13" xfId="63" applyFont="1" applyFill="1" applyBorder="1" applyAlignment="1">
      <alignment horizontal="left" vertical="center" wrapText="1"/>
      <protection/>
    </xf>
    <xf numFmtId="0" fontId="79" fillId="33" borderId="14" xfId="63" applyFont="1" applyFill="1" applyBorder="1" applyAlignment="1">
      <alignment horizontal="left" vertical="center" wrapText="1"/>
      <protection/>
    </xf>
    <xf numFmtId="0" fontId="93" fillId="33" borderId="22" xfId="0" applyFont="1" applyFill="1" applyBorder="1" applyAlignment="1">
      <alignment horizontal="left" vertical="center" wrapText="1"/>
    </xf>
    <xf numFmtId="0" fontId="79" fillId="33" borderId="23" xfId="63" applyFont="1" applyFill="1" applyBorder="1" applyAlignment="1">
      <alignment horizontal="left" vertical="center" wrapText="1"/>
      <protection/>
    </xf>
    <xf numFmtId="0" fontId="79" fillId="33" borderId="0" xfId="63" applyFont="1" applyFill="1" applyBorder="1" applyAlignment="1">
      <alignment horizontal="left" vertical="center" wrapText="1"/>
      <protection/>
    </xf>
    <xf numFmtId="0" fontId="93" fillId="33" borderId="27" xfId="0" applyFont="1" applyFill="1" applyBorder="1" applyAlignment="1">
      <alignment horizontal="left" vertical="center" wrapText="1"/>
    </xf>
    <xf numFmtId="0" fontId="79" fillId="33" borderId="97" xfId="63" applyFont="1" applyFill="1" applyBorder="1" applyAlignment="1">
      <alignment horizontal="justify" vertical="center" wrapText="1"/>
      <protection/>
    </xf>
    <xf numFmtId="0" fontId="93" fillId="33" borderId="20" xfId="0" applyFont="1" applyFill="1" applyBorder="1" applyAlignment="1">
      <alignment vertical="center"/>
    </xf>
    <xf numFmtId="0" fontId="93" fillId="33" borderId="59" xfId="0" applyFont="1" applyFill="1" applyBorder="1" applyAlignment="1">
      <alignment vertical="center"/>
    </xf>
    <xf numFmtId="0" fontId="79" fillId="33" borderId="49" xfId="63" applyFont="1" applyFill="1" applyBorder="1" applyAlignment="1">
      <alignment horizontal="justify" vertical="center" wrapText="1"/>
      <protection/>
    </xf>
    <xf numFmtId="0" fontId="79" fillId="33" borderId="24" xfId="63" applyFont="1" applyFill="1" applyBorder="1" applyAlignment="1">
      <alignment horizontal="justify" vertical="center" wrapText="1"/>
      <protection/>
    </xf>
    <xf numFmtId="0" fontId="80" fillId="33" borderId="25" xfId="0" applyFont="1" applyFill="1" applyBorder="1" applyAlignment="1">
      <alignment horizontal="justify" vertical="center" wrapText="1"/>
    </xf>
    <xf numFmtId="181" fontId="77" fillId="7" borderId="53" xfId="64" applyNumberFormat="1" applyFont="1" applyFill="1" applyBorder="1" applyAlignment="1">
      <alignment horizontal="center" vertical="center" wrapText="1"/>
      <protection/>
    </xf>
    <xf numFmtId="181" fontId="77" fillId="7" borderId="28" xfId="0" applyNumberFormat="1" applyFont="1" applyFill="1" applyBorder="1" applyAlignment="1">
      <alignment horizontal="center" vertical="center" wrapText="1"/>
    </xf>
    <xf numFmtId="181" fontId="77" fillId="33" borderId="49" xfId="64" applyNumberFormat="1" applyFont="1" applyFill="1" applyBorder="1" applyAlignment="1" applyProtection="1">
      <alignment horizontal="center" vertical="center" wrapText="1"/>
      <protection locked="0"/>
    </xf>
    <xf numFmtId="181" fontId="77" fillId="33" borderId="25" xfId="0" applyNumberFormat="1" applyFont="1" applyFill="1" applyBorder="1" applyAlignment="1" applyProtection="1">
      <alignment horizontal="center" vertical="center" wrapText="1"/>
      <protection locked="0"/>
    </xf>
    <xf numFmtId="181" fontId="77" fillId="33" borderId="57" xfId="64" applyNumberFormat="1" applyFont="1" applyFill="1" applyBorder="1" applyAlignment="1" applyProtection="1">
      <alignment horizontal="center" vertical="center" wrapText="1"/>
      <protection locked="0"/>
    </xf>
    <xf numFmtId="181" fontId="77" fillId="33" borderId="67" xfId="0" applyNumberFormat="1" applyFont="1" applyFill="1" applyBorder="1" applyAlignment="1" applyProtection="1">
      <alignment horizontal="center" vertical="center" wrapText="1"/>
      <protection locked="0"/>
    </xf>
    <xf numFmtId="0" fontId="79" fillId="33" borderId="101" xfId="63" applyFont="1" applyFill="1" applyBorder="1" applyAlignment="1">
      <alignment horizontal="justify" vertical="center" wrapText="1"/>
      <protection/>
    </xf>
    <xf numFmtId="0" fontId="79" fillId="33" borderId="102" xfId="63" applyFont="1" applyFill="1" applyBorder="1" applyAlignment="1">
      <alignment horizontal="justify" vertical="center" wrapText="1"/>
      <protection/>
    </xf>
    <xf numFmtId="0" fontId="93" fillId="33" borderId="103" xfId="0" applyFont="1" applyFill="1" applyBorder="1" applyAlignment="1">
      <alignment horizontal="justify" vertical="center" wrapText="1"/>
    </xf>
    <xf numFmtId="0" fontId="93" fillId="33" borderId="14" xfId="0" applyFont="1" applyFill="1" applyBorder="1" applyAlignment="1">
      <alignment horizontal="left" vertical="center" wrapText="1"/>
    </xf>
    <xf numFmtId="0" fontId="93" fillId="33" borderId="14" xfId="0" applyFont="1" applyFill="1" applyBorder="1" applyAlignment="1">
      <alignment horizontal="left" vertical="center"/>
    </xf>
    <xf numFmtId="184" fontId="77" fillId="33" borderId="49" xfId="49" applyNumberFormat="1" applyFont="1" applyFill="1" applyBorder="1" applyAlignment="1" applyProtection="1">
      <alignment horizontal="center" vertical="center"/>
      <protection locked="0"/>
    </xf>
    <xf numFmtId="184" fontId="3" fillId="33" borderId="25" xfId="0" applyNumberFormat="1" applyFont="1" applyFill="1" applyBorder="1" applyAlignment="1" applyProtection="1">
      <alignment horizontal="center" vertical="center"/>
      <protection locked="0"/>
    </xf>
    <xf numFmtId="184" fontId="3" fillId="33" borderId="30" xfId="49" applyNumberFormat="1" applyFont="1" applyFill="1" applyBorder="1" applyAlignment="1" applyProtection="1">
      <alignment horizontal="center" vertical="center"/>
      <protection locked="0"/>
    </xf>
    <xf numFmtId="184" fontId="0" fillId="33" borderId="33" xfId="0" applyNumberFormat="1" applyFill="1" applyBorder="1" applyAlignment="1" applyProtection="1">
      <alignment horizontal="center" vertical="center"/>
      <protection locked="0"/>
    </xf>
    <xf numFmtId="0" fontId="88" fillId="33" borderId="49" xfId="62" applyFont="1" applyFill="1" applyBorder="1" applyAlignment="1">
      <alignment horizontal="left" vertical="center" wrapText="1"/>
      <protection/>
    </xf>
    <xf numFmtId="0" fontId="88" fillId="33" borderId="24" xfId="62" applyFont="1" applyFill="1" applyBorder="1" applyAlignment="1">
      <alignment horizontal="left" vertical="center" wrapText="1"/>
      <protection/>
    </xf>
    <xf numFmtId="0" fontId="88" fillId="33" borderId="25" xfId="62" applyFont="1" applyFill="1" applyBorder="1" applyAlignment="1">
      <alignment horizontal="left" vertical="center" wrapText="1"/>
      <protection/>
    </xf>
    <xf numFmtId="38" fontId="77" fillId="33" borderId="24" xfId="49" applyFont="1" applyFill="1" applyBorder="1" applyAlignment="1" applyProtection="1">
      <alignment horizontal="center" vertical="center" wrapText="1"/>
      <protection locked="0"/>
    </xf>
    <xf numFmtId="38" fontId="77" fillId="33" borderId="48" xfId="49" applyFont="1" applyFill="1" applyBorder="1" applyAlignment="1" applyProtection="1">
      <alignment horizontal="center" vertical="center" wrapText="1"/>
      <protection locked="0"/>
    </xf>
    <xf numFmtId="38" fontId="77" fillId="33" borderId="25" xfId="49" applyFont="1" applyFill="1" applyBorder="1" applyAlignment="1" applyProtection="1">
      <alignment horizontal="center" vertical="center" wrapText="1"/>
      <protection locked="0"/>
    </xf>
    <xf numFmtId="38" fontId="77" fillId="33" borderId="0" xfId="49" applyFont="1" applyFill="1" applyBorder="1" applyAlignment="1" applyProtection="1">
      <alignment horizontal="center" vertical="center" wrapText="1"/>
      <protection locked="0"/>
    </xf>
    <xf numFmtId="38" fontId="77" fillId="33" borderId="60" xfId="49" applyFont="1" applyFill="1" applyBorder="1" applyAlignment="1" applyProtection="1">
      <alignment horizontal="center" vertical="center" wrapText="1"/>
      <protection locked="0"/>
    </xf>
    <xf numFmtId="38" fontId="77" fillId="33" borderId="17" xfId="49" applyFont="1" applyFill="1" applyBorder="1" applyAlignment="1" applyProtection="1">
      <alignment horizontal="center" vertical="center" wrapText="1"/>
      <protection locked="0"/>
    </xf>
    <xf numFmtId="38" fontId="77" fillId="33" borderId="40" xfId="49" applyFont="1" applyFill="1" applyBorder="1" applyAlignment="1" applyProtection="1">
      <alignment horizontal="center" vertical="center" wrapText="1"/>
      <protection locked="0"/>
    </xf>
    <xf numFmtId="38" fontId="77" fillId="33" borderId="39" xfId="49" applyFont="1" applyFill="1" applyBorder="1" applyAlignment="1" applyProtection="1">
      <alignment horizontal="center" vertical="center" wrapText="1"/>
      <protection locked="0"/>
    </xf>
    <xf numFmtId="38" fontId="77" fillId="33" borderId="34" xfId="49" applyFont="1" applyFill="1" applyBorder="1" applyAlignment="1" applyProtection="1">
      <alignment horizontal="center" vertical="center" wrapText="1"/>
      <protection locked="0"/>
    </xf>
    <xf numFmtId="38" fontId="77" fillId="33" borderId="0" xfId="49" applyFont="1" applyFill="1" applyBorder="1" applyAlignment="1">
      <alignment horizontal="center" vertical="center"/>
    </xf>
    <xf numFmtId="38" fontId="77" fillId="33" borderId="14" xfId="49" applyFont="1" applyFill="1" applyBorder="1" applyAlignment="1">
      <alignment horizontal="center" vertical="center"/>
    </xf>
    <xf numFmtId="49" fontId="88" fillId="33" borderId="49" xfId="62" applyNumberFormat="1" applyFont="1" applyFill="1" applyBorder="1" applyAlignment="1">
      <alignment horizontal="justify" vertical="center" wrapText="1"/>
      <protection/>
    </xf>
    <xf numFmtId="49" fontId="88" fillId="33" borderId="24" xfId="62" applyNumberFormat="1" applyFont="1" applyFill="1" applyBorder="1" applyAlignment="1">
      <alignment horizontal="justify" vertical="center" wrapText="1"/>
      <protection/>
    </xf>
    <xf numFmtId="49" fontId="88" fillId="33" borderId="25" xfId="62" applyNumberFormat="1" applyFont="1" applyFill="1" applyBorder="1" applyAlignment="1">
      <alignment horizontal="justify" vertical="center" wrapText="1"/>
      <protection/>
    </xf>
    <xf numFmtId="184" fontId="77" fillId="33" borderId="65" xfId="49" applyNumberFormat="1" applyFont="1" applyFill="1" applyBorder="1" applyAlignment="1" applyProtection="1">
      <alignment horizontal="center" vertical="center" wrapText="1"/>
      <protection locked="0"/>
    </xf>
    <xf numFmtId="184" fontId="77" fillId="33" borderId="25" xfId="49" applyNumberFormat="1" applyFont="1" applyFill="1" applyBorder="1" applyAlignment="1" applyProtection="1">
      <alignment horizontal="center" vertical="center" wrapText="1"/>
      <protection locked="0"/>
    </xf>
    <xf numFmtId="0" fontId="88" fillId="33" borderId="24" xfId="62" applyFont="1" applyFill="1" applyBorder="1" applyAlignment="1">
      <alignment horizontal="justify" vertical="center" wrapText="1"/>
      <protection/>
    </xf>
    <xf numFmtId="0" fontId="88" fillId="33" borderId="25" xfId="62" applyFont="1" applyFill="1" applyBorder="1" applyAlignment="1">
      <alignment horizontal="justify" vertical="center" wrapText="1"/>
      <protection/>
    </xf>
    <xf numFmtId="184" fontId="77" fillId="33" borderId="24" xfId="49" applyNumberFormat="1" applyFont="1" applyFill="1" applyBorder="1" applyAlignment="1" applyProtection="1">
      <alignment horizontal="center" vertical="center" wrapText="1"/>
      <protection locked="0"/>
    </xf>
    <xf numFmtId="184" fontId="77" fillId="33" borderId="48" xfId="49" applyNumberFormat="1" applyFont="1" applyFill="1" applyBorder="1" applyAlignment="1" applyProtection="1">
      <alignment horizontal="center" vertical="center" wrapText="1"/>
      <protection locked="0"/>
    </xf>
    <xf numFmtId="0" fontId="88" fillId="33" borderId="49" xfId="62" applyFont="1" applyFill="1" applyBorder="1" applyAlignment="1">
      <alignment horizontal="justify" vertical="center" wrapText="1"/>
      <protection/>
    </xf>
    <xf numFmtId="176" fontId="77" fillId="33" borderId="65" xfId="49" applyNumberFormat="1" applyFont="1" applyFill="1" applyBorder="1" applyAlignment="1" applyProtection="1">
      <alignment horizontal="center" vertical="center" wrapText="1"/>
      <protection locked="0"/>
    </xf>
    <xf numFmtId="176" fontId="77" fillId="33" borderId="48" xfId="49" applyNumberFormat="1" applyFont="1" applyFill="1" applyBorder="1" applyAlignment="1" applyProtection="1">
      <alignment horizontal="center" vertical="center" wrapText="1"/>
      <protection locked="0"/>
    </xf>
    <xf numFmtId="176" fontId="77" fillId="33" borderId="25" xfId="49" applyNumberFormat="1" applyFont="1" applyFill="1" applyBorder="1" applyAlignment="1" applyProtection="1">
      <alignment horizontal="center" vertical="center" wrapText="1"/>
      <protection locked="0"/>
    </xf>
    <xf numFmtId="38" fontId="77" fillId="33" borderId="65" xfId="49" applyFont="1" applyFill="1" applyBorder="1" applyAlignment="1">
      <alignment horizontal="center" vertical="center" wrapText="1"/>
    </xf>
    <xf numFmtId="38" fontId="77" fillId="33" borderId="48" xfId="49" applyFont="1" applyFill="1" applyBorder="1" applyAlignment="1">
      <alignment horizontal="center" vertical="center" wrapText="1"/>
    </xf>
    <xf numFmtId="38" fontId="77" fillId="33" borderId="25" xfId="49" applyFont="1" applyFill="1" applyBorder="1" applyAlignment="1">
      <alignment horizontal="center" vertical="center" wrapText="1"/>
    </xf>
    <xf numFmtId="49" fontId="88" fillId="33" borderId="97" xfId="62" applyNumberFormat="1" applyFont="1" applyFill="1" applyBorder="1" applyAlignment="1">
      <alignment horizontal="justify" vertical="center" wrapText="1"/>
      <protection/>
    </xf>
    <xf numFmtId="49" fontId="88" fillId="33" borderId="20" xfId="62" applyNumberFormat="1" applyFont="1" applyFill="1" applyBorder="1" applyAlignment="1">
      <alignment horizontal="justify" vertical="center" wrapText="1"/>
      <protection/>
    </xf>
    <xf numFmtId="49" fontId="88" fillId="33" borderId="59" xfId="62" applyNumberFormat="1" applyFont="1" applyFill="1" applyBorder="1" applyAlignment="1">
      <alignment horizontal="justify" vertical="center" wrapText="1"/>
      <protection/>
    </xf>
    <xf numFmtId="0" fontId="77" fillId="33" borderId="69" xfId="62" applyFont="1" applyFill="1" applyBorder="1" applyAlignment="1">
      <alignment horizontal="center" vertical="center"/>
      <protection/>
    </xf>
    <xf numFmtId="38" fontId="77" fillId="33" borderId="68" xfId="49" applyFont="1" applyFill="1" applyBorder="1" applyAlignment="1">
      <alignment horizontal="center" vertical="center" wrapText="1"/>
    </xf>
    <xf numFmtId="38" fontId="77" fillId="33" borderId="33" xfId="49" applyFont="1" applyFill="1" applyBorder="1" applyAlignment="1">
      <alignment horizontal="center" vertical="center" wrapText="1"/>
    </xf>
    <xf numFmtId="184" fontId="77" fillId="7" borderId="20" xfId="49" applyNumberFormat="1" applyFont="1" applyFill="1" applyBorder="1" applyAlignment="1" applyProtection="1">
      <alignment horizontal="center" vertical="center" wrapText="1"/>
      <protection/>
    </xf>
    <xf numFmtId="184" fontId="77" fillId="7" borderId="75" xfId="49" applyNumberFormat="1" applyFont="1" applyFill="1" applyBorder="1" applyAlignment="1" applyProtection="1">
      <alignment horizontal="center" vertical="center" wrapText="1"/>
      <protection/>
    </xf>
    <xf numFmtId="184" fontId="77" fillId="7" borderId="96" xfId="49" applyNumberFormat="1" applyFont="1" applyFill="1" applyBorder="1" applyAlignment="1" applyProtection="1">
      <alignment horizontal="center" vertical="center" wrapText="1"/>
      <protection/>
    </xf>
    <xf numFmtId="184" fontId="77" fillId="7" borderId="28" xfId="49" applyNumberFormat="1" applyFont="1" applyFill="1" applyBorder="1" applyAlignment="1" applyProtection="1">
      <alignment horizontal="center" vertical="center" wrapText="1"/>
      <protection/>
    </xf>
    <xf numFmtId="38" fontId="77" fillId="33" borderId="0" xfId="49" applyFont="1" applyFill="1" applyBorder="1" applyAlignment="1">
      <alignment horizontal="center" vertical="center" wrapText="1"/>
    </xf>
    <xf numFmtId="38" fontId="77" fillId="33" borderId="30" xfId="49" applyFont="1" applyFill="1" applyBorder="1" applyAlignment="1">
      <alignment horizontal="center" vertical="center" wrapText="1"/>
    </xf>
    <xf numFmtId="38" fontId="77" fillId="33" borderId="69" xfId="49" applyFont="1" applyFill="1" applyBorder="1" applyAlignment="1">
      <alignment horizontal="center" vertical="center" wrapText="1"/>
    </xf>
    <xf numFmtId="38" fontId="77" fillId="33" borderId="83" xfId="49" applyFont="1" applyFill="1" applyBorder="1" applyAlignment="1">
      <alignment horizontal="center" vertical="center" wrapText="1"/>
    </xf>
    <xf numFmtId="38" fontId="77" fillId="33" borderId="22" xfId="49" applyFont="1" applyFill="1" applyBorder="1" applyAlignment="1">
      <alignment horizontal="center" vertical="center" wrapText="1"/>
    </xf>
    <xf numFmtId="0" fontId="79" fillId="33" borderId="0" xfId="62" applyFont="1" applyFill="1" applyBorder="1" applyAlignment="1">
      <alignment horizontal="justify" vertical="center" wrapText="1"/>
      <protection/>
    </xf>
    <xf numFmtId="0" fontId="95" fillId="33" borderId="0" xfId="62" applyFont="1" applyFill="1" applyAlignment="1">
      <alignment horizontal="left" vertical="center"/>
      <protection/>
    </xf>
    <xf numFmtId="0" fontId="58" fillId="33" borderId="23" xfId="62" applyFill="1" applyBorder="1" applyAlignment="1">
      <alignment horizontal="center" vertical="center"/>
      <protection/>
    </xf>
    <xf numFmtId="0" fontId="58" fillId="33" borderId="0" xfId="62" applyFill="1" applyBorder="1" applyAlignment="1">
      <alignment horizontal="center" vertical="center"/>
      <protection/>
    </xf>
    <xf numFmtId="0" fontId="79" fillId="33" borderId="41" xfId="62" applyFont="1" applyFill="1" applyBorder="1" applyAlignment="1">
      <alignment horizontal="center" vertical="center" wrapText="1"/>
      <protection/>
    </xf>
    <xf numFmtId="0" fontId="79" fillId="33" borderId="45" xfId="62" applyFont="1" applyFill="1" applyBorder="1" applyAlignment="1">
      <alignment horizontal="center" vertical="center" wrapText="1"/>
      <protection/>
    </xf>
    <xf numFmtId="0" fontId="79" fillId="33" borderId="30" xfId="62" applyFont="1" applyFill="1" applyBorder="1" applyAlignment="1">
      <alignment horizontal="justify" vertical="center" wrapText="1"/>
      <protection/>
    </xf>
    <xf numFmtId="0" fontId="79" fillId="33" borderId="69" xfId="62" applyFont="1" applyFill="1" applyBorder="1" applyAlignment="1">
      <alignment horizontal="justify" vertical="center" wrapText="1"/>
      <protection/>
    </xf>
    <xf numFmtId="0" fontId="79" fillId="33" borderId="29" xfId="62" applyFont="1" applyFill="1" applyBorder="1" applyAlignment="1">
      <alignment horizontal="justify" vertical="center" wrapText="1"/>
      <protection/>
    </xf>
    <xf numFmtId="0" fontId="79" fillId="33" borderId="33" xfId="62" applyFont="1" applyFill="1" applyBorder="1" applyAlignment="1">
      <alignment horizontal="justify" vertical="center" wrapText="1"/>
      <protection/>
    </xf>
    <xf numFmtId="0" fontId="88" fillId="33" borderId="53" xfId="62" applyFont="1" applyFill="1" applyBorder="1" applyAlignment="1">
      <alignment horizontal="justify" vertical="center" wrapText="1"/>
      <protection/>
    </xf>
    <xf numFmtId="0" fontId="88" fillId="33" borderId="16" xfId="62" applyFont="1" applyFill="1" applyBorder="1" applyAlignment="1">
      <alignment horizontal="justify" vertical="center" wrapText="1"/>
      <protection/>
    </xf>
    <xf numFmtId="0" fontId="88" fillId="33" borderId="28" xfId="62" applyFont="1" applyFill="1" applyBorder="1" applyAlignment="1">
      <alignment horizontal="justify" vertical="center" wrapText="1"/>
      <protection/>
    </xf>
    <xf numFmtId="0" fontId="58" fillId="33" borderId="29" xfId="62" applyFont="1" applyFill="1" applyBorder="1" applyAlignment="1">
      <alignment horizontal="center" vertical="center"/>
      <protection/>
    </xf>
    <xf numFmtId="0" fontId="58" fillId="33" borderId="33" xfId="62" applyFont="1" applyFill="1" applyBorder="1" applyAlignment="1">
      <alignment horizontal="center" vertical="center"/>
      <protection/>
    </xf>
    <xf numFmtId="176" fontId="77" fillId="33" borderId="51" xfId="49" applyNumberFormat="1" applyFont="1" applyFill="1" applyBorder="1" applyAlignment="1" applyProtection="1">
      <alignment horizontal="center" vertical="center" wrapText="1"/>
      <protection locked="0"/>
    </xf>
    <xf numFmtId="176" fontId="77" fillId="33" borderId="19" xfId="49" applyNumberFormat="1" applyFont="1" applyFill="1" applyBorder="1" applyAlignment="1" applyProtection="1">
      <alignment horizontal="center" vertical="center" wrapText="1"/>
      <protection locked="0"/>
    </xf>
    <xf numFmtId="0" fontId="88" fillId="33" borderId="57" xfId="62" applyFont="1" applyFill="1" applyBorder="1" applyAlignment="1">
      <alignment horizontal="justify" vertical="center" wrapText="1"/>
      <protection/>
    </xf>
    <xf numFmtId="0" fontId="88" fillId="33" borderId="67" xfId="62" applyFont="1" applyFill="1" applyBorder="1" applyAlignment="1">
      <alignment horizontal="justify" vertical="center" wrapText="1"/>
      <protection/>
    </xf>
    <xf numFmtId="176" fontId="77" fillId="33" borderId="67" xfId="49" applyNumberFormat="1" applyFont="1" applyFill="1" applyBorder="1" applyAlignment="1" applyProtection="1">
      <alignment horizontal="center" vertical="center" wrapText="1"/>
      <protection locked="0"/>
    </xf>
    <xf numFmtId="0" fontId="88" fillId="33" borderId="20" xfId="62" applyFont="1" applyFill="1" applyBorder="1" applyAlignment="1">
      <alignment horizontal="justify" vertical="center" wrapText="1"/>
      <protection/>
    </xf>
    <xf numFmtId="0" fontId="88" fillId="33" borderId="59" xfId="62" applyFont="1" applyFill="1" applyBorder="1" applyAlignment="1">
      <alignment horizontal="justify" vertical="center" wrapText="1"/>
      <protection/>
    </xf>
    <xf numFmtId="0" fontId="77" fillId="33" borderId="23" xfId="62" applyFont="1" applyFill="1" applyBorder="1" applyAlignment="1">
      <alignment horizontal="left" vertical="center" wrapText="1"/>
      <protection/>
    </xf>
    <xf numFmtId="0" fontId="77" fillId="33" borderId="0" xfId="62" applyFont="1" applyFill="1" applyBorder="1" applyAlignment="1">
      <alignment horizontal="left" vertical="center" wrapText="1"/>
      <protection/>
    </xf>
    <xf numFmtId="0" fontId="77" fillId="33" borderId="26" xfId="62" applyFont="1" applyFill="1" applyBorder="1" applyAlignment="1">
      <alignment horizontal="left" vertical="center" wrapText="1"/>
      <protection/>
    </xf>
    <xf numFmtId="38" fontId="77" fillId="33" borderId="16" xfId="49" applyFont="1" applyFill="1" applyBorder="1" applyAlignment="1" applyProtection="1">
      <alignment horizontal="center" vertical="center" wrapText="1"/>
      <protection locked="0"/>
    </xf>
    <xf numFmtId="38" fontId="77" fillId="33" borderId="47" xfId="49" applyFont="1" applyFill="1" applyBorder="1" applyAlignment="1" applyProtection="1">
      <alignment horizontal="center" vertical="center" wrapText="1"/>
      <protection locked="0"/>
    </xf>
    <xf numFmtId="38" fontId="77" fillId="33" borderId="28" xfId="49" applyFont="1" applyFill="1" applyBorder="1" applyAlignment="1" applyProtection="1">
      <alignment horizontal="center" vertical="center" wrapText="1"/>
      <protection locked="0"/>
    </xf>
    <xf numFmtId="0" fontId="88" fillId="33" borderId="23" xfId="62" applyFont="1" applyFill="1" applyBorder="1" applyAlignment="1">
      <alignment horizontal="justify" vertical="center" wrapText="1"/>
      <protection/>
    </xf>
    <xf numFmtId="0" fontId="88" fillId="33" borderId="0" xfId="62" applyFont="1" applyFill="1" applyBorder="1" applyAlignment="1">
      <alignment horizontal="justify" vertical="center" wrapText="1"/>
      <protection/>
    </xf>
    <xf numFmtId="184" fontId="77" fillId="33" borderId="11" xfId="49" applyNumberFormat="1" applyFont="1" applyFill="1" applyBorder="1" applyAlignment="1" applyProtection="1">
      <alignment horizontal="center" vertical="center" wrapText="1"/>
      <protection locked="0"/>
    </xf>
    <xf numFmtId="184" fontId="77" fillId="33" borderId="62" xfId="49" applyNumberFormat="1" applyFont="1" applyFill="1" applyBorder="1" applyAlignment="1" applyProtection="1">
      <alignment horizontal="center" vertical="center" wrapText="1"/>
      <protection locked="0"/>
    </xf>
    <xf numFmtId="184" fontId="77" fillId="33" borderId="10" xfId="49" applyNumberFormat="1" applyFont="1" applyFill="1" applyBorder="1" applyAlignment="1" applyProtection="1">
      <alignment horizontal="center" vertical="center" wrapText="1"/>
      <protection locked="0"/>
    </xf>
    <xf numFmtId="184" fontId="77" fillId="33" borderId="46" xfId="49" applyNumberFormat="1" applyFont="1" applyFill="1" applyBorder="1" applyAlignment="1" applyProtection="1">
      <alignment horizontal="center" vertical="center" wrapText="1"/>
      <protection locked="0"/>
    </xf>
    <xf numFmtId="0" fontId="88" fillId="33" borderId="14" xfId="62" applyFont="1" applyFill="1" applyBorder="1" applyAlignment="1">
      <alignment horizontal="justify" vertical="center" wrapText="1"/>
      <protection/>
    </xf>
    <xf numFmtId="49" fontId="88" fillId="33" borderId="58" xfId="62" applyNumberFormat="1" applyFont="1" applyFill="1" applyBorder="1" applyAlignment="1">
      <alignment horizontal="justify" vertical="center" wrapText="1"/>
      <protection/>
    </xf>
    <xf numFmtId="49" fontId="88" fillId="33" borderId="11" xfId="62" applyNumberFormat="1" applyFont="1" applyFill="1" applyBorder="1" applyAlignment="1">
      <alignment horizontal="justify" vertical="center" wrapText="1"/>
      <protection/>
    </xf>
    <xf numFmtId="49" fontId="88" fillId="33" borderId="46" xfId="62" applyNumberFormat="1" applyFont="1" applyFill="1" applyBorder="1" applyAlignment="1">
      <alignment horizontal="justify" vertical="center" wrapText="1"/>
      <protection/>
    </xf>
    <xf numFmtId="0" fontId="88" fillId="33" borderId="49" xfId="62" applyFont="1" applyFill="1" applyBorder="1" applyAlignment="1">
      <alignment horizontal="left" vertical="center"/>
      <protection/>
    </xf>
    <xf numFmtId="0" fontId="88" fillId="33" borderId="24" xfId="62" applyFont="1" applyFill="1" applyBorder="1" applyAlignment="1">
      <alignment horizontal="left" vertical="center"/>
      <protection/>
    </xf>
    <xf numFmtId="0" fontId="88" fillId="33" borderId="25" xfId="62" applyFont="1" applyFill="1" applyBorder="1" applyAlignment="1">
      <alignment horizontal="left" vertical="center"/>
      <protection/>
    </xf>
    <xf numFmtId="184" fontId="77" fillId="33" borderId="57" xfId="62" applyNumberFormat="1" applyFont="1" applyFill="1" applyBorder="1" applyAlignment="1" applyProtection="1">
      <alignment horizontal="center" vertical="center"/>
      <protection locked="0"/>
    </xf>
    <xf numFmtId="184" fontId="77" fillId="33" borderId="66" xfId="62" applyNumberFormat="1" applyFont="1" applyFill="1" applyBorder="1" applyAlignment="1" applyProtection="1">
      <alignment horizontal="center" vertical="center"/>
      <protection locked="0"/>
    </xf>
    <xf numFmtId="184" fontId="77" fillId="33" borderId="51" xfId="62" applyNumberFormat="1" applyFont="1" applyFill="1" applyBorder="1" applyAlignment="1" applyProtection="1">
      <alignment horizontal="center" vertical="center"/>
      <protection locked="0"/>
    </xf>
    <xf numFmtId="184" fontId="77" fillId="33" borderId="67" xfId="62" applyNumberFormat="1" applyFont="1" applyFill="1" applyBorder="1" applyAlignment="1" applyProtection="1">
      <alignment horizontal="center" vertical="center"/>
      <protection locked="0"/>
    </xf>
    <xf numFmtId="0" fontId="88" fillId="33" borderId="57" xfId="62" applyFont="1" applyFill="1" applyBorder="1" applyAlignment="1">
      <alignment horizontal="left" vertical="center"/>
      <protection/>
    </xf>
    <xf numFmtId="0" fontId="88" fillId="33" borderId="66" xfId="62" applyFont="1" applyFill="1" applyBorder="1" applyAlignment="1">
      <alignment horizontal="left" vertical="center"/>
      <protection/>
    </xf>
    <xf numFmtId="0" fontId="88" fillId="33" borderId="67" xfId="62" applyFont="1" applyFill="1" applyBorder="1" applyAlignment="1">
      <alignment horizontal="left" vertical="center"/>
      <protection/>
    </xf>
    <xf numFmtId="0" fontId="77" fillId="33" borderId="27" xfId="62" applyFont="1" applyFill="1" applyBorder="1" applyAlignment="1">
      <alignment horizontal="center" vertical="center" textRotation="255"/>
      <protection/>
    </xf>
    <xf numFmtId="0" fontId="88" fillId="33" borderId="23" xfId="62" applyFont="1" applyFill="1" applyBorder="1" applyAlignment="1">
      <alignment horizontal="left" vertical="center" wrapText="1"/>
      <protection/>
    </xf>
    <xf numFmtId="0" fontId="88" fillId="33" borderId="0" xfId="62" applyFont="1" applyFill="1" applyBorder="1" applyAlignment="1">
      <alignment horizontal="left" vertical="center" wrapText="1"/>
      <protection/>
    </xf>
    <xf numFmtId="0" fontId="88" fillId="33" borderId="27" xfId="62" applyFont="1" applyFill="1" applyBorder="1" applyAlignment="1">
      <alignment horizontal="left" vertical="center" wrapText="1"/>
      <protection/>
    </xf>
    <xf numFmtId="0" fontId="79" fillId="33" borderId="14" xfId="62" applyFont="1" applyFill="1" applyBorder="1" applyAlignment="1">
      <alignment horizontal="justify" vertical="center" wrapText="1"/>
      <protection/>
    </xf>
    <xf numFmtId="0" fontId="79" fillId="33" borderId="22" xfId="62" applyFont="1" applyFill="1" applyBorder="1" applyAlignment="1">
      <alignment horizontal="justify" vertical="center" wrapText="1"/>
      <protection/>
    </xf>
    <xf numFmtId="0" fontId="79" fillId="33" borderId="26" xfId="62" applyFont="1" applyFill="1" applyBorder="1" applyAlignment="1">
      <alignment horizontal="justify" vertical="center" wrapText="1"/>
      <protection/>
    </xf>
    <xf numFmtId="0" fontId="79" fillId="33" borderId="34" xfId="62" applyFont="1" applyFill="1" applyBorder="1" applyAlignment="1">
      <alignment horizontal="justify" vertical="center" wrapText="1"/>
      <protection/>
    </xf>
    <xf numFmtId="0" fontId="88" fillId="33" borderId="57" xfId="62" applyFont="1" applyFill="1" applyBorder="1" applyAlignment="1">
      <alignment horizontal="left" vertical="center" wrapText="1"/>
      <protection/>
    </xf>
    <xf numFmtId="0" fontId="88" fillId="33" borderId="66" xfId="62" applyFont="1" applyFill="1" applyBorder="1" applyAlignment="1">
      <alignment horizontal="left" vertical="center" wrapText="1"/>
      <protection/>
    </xf>
    <xf numFmtId="0" fontId="88" fillId="33" borderId="67" xfId="62" applyFont="1" applyFill="1" applyBorder="1" applyAlignment="1">
      <alignment horizontal="left" vertical="center" wrapText="1"/>
      <protection/>
    </xf>
    <xf numFmtId="184" fontId="77" fillId="33" borderId="57" xfId="49" applyNumberFormat="1" applyFont="1" applyFill="1" applyBorder="1" applyAlignment="1" applyProtection="1">
      <alignment horizontal="center" vertical="center"/>
      <protection locked="0"/>
    </xf>
    <xf numFmtId="184" fontId="77" fillId="33" borderId="67" xfId="49" applyNumberFormat="1" applyFont="1" applyFill="1" applyBorder="1" applyAlignment="1" applyProtection="1">
      <alignment horizontal="center" vertical="center"/>
      <protection locked="0"/>
    </xf>
    <xf numFmtId="0" fontId="88" fillId="33" borderId="53" xfId="62" applyFont="1" applyFill="1" applyBorder="1" applyAlignment="1">
      <alignment horizontal="center" vertical="center" wrapText="1"/>
      <protection/>
    </xf>
    <xf numFmtId="0" fontId="88" fillId="33" borderId="16" xfId="62" applyFont="1" applyFill="1" applyBorder="1" applyAlignment="1">
      <alignment horizontal="center" vertical="center" wrapText="1"/>
      <protection/>
    </xf>
    <xf numFmtId="0" fontId="88" fillId="33" borderId="47" xfId="62" applyFont="1" applyFill="1" applyBorder="1" applyAlignment="1">
      <alignment horizontal="center" vertical="center" wrapText="1"/>
      <protection/>
    </xf>
    <xf numFmtId="0" fontId="88" fillId="33" borderId="49" xfId="62" applyFont="1" applyFill="1" applyBorder="1" applyAlignment="1">
      <alignment horizontal="center" vertical="center" wrapText="1"/>
      <protection/>
    </xf>
    <xf numFmtId="0" fontId="88" fillId="33" borderId="24" xfId="62" applyFont="1" applyFill="1" applyBorder="1" applyAlignment="1">
      <alignment horizontal="center" vertical="center" wrapText="1"/>
      <protection/>
    </xf>
    <xf numFmtId="0" fontId="88" fillId="33" borderId="48" xfId="62" applyFont="1" applyFill="1" applyBorder="1" applyAlignment="1">
      <alignment horizontal="center" vertical="center" wrapText="1"/>
      <protection/>
    </xf>
    <xf numFmtId="0" fontId="88" fillId="33" borderId="17" xfId="62" applyFont="1" applyFill="1" applyBorder="1" applyAlignment="1">
      <alignment horizontal="center" vertical="center" wrapText="1"/>
      <protection/>
    </xf>
    <xf numFmtId="0" fontId="88" fillId="33" borderId="26" xfId="62" applyFont="1" applyFill="1" applyBorder="1" applyAlignment="1">
      <alignment horizontal="center" vertical="center" wrapText="1"/>
      <protection/>
    </xf>
    <xf numFmtId="0" fontId="88" fillId="33" borderId="40" xfId="62" applyFont="1" applyFill="1" applyBorder="1" applyAlignment="1">
      <alignment horizontal="center" vertical="center" wrapText="1"/>
      <protection/>
    </xf>
    <xf numFmtId="0" fontId="77" fillId="33" borderId="0" xfId="62" applyFont="1" applyFill="1" applyBorder="1" applyAlignment="1">
      <alignment horizontal="justify" vertical="top" wrapText="1"/>
      <protection/>
    </xf>
    <xf numFmtId="0" fontId="79" fillId="33" borderId="13" xfId="62" applyFont="1" applyFill="1" applyBorder="1" applyAlignment="1">
      <alignment horizontal="justify" vertical="center" wrapText="1"/>
      <protection/>
    </xf>
    <xf numFmtId="0" fontId="79" fillId="33" borderId="15" xfId="62" applyFont="1" applyFill="1" applyBorder="1" applyAlignment="1">
      <alignment horizontal="justify" vertical="center" wrapText="1"/>
      <protection/>
    </xf>
    <xf numFmtId="0" fontId="79" fillId="33" borderId="17" xfId="62" applyFont="1" applyFill="1" applyBorder="1" applyAlignment="1">
      <alignment horizontal="justify" vertical="center" wrapText="1"/>
      <protection/>
    </xf>
    <xf numFmtId="0" fontId="79" fillId="33" borderId="40" xfId="62" applyFont="1" applyFill="1" applyBorder="1" applyAlignment="1">
      <alignment horizontal="justify" vertical="center" wrapText="1"/>
      <protection/>
    </xf>
    <xf numFmtId="0" fontId="88" fillId="33" borderId="53" xfId="62" applyFont="1" applyFill="1" applyBorder="1" applyAlignment="1">
      <alignment horizontal="left" vertical="center" wrapText="1"/>
      <protection/>
    </xf>
    <xf numFmtId="0" fontId="88" fillId="33" borderId="16" xfId="62" applyFont="1" applyFill="1" applyBorder="1" applyAlignment="1">
      <alignment horizontal="left" vertical="center" wrapText="1"/>
      <protection/>
    </xf>
    <xf numFmtId="184" fontId="77" fillId="33" borderId="53" xfId="62" applyNumberFormat="1" applyFont="1" applyFill="1" applyBorder="1" applyAlignment="1" applyProtection="1">
      <alignment horizontal="center" vertical="center"/>
      <protection locked="0"/>
    </xf>
    <xf numFmtId="184" fontId="77" fillId="33" borderId="28" xfId="62" applyNumberFormat="1" applyFont="1" applyFill="1" applyBorder="1" applyAlignment="1" applyProtection="1">
      <alignment horizontal="center" vertical="center"/>
      <protection locked="0"/>
    </xf>
    <xf numFmtId="0" fontId="79" fillId="33" borderId="14" xfId="62" applyFont="1" applyFill="1" applyBorder="1" applyAlignment="1">
      <alignment horizontal="center" vertical="center" wrapText="1"/>
      <protection/>
    </xf>
    <xf numFmtId="0" fontId="79" fillId="33" borderId="17" xfId="62" applyFont="1" applyFill="1" applyBorder="1" applyAlignment="1">
      <alignment horizontal="center" vertical="center" wrapText="1"/>
      <protection/>
    </xf>
    <xf numFmtId="184" fontId="77" fillId="7" borderId="30" xfId="62" applyNumberFormat="1" applyFont="1" applyFill="1" applyBorder="1" applyAlignment="1">
      <alignment horizontal="center" vertical="center"/>
      <protection/>
    </xf>
    <xf numFmtId="184" fontId="3" fillId="7" borderId="33" xfId="0" applyNumberFormat="1" applyFont="1" applyFill="1" applyBorder="1" applyAlignment="1">
      <alignment horizontal="center" vertical="center"/>
    </xf>
    <xf numFmtId="49" fontId="79" fillId="0" borderId="0" xfId="0" applyNumberFormat="1" applyFont="1" applyFill="1" applyAlignment="1">
      <alignment horizontal="justify" vertical="top" wrapText="1"/>
    </xf>
    <xf numFmtId="49" fontId="79" fillId="0" borderId="0" xfId="0" applyNumberFormat="1" applyFont="1" applyFill="1" applyAlignment="1">
      <alignment horizontal="justify" vertical="top"/>
    </xf>
    <xf numFmtId="49" fontId="79" fillId="0" borderId="0" xfId="0" applyNumberFormat="1" applyFont="1" applyFill="1" applyAlignment="1">
      <alignment horizontal="left" vertical="top" wrapText="1"/>
    </xf>
    <xf numFmtId="0" fontId="92" fillId="0" borderId="0" xfId="0" applyFont="1" applyFill="1" applyAlignment="1">
      <alignment horizontal="left" vertical="center"/>
    </xf>
    <xf numFmtId="0" fontId="79" fillId="0" borderId="0" xfId="0" applyFont="1" applyFill="1" applyAlignment="1">
      <alignment horizontal="justify" vertical="top" wrapText="1"/>
    </xf>
    <xf numFmtId="0" fontId="79" fillId="0" borderId="0" xfId="0" applyFont="1" applyFill="1" applyAlignment="1">
      <alignment horizontal="justify" vertical="top"/>
    </xf>
    <xf numFmtId="0" fontId="77" fillId="0" borderId="0" xfId="0" applyFont="1" applyFill="1" applyAlignment="1">
      <alignment horizontal="left" vertical="center"/>
    </xf>
    <xf numFmtId="0" fontId="79" fillId="0" borderId="0" xfId="0" applyFont="1" applyFill="1" applyAlignment="1">
      <alignment horizontal="justify" vertical="center"/>
    </xf>
    <xf numFmtId="0" fontId="81" fillId="0" borderId="0" xfId="0" applyFont="1" applyFill="1" applyAlignment="1">
      <alignment horizontal="justify" vertical="center"/>
    </xf>
    <xf numFmtId="0" fontId="79" fillId="0" borderId="0" xfId="0" applyFont="1" applyAlignment="1">
      <alignment vertical="top" wrapText="1"/>
    </xf>
    <xf numFmtId="0" fontId="80" fillId="0" borderId="0" xfId="0" applyFont="1" applyAlignment="1">
      <alignment horizontal="justify" vertical="top" wrapText="1"/>
    </xf>
    <xf numFmtId="49" fontId="10" fillId="0" borderId="0" xfId="0" applyNumberFormat="1" applyFont="1" applyFill="1" applyAlignment="1">
      <alignment horizontal="justify" vertical="top" wrapText="1"/>
    </xf>
    <xf numFmtId="0" fontId="13" fillId="0" borderId="0" xfId="0" applyFont="1" applyFill="1" applyAlignment="1">
      <alignment horizontal="justify" vertical="center"/>
    </xf>
    <xf numFmtId="0" fontId="10" fillId="0" borderId="0" xfId="0" applyFont="1" applyFill="1" applyAlignment="1">
      <alignment horizontal="justify" vertical="center"/>
    </xf>
    <xf numFmtId="49" fontId="10" fillId="0" borderId="0" xfId="0" applyNumberFormat="1" applyFont="1" applyFill="1" applyAlignment="1">
      <alignment horizontal="justify" vertical="top"/>
    </xf>
    <xf numFmtId="0" fontId="3" fillId="0" borderId="0" xfId="0" applyFont="1" applyFill="1" applyAlignment="1">
      <alignment horizontal="left" vertical="center"/>
    </xf>
    <xf numFmtId="0" fontId="12" fillId="0" borderId="0" xfId="0" applyFont="1" applyFill="1" applyAlignment="1">
      <alignment horizontal="left" vertical="center"/>
    </xf>
    <xf numFmtId="181" fontId="88" fillId="33" borderId="38" xfId="63" applyNumberFormat="1" applyFont="1" applyFill="1" applyBorder="1" applyAlignment="1" applyProtection="1">
      <alignment horizontal="center" vertical="center" shrinkToFit="1"/>
      <protection locked="0"/>
    </xf>
    <xf numFmtId="181" fontId="88" fillId="33" borderId="79" xfId="63" applyNumberFormat="1" applyFont="1" applyFill="1" applyBorder="1" applyAlignment="1" applyProtection="1">
      <alignment horizontal="center" vertical="center" shrinkToFit="1"/>
      <protection locked="0"/>
    </xf>
    <xf numFmtId="181" fontId="88" fillId="33" borderId="10" xfId="63" applyNumberFormat="1" applyFont="1" applyFill="1" applyBorder="1" applyAlignment="1" applyProtection="1">
      <alignment horizontal="center" vertical="center" shrinkToFit="1"/>
      <protection locked="0"/>
    </xf>
    <xf numFmtId="181" fontId="88" fillId="33" borderId="72" xfId="63" applyNumberFormat="1" applyFont="1" applyFill="1" applyBorder="1" applyAlignment="1" applyProtection="1">
      <alignment horizontal="center" vertical="center" shrinkToFit="1"/>
      <protection locked="0"/>
    </xf>
    <xf numFmtId="181" fontId="88" fillId="33" borderId="65" xfId="63" applyNumberFormat="1" applyFont="1" applyFill="1" applyBorder="1" applyAlignment="1" applyProtection="1">
      <alignment horizontal="center" vertical="center" shrinkToFit="1"/>
      <protection locked="0"/>
    </xf>
    <xf numFmtId="181" fontId="88" fillId="33" borderId="21" xfId="63" applyNumberFormat="1" applyFont="1" applyFill="1" applyBorder="1" applyAlignment="1" applyProtection="1">
      <alignment horizontal="center" vertical="center" shrinkToFit="1"/>
      <protection locked="0"/>
    </xf>
    <xf numFmtId="181" fontId="88" fillId="33" borderId="39" xfId="63" applyNumberFormat="1" applyFont="1" applyFill="1" applyBorder="1" applyAlignment="1" applyProtection="1">
      <alignment horizontal="center" vertical="center" shrinkToFit="1"/>
      <protection locked="0"/>
    </xf>
    <xf numFmtId="181" fontId="88" fillId="33" borderId="70" xfId="63" applyNumberFormat="1" applyFont="1" applyFill="1" applyBorder="1" applyAlignment="1" applyProtection="1">
      <alignment horizontal="center" vertical="center" shrinkToFit="1"/>
      <protection locked="0"/>
    </xf>
    <xf numFmtId="0" fontId="77" fillId="33" borderId="104" xfId="63" applyFont="1" applyFill="1" applyBorder="1" applyAlignment="1" applyProtection="1">
      <alignment horizontal="center" vertical="center" shrinkToFit="1"/>
      <protection locked="0"/>
    </xf>
    <xf numFmtId="0" fontId="80" fillId="33" borderId="105" xfId="0" applyFont="1" applyFill="1" applyBorder="1" applyAlignment="1" applyProtection="1">
      <alignment vertical="center" shrinkToFit="1"/>
      <protection locked="0"/>
    </xf>
    <xf numFmtId="0" fontId="77" fillId="33" borderId="105" xfId="63" applyFont="1" applyFill="1" applyBorder="1" applyAlignment="1" applyProtection="1">
      <alignment horizontal="center" vertical="center" shrinkToFit="1"/>
      <protection locked="0"/>
    </xf>
    <xf numFmtId="0" fontId="80" fillId="33" borderId="106" xfId="0" applyFont="1" applyFill="1" applyBorder="1" applyAlignment="1" applyProtection="1">
      <alignment vertical="center" shrinkToFit="1"/>
      <protection locked="0"/>
    </xf>
    <xf numFmtId="185" fontId="77" fillId="33" borderId="107" xfId="63" applyNumberFormat="1" applyFont="1" applyFill="1" applyBorder="1" applyAlignment="1" applyProtection="1">
      <alignment horizontal="center" vertical="center" shrinkToFit="1"/>
      <protection locked="0"/>
    </xf>
    <xf numFmtId="185" fontId="77" fillId="33" borderId="108" xfId="63" applyNumberFormat="1" applyFont="1" applyFill="1" applyBorder="1" applyAlignment="1" applyProtection="1">
      <alignment horizontal="center" vertical="center" shrinkToFit="1"/>
      <protection locked="0"/>
    </xf>
    <xf numFmtId="185" fontId="77" fillId="33" borderId="109" xfId="63" applyNumberFormat="1" applyFont="1" applyFill="1" applyBorder="1" applyAlignment="1" applyProtection="1">
      <alignment horizontal="center" vertical="center" shrinkToFit="1"/>
      <protection locked="0"/>
    </xf>
    <xf numFmtId="181" fontId="77" fillId="33" borderId="110" xfId="63" applyNumberFormat="1" applyFont="1" applyFill="1" applyBorder="1" applyAlignment="1" applyProtection="1">
      <alignment horizontal="center" vertical="center" shrinkToFit="1"/>
      <protection locked="0"/>
    </xf>
    <xf numFmtId="181" fontId="77" fillId="33" borderId="111" xfId="63" applyNumberFormat="1" applyFont="1" applyFill="1" applyBorder="1" applyAlignment="1" applyProtection="1">
      <alignment horizontal="center" vertical="center" shrinkToFit="1"/>
      <protection locked="0"/>
    </xf>
    <xf numFmtId="181" fontId="77" fillId="33" borderId="112" xfId="63" applyNumberFormat="1" applyFont="1" applyFill="1" applyBorder="1" applyAlignment="1" applyProtection="1">
      <alignment horizontal="center" vertical="center" shrinkToFit="1"/>
      <protection locked="0"/>
    </xf>
    <xf numFmtId="181" fontId="77" fillId="33" borderId="74" xfId="63" applyNumberFormat="1" applyFont="1" applyFill="1" applyBorder="1" applyAlignment="1" applyProtection="1">
      <alignment horizontal="center" vertical="center" shrinkToFit="1"/>
      <protection locked="0"/>
    </xf>
    <xf numFmtId="181" fontId="77" fillId="33" borderId="12" xfId="63" applyNumberFormat="1" applyFont="1" applyFill="1" applyBorder="1" applyAlignment="1" applyProtection="1">
      <alignment horizontal="center" vertical="center" shrinkToFit="1"/>
      <protection locked="0"/>
    </xf>
    <xf numFmtId="181" fontId="77" fillId="33" borderId="54" xfId="63" applyNumberFormat="1" applyFont="1" applyFill="1" applyBorder="1" applyAlignment="1" applyProtection="1">
      <alignment horizontal="center" vertical="center" shrinkToFit="1"/>
      <protection locked="0"/>
    </xf>
    <xf numFmtId="0" fontId="77" fillId="33" borderId="113" xfId="63" applyFont="1" applyFill="1" applyBorder="1" applyAlignment="1" applyProtection="1">
      <alignment horizontal="center" vertical="center" shrinkToFit="1"/>
      <protection locked="0"/>
    </xf>
    <xf numFmtId="0" fontId="80" fillId="33" borderId="114" xfId="0" applyFont="1" applyFill="1" applyBorder="1" applyAlignment="1" applyProtection="1">
      <alignment vertical="center" shrinkToFit="1"/>
      <protection locked="0"/>
    </xf>
    <xf numFmtId="0" fontId="77" fillId="33" borderId="114" xfId="63" applyFont="1" applyFill="1" applyBorder="1" applyAlignment="1" applyProtection="1">
      <alignment horizontal="center" vertical="center" shrinkToFit="1"/>
      <protection locked="0"/>
    </xf>
    <xf numFmtId="0" fontId="80" fillId="33" borderId="115" xfId="0" applyFont="1" applyFill="1" applyBorder="1" applyAlignment="1" applyProtection="1">
      <alignment vertical="center" shrinkToFit="1"/>
      <protection locked="0"/>
    </xf>
    <xf numFmtId="185" fontId="77" fillId="33" borderId="113" xfId="63" applyNumberFormat="1" applyFont="1" applyFill="1" applyBorder="1" applyAlignment="1" applyProtection="1">
      <alignment horizontal="center" vertical="center" shrinkToFit="1"/>
      <protection locked="0"/>
    </xf>
    <xf numFmtId="185" fontId="77" fillId="33" borderId="114" xfId="63" applyNumberFormat="1" applyFont="1" applyFill="1" applyBorder="1" applyAlignment="1" applyProtection="1">
      <alignment horizontal="center" vertical="center" shrinkToFit="1"/>
      <protection locked="0"/>
    </xf>
    <xf numFmtId="185" fontId="77" fillId="33" borderId="115" xfId="63" applyNumberFormat="1" applyFont="1" applyFill="1" applyBorder="1" applyAlignment="1" applyProtection="1">
      <alignment horizontal="center" vertical="center" shrinkToFit="1"/>
      <protection locked="0"/>
    </xf>
    <xf numFmtId="181" fontId="77" fillId="33" borderId="116" xfId="63" applyNumberFormat="1" applyFont="1" applyFill="1" applyBorder="1" applyAlignment="1" applyProtection="1">
      <alignment horizontal="center" vertical="center" shrinkToFit="1"/>
      <protection locked="0"/>
    </xf>
    <xf numFmtId="181" fontId="77" fillId="33" borderId="117" xfId="63" applyNumberFormat="1" applyFont="1" applyFill="1" applyBorder="1" applyAlignment="1" applyProtection="1">
      <alignment horizontal="center" vertical="center" shrinkToFit="1"/>
      <protection locked="0"/>
    </xf>
    <xf numFmtId="181" fontId="77" fillId="33" borderId="118" xfId="63" applyNumberFormat="1" applyFont="1" applyFill="1" applyBorder="1" applyAlignment="1" applyProtection="1">
      <alignment horizontal="center" vertical="center" shrinkToFit="1"/>
      <protection locked="0"/>
    </xf>
    <xf numFmtId="181" fontId="77" fillId="33" borderId="119" xfId="63" applyNumberFormat="1" applyFont="1" applyFill="1" applyBorder="1" applyAlignment="1" applyProtection="1">
      <alignment horizontal="center" vertical="center" shrinkToFit="1"/>
      <protection locked="0"/>
    </xf>
    <xf numFmtId="181" fontId="77" fillId="33" borderId="120" xfId="63" applyNumberFormat="1" applyFont="1" applyFill="1" applyBorder="1" applyAlignment="1" applyProtection="1">
      <alignment horizontal="center" vertical="center" shrinkToFit="1"/>
      <protection locked="0"/>
    </xf>
    <xf numFmtId="181" fontId="77" fillId="33" borderId="121" xfId="63" applyNumberFormat="1" applyFont="1" applyFill="1" applyBorder="1" applyAlignment="1" applyProtection="1">
      <alignment horizontal="center" vertical="center" shrinkToFit="1"/>
      <protection locked="0"/>
    </xf>
    <xf numFmtId="0" fontId="77" fillId="33" borderId="29" xfId="63" applyFont="1" applyFill="1" applyBorder="1" applyAlignment="1">
      <alignment vertical="center" shrinkToFit="1"/>
      <protection/>
    </xf>
    <xf numFmtId="0" fontId="77" fillId="33" borderId="26" xfId="63" applyFont="1" applyFill="1" applyBorder="1" applyAlignment="1">
      <alignment vertical="center" shrinkToFit="1"/>
      <protection/>
    </xf>
    <xf numFmtId="0" fontId="77" fillId="33" borderId="30" xfId="63" applyFont="1" applyFill="1" applyBorder="1" applyAlignment="1">
      <alignment vertical="center" shrinkToFit="1"/>
      <protection/>
    </xf>
    <xf numFmtId="181" fontId="77" fillId="33" borderId="122" xfId="63" applyNumberFormat="1" applyFont="1" applyFill="1" applyBorder="1" applyAlignment="1" applyProtection="1">
      <alignment horizontal="center" vertical="center" shrinkToFit="1"/>
      <protection locked="0"/>
    </xf>
    <xf numFmtId="181" fontId="77" fillId="33" borderId="123" xfId="63" applyNumberFormat="1" applyFont="1" applyFill="1" applyBorder="1" applyAlignment="1" applyProtection="1">
      <alignment horizontal="center" vertical="center" shrinkToFit="1"/>
      <protection locked="0"/>
    </xf>
    <xf numFmtId="181" fontId="77" fillId="33" borderId="124" xfId="63" applyNumberFormat="1" applyFont="1" applyFill="1" applyBorder="1" applyAlignment="1" applyProtection="1">
      <alignment horizontal="center" vertical="center" shrinkToFit="1"/>
      <protection locked="0"/>
    </xf>
    <xf numFmtId="186" fontId="77" fillId="7" borderId="125" xfId="63" applyNumberFormat="1" applyFont="1" applyFill="1" applyBorder="1" applyAlignment="1">
      <alignment vertical="center" shrinkToFit="1"/>
      <protection/>
    </xf>
    <xf numFmtId="186" fontId="77" fillId="7" borderId="126" xfId="63" applyNumberFormat="1" applyFont="1" applyFill="1" applyBorder="1" applyAlignment="1">
      <alignment vertical="center" shrinkToFit="1"/>
      <protection/>
    </xf>
    <xf numFmtId="186" fontId="77" fillId="7" borderId="127" xfId="63" applyNumberFormat="1" applyFont="1" applyFill="1" applyBorder="1" applyAlignment="1">
      <alignment vertical="center" shrinkToFit="1"/>
      <protection/>
    </xf>
    <xf numFmtId="184" fontId="77" fillId="0" borderId="77" xfId="63" applyNumberFormat="1" applyFont="1" applyFill="1" applyBorder="1" applyAlignment="1" applyProtection="1">
      <alignment vertical="center" shrinkToFit="1"/>
      <protection locked="0"/>
    </xf>
    <xf numFmtId="184" fontId="77" fillId="0" borderId="21" xfId="63" applyNumberFormat="1" applyFont="1" applyFill="1" applyBorder="1" applyAlignment="1" applyProtection="1">
      <alignment vertical="center" shrinkToFit="1"/>
      <protection locked="0"/>
    </xf>
    <xf numFmtId="184" fontId="77" fillId="0" borderId="56" xfId="63" applyNumberFormat="1" applyFont="1" applyFill="1" applyBorder="1" applyAlignment="1" applyProtection="1">
      <alignment vertical="center" shrinkToFit="1"/>
      <protection locked="0"/>
    </xf>
    <xf numFmtId="186" fontId="77" fillId="7" borderId="44" xfId="63" applyNumberFormat="1" applyFont="1" applyFill="1" applyBorder="1" applyAlignment="1">
      <alignment vertical="center" shrinkToFit="1"/>
      <protection/>
    </xf>
    <xf numFmtId="186" fontId="77" fillId="7" borderId="18" xfId="63" applyNumberFormat="1" applyFont="1" applyFill="1" applyBorder="1" applyAlignment="1">
      <alignment vertical="center" shrinkToFit="1"/>
      <protection/>
    </xf>
    <xf numFmtId="186" fontId="77" fillId="7" borderId="52" xfId="63" applyNumberFormat="1" applyFont="1" applyFill="1" applyBorder="1" applyAlignment="1">
      <alignment vertical="center" shrinkToFit="1"/>
      <protection/>
    </xf>
    <xf numFmtId="186" fontId="77" fillId="7" borderId="128" xfId="0" applyNumberFormat="1" applyFont="1" applyFill="1" applyBorder="1" applyAlignment="1">
      <alignment horizontal="center" vertical="center" shrinkToFit="1"/>
    </xf>
    <xf numFmtId="181" fontId="77" fillId="7" borderId="56" xfId="0" applyNumberFormat="1" applyFont="1" applyFill="1" applyBorder="1" applyAlignment="1">
      <alignment horizontal="center" vertical="center" shrinkToFit="1"/>
    </xf>
    <xf numFmtId="185" fontId="77" fillId="7" borderId="71" xfId="0" applyNumberFormat="1"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1114425</xdr:colOff>
      <xdr:row>15</xdr:row>
      <xdr:rowOff>76200</xdr:rowOff>
    </xdr:from>
    <xdr:to>
      <xdr:col>11</xdr:col>
      <xdr:colOff>209550</xdr:colOff>
      <xdr:row>17</xdr:row>
      <xdr:rowOff>38100</xdr:rowOff>
    </xdr:to>
    <xdr:sp>
      <xdr:nvSpPr>
        <xdr:cNvPr id="1" name="Text Box 2"/>
        <xdr:cNvSpPr txBox="1">
          <a:spLocks noChangeArrowheads="1"/>
        </xdr:cNvSpPr>
      </xdr:nvSpPr>
      <xdr:spPr>
        <a:xfrm>
          <a:off x="8362950" y="3505200"/>
          <a:ext cx="3524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12</xdr:col>
      <xdr:colOff>247650</xdr:colOff>
      <xdr:row>2</xdr:row>
      <xdr:rowOff>9525</xdr:rowOff>
    </xdr:from>
    <xdr:to>
      <xdr:col>13</xdr:col>
      <xdr:colOff>647700</xdr:colOff>
      <xdr:row>17</xdr:row>
      <xdr:rowOff>9525</xdr:rowOff>
    </xdr:to>
    <xdr:sp>
      <xdr:nvSpPr>
        <xdr:cNvPr id="2" name="正方形/長方形 2"/>
        <xdr:cNvSpPr>
          <a:spLocks/>
        </xdr:cNvSpPr>
      </xdr:nvSpPr>
      <xdr:spPr>
        <a:xfrm>
          <a:off x="9001125" y="428625"/>
          <a:ext cx="4333875" cy="3352800"/>
        </a:xfrm>
        <a:prstGeom prst="rect">
          <a:avLst/>
        </a:prstGeom>
        <a:solidFill>
          <a:srgbClr val="FDEADA"/>
        </a:solidFill>
        <a:ln w="25400" cmpd="sng">
          <a:solidFill>
            <a:srgbClr val="FF0000"/>
          </a:solidFill>
          <a:headEnd type="none"/>
          <a:tailEnd type="none"/>
        </a:ln>
      </xdr:spPr>
      <xdr:txBody>
        <a:bodyPr vertOverflow="clip" wrap="square" anchor="ctr"/>
        <a:p>
          <a:pPr algn="l">
            <a:defRPr/>
          </a:pPr>
          <a:r>
            <a:rPr lang="en-US" cap="none" sz="1400" b="1" i="0" u="sng" baseline="0">
              <a:solidFill>
                <a:srgbClr val="FF0000"/>
              </a:solidFill>
              <a:latin typeface="ＭＳ Ｐゴシック"/>
              <a:ea typeface="ＭＳ Ｐゴシック"/>
              <a:cs typeface="ＭＳ Ｐゴシック"/>
            </a:rPr>
            <a:t>使用する前に必ずご確認の上、ご活用ください</a:t>
          </a:r>
          <a:r>
            <a:rPr lang="en-US" cap="none" sz="1400" b="1" i="0" u="sng" baseline="0">
              <a:solidFill>
                <a:srgbClr val="FF0000"/>
              </a:solidFill>
              <a:latin typeface="ＭＳ Ｐゴシック"/>
              <a:ea typeface="ＭＳ Ｐゴシック"/>
              <a:cs typeface="ＭＳ Ｐゴシック"/>
            </a:rPr>
            <a:t>！</a:t>
          </a:r>
          <a:r>
            <a:rPr lang="en-US" cap="none" sz="1400" b="1" i="0" u="sng"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200" b="1" i="0" u="none" baseline="0">
              <a:solidFill>
                <a:srgbClr val="000000"/>
              </a:solidFill>
              <a:latin typeface="ＭＳ Ｐゴシック"/>
              <a:ea typeface="ＭＳ Ｐゴシック"/>
              <a:cs typeface="ＭＳ Ｐゴシック"/>
            </a:rPr>
            <a:t>●本ワークシートは、労働者派遣事業報告書（様式第</a:t>
          </a:r>
          <a:r>
            <a:rPr lang="en-US" cap="none" sz="1200" b="1" i="0" u="none" baseline="0">
              <a:solidFill>
                <a:srgbClr val="000000"/>
              </a:solidFill>
            </a:rPr>
            <a:t>11</a:t>
          </a:r>
          <a:r>
            <a:rPr lang="en-US" cap="none" sz="1200" b="1" i="0" u="none" baseline="0">
              <a:solidFill>
                <a:srgbClr val="000000"/>
              </a:solidFill>
              <a:latin typeface="ＭＳ Ｐゴシック"/>
              <a:ea typeface="ＭＳ Ｐゴシック"/>
              <a:cs typeface="ＭＳ Ｐゴシック"/>
            </a:rPr>
            <a:t>号）（以下「事業報告」という。）の円滑な作成を補助することを目的に、参考配布するものです。</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事業報告を作成する際に、必ずしも本ワークシートを使用して作成する必要はありません。</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なお、使用に当たっては、計算式等に不備のある可能性もあることから、本ワークシートの目的を理解していただき、各事業主の責任のもとでご活用ください。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このため、本ワークシートに係る操作方法等の問合せには対応できかねますのでご理解願います。</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●事業報告の作成にあたっては、事業報告第</a:t>
          </a:r>
          <a:r>
            <a:rPr lang="en-US" cap="none" sz="1200" b="1" i="0" u="none" baseline="0">
              <a:solidFill>
                <a:srgbClr val="000000"/>
              </a:solidFill>
            </a:rPr>
            <a:t>8</a:t>
          </a:r>
          <a:r>
            <a:rPr lang="en-US" cap="none" sz="1200" b="1" i="0" u="none" baseline="0">
              <a:solidFill>
                <a:srgbClr val="000000"/>
              </a:solidFill>
              <a:latin typeface="ＭＳ Ｐゴシック"/>
              <a:ea typeface="ＭＳ Ｐゴシック"/>
              <a:cs typeface="ＭＳ Ｐゴシック"/>
            </a:rPr>
            <a:t>面～</a:t>
          </a:r>
          <a:r>
            <a:rPr lang="en-US" cap="none" sz="1200" b="1" i="0" u="none" baseline="0">
              <a:solidFill>
                <a:srgbClr val="000000"/>
              </a:solidFill>
            </a:rPr>
            <a:t>12</a:t>
          </a:r>
          <a:r>
            <a:rPr lang="en-US" cap="none" sz="1200" b="1" i="0" u="none" baseline="0">
              <a:solidFill>
                <a:srgbClr val="000000"/>
              </a:solidFill>
              <a:latin typeface="ＭＳ Ｐゴシック"/>
              <a:ea typeface="ＭＳ Ｐゴシック"/>
              <a:cs typeface="ＭＳ Ｐゴシック"/>
            </a:rPr>
            <a:t>面の記載要領を参照してください。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82</xdr:row>
      <xdr:rowOff>180975</xdr:rowOff>
    </xdr:from>
    <xdr:to>
      <xdr:col>17</xdr:col>
      <xdr:colOff>371475</xdr:colOff>
      <xdr:row>84</xdr:row>
      <xdr:rowOff>161925</xdr:rowOff>
    </xdr:to>
    <xdr:sp>
      <xdr:nvSpPr>
        <xdr:cNvPr id="1" name="四角形吹き出し 1"/>
        <xdr:cNvSpPr>
          <a:spLocks/>
        </xdr:cNvSpPr>
      </xdr:nvSpPr>
      <xdr:spPr>
        <a:xfrm>
          <a:off x="9477375" y="19688175"/>
          <a:ext cx="2686050" cy="695325"/>
        </a:xfrm>
        <a:prstGeom prst="wedgeRectCallout">
          <a:avLst>
            <a:gd name="adj1" fmla="val -53930"/>
            <a:gd name="adj2" fmla="val -9120"/>
          </a:avLst>
        </a:prstGeom>
        <a:solidFill>
          <a:srgbClr val="FDEADA"/>
        </a:solidFill>
        <a:ln w="25400" cmpd="sng">
          <a:solidFill>
            <a:srgbClr val="FF0000"/>
          </a:solidFill>
          <a:headEnd type="none"/>
          <a:tailEnd type="none"/>
        </a:ln>
      </xdr:spPr>
      <xdr:txBody>
        <a:bodyPr vertOverflow="clip" wrap="square"/>
        <a:p>
          <a:pPr algn="l">
            <a:defRPr/>
          </a:pPr>
          <a:r>
            <a:rPr lang="en-US" cap="none" sz="1000" b="1" i="0" u="none" baseline="0">
              <a:solidFill>
                <a:srgbClr val="008000"/>
              </a:solidFill>
              <a:latin typeface="ＭＳ Ｐゴシック"/>
              <a:ea typeface="ＭＳ Ｐゴシック"/>
              <a:cs typeface="ＭＳ Ｐゴシック"/>
            </a:rPr>
            <a:t>※</a:t>
          </a:r>
          <a:r>
            <a:rPr lang="en-US" cap="none" sz="1000" b="1" i="0" u="none" baseline="0">
              <a:solidFill>
                <a:srgbClr val="008000"/>
              </a:solidFill>
              <a:latin typeface="ＭＳ Ｐゴシック"/>
              <a:ea typeface="ＭＳ Ｐゴシック"/>
              <a:cs typeface="ＭＳ Ｐゴシック"/>
            </a:rPr>
            <a:t>実施時間の総計は、以下の場合のみ加算</a:t>
          </a:r>
          <a:r>
            <a:rPr lang="en-US" cap="none" sz="1000" b="1" i="0" u="none" baseline="0">
              <a:solidFill>
                <a:srgbClr val="008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●訓練の方法の別（１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計画的な</a:t>
          </a:r>
          <a:r>
            <a:rPr lang="en-US" cap="none" sz="800" b="0" i="0" u="none" baseline="0">
              <a:solidFill>
                <a:srgbClr val="000000"/>
              </a:solidFill>
              <a:latin typeface="ＭＳ Ｐゴシック"/>
              <a:ea typeface="ＭＳ Ｐゴシック"/>
              <a:cs typeface="ＭＳ Ｐゴシック"/>
            </a:rPr>
            <a:t>OJT</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OFF-JT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●訓練費負担の別（１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無償（実費負担なし））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●賃金支給の別（１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有給（無給部分なし））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82</xdr:row>
      <xdr:rowOff>180975</xdr:rowOff>
    </xdr:from>
    <xdr:to>
      <xdr:col>17</xdr:col>
      <xdr:colOff>371475</xdr:colOff>
      <xdr:row>84</xdr:row>
      <xdr:rowOff>161925</xdr:rowOff>
    </xdr:to>
    <xdr:sp>
      <xdr:nvSpPr>
        <xdr:cNvPr id="1" name="四角形吹き出し 1"/>
        <xdr:cNvSpPr>
          <a:spLocks/>
        </xdr:cNvSpPr>
      </xdr:nvSpPr>
      <xdr:spPr>
        <a:xfrm>
          <a:off x="9477375" y="19688175"/>
          <a:ext cx="2686050" cy="695325"/>
        </a:xfrm>
        <a:prstGeom prst="wedgeRectCallout">
          <a:avLst>
            <a:gd name="adj1" fmla="val -53930"/>
            <a:gd name="adj2" fmla="val -9120"/>
          </a:avLst>
        </a:prstGeom>
        <a:solidFill>
          <a:srgbClr val="FDEADA"/>
        </a:solidFill>
        <a:ln w="25400" cmpd="sng">
          <a:solidFill>
            <a:srgbClr val="FF0000"/>
          </a:solidFill>
          <a:headEnd type="none"/>
          <a:tailEnd type="none"/>
        </a:ln>
      </xdr:spPr>
      <xdr:txBody>
        <a:bodyPr vertOverflow="clip" wrap="square"/>
        <a:p>
          <a:pPr algn="l">
            <a:defRPr/>
          </a:pPr>
          <a:r>
            <a:rPr lang="en-US" cap="none" sz="1000" b="1" i="0" u="none" baseline="0">
              <a:solidFill>
                <a:srgbClr val="008000"/>
              </a:solidFill>
              <a:latin typeface="ＭＳ Ｐゴシック"/>
              <a:ea typeface="ＭＳ Ｐゴシック"/>
              <a:cs typeface="ＭＳ Ｐゴシック"/>
            </a:rPr>
            <a:t>※</a:t>
          </a:r>
          <a:r>
            <a:rPr lang="en-US" cap="none" sz="1000" b="1" i="0" u="none" baseline="0">
              <a:solidFill>
                <a:srgbClr val="008000"/>
              </a:solidFill>
              <a:latin typeface="ＭＳ Ｐゴシック"/>
              <a:ea typeface="ＭＳ Ｐゴシック"/>
              <a:cs typeface="ＭＳ Ｐゴシック"/>
            </a:rPr>
            <a:t>実施時間の総計は、以下の場合のみ加算</a:t>
          </a:r>
          <a:r>
            <a:rPr lang="en-US" cap="none" sz="1000" b="1" i="0" u="none" baseline="0">
              <a:solidFill>
                <a:srgbClr val="008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●訓練の方法の別（１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計画的な</a:t>
          </a:r>
          <a:r>
            <a:rPr lang="en-US" cap="none" sz="800" b="0" i="0" u="none" baseline="0">
              <a:solidFill>
                <a:srgbClr val="000000"/>
              </a:solidFill>
              <a:latin typeface="ＭＳ Ｐゴシック"/>
              <a:ea typeface="ＭＳ Ｐゴシック"/>
              <a:cs typeface="ＭＳ Ｐゴシック"/>
            </a:rPr>
            <a:t>OJT</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OFF-JT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●訓練費負担の別（１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無償（実費負担なし））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●賃金支給の別（１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有給（無給部分なし））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82</xdr:row>
      <xdr:rowOff>180975</xdr:rowOff>
    </xdr:from>
    <xdr:to>
      <xdr:col>18</xdr:col>
      <xdr:colOff>304800</xdr:colOff>
      <xdr:row>84</xdr:row>
      <xdr:rowOff>161925</xdr:rowOff>
    </xdr:to>
    <xdr:sp>
      <xdr:nvSpPr>
        <xdr:cNvPr id="1" name="四角形吹き出し 1"/>
        <xdr:cNvSpPr>
          <a:spLocks/>
        </xdr:cNvSpPr>
      </xdr:nvSpPr>
      <xdr:spPr>
        <a:xfrm>
          <a:off x="9477375" y="19688175"/>
          <a:ext cx="2676525" cy="695325"/>
        </a:xfrm>
        <a:prstGeom prst="wedgeRectCallout">
          <a:avLst>
            <a:gd name="adj1" fmla="val -53930"/>
            <a:gd name="adj2" fmla="val -9120"/>
          </a:avLst>
        </a:prstGeom>
        <a:solidFill>
          <a:srgbClr val="FDEADA"/>
        </a:solidFill>
        <a:ln w="25400" cmpd="sng">
          <a:solidFill>
            <a:srgbClr val="FF0000"/>
          </a:solidFill>
          <a:headEnd type="none"/>
          <a:tailEnd type="none"/>
        </a:ln>
      </xdr:spPr>
      <xdr:txBody>
        <a:bodyPr vertOverflow="clip" wrap="square"/>
        <a:p>
          <a:pPr algn="l">
            <a:defRPr/>
          </a:pPr>
          <a:r>
            <a:rPr lang="en-US" cap="none" sz="1000" b="1" i="0" u="none" baseline="0">
              <a:solidFill>
                <a:srgbClr val="008000"/>
              </a:solidFill>
              <a:latin typeface="ＭＳ Ｐゴシック"/>
              <a:ea typeface="ＭＳ Ｐゴシック"/>
              <a:cs typeface="ＭＳ Ｐゴシック"/>
            </a:rPr>
            <a:t>※</a:t>
          </a:r>
          <a:r>
            <a:rPr lang="en-US" cap="none" sz="1000" b="1" i="0" u="none" baseline="0">
              <a:solidFill>
                <a:srgbClr val="008000"/>
              </a:solidFill>
              <a:latin typeface="ＭＳ Ｐゴシック"/>
              <a:ea typeface="ＭＳ Ｐゴシック"/>
              <a:cs typeface="ＭＳ Ｐゴシック"/>
            </a:rPr>
            <a:t>実施時間の総計は、以下の場合のみ加算</a:t>
          </a:r>
          <a:r>
            <a:rPr lang="en-US" cap="none" sz="1000" b="1" i="0" u="none" baseline="0">
              <a:solidFill>
                <a:srgbClr val="008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●訓練の方法の別（１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計画的な</a:t>
          </a:r>
          <a:r>
            <a:rPr lang="en-US" cap="none" sz="800" b="0" i="0" u="none" baseline="0">
              <a:solidFill>
                <a:srgbClr val="000000"/>
              </a:solidFill>
              <a:latin typeface="ＭＳ Ｐゴシック"/>
              <a:ea typeface="ＭＳ Ｐゴシック"/>
              <a:cs typeface="ＭＳ Ｐゴシック"/>
            </a:rPr>
            <a:t>OJT</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OFF-JT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●訓練費負担の別（１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無償（実費負担なし））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●賃金支給の別（１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有給（無給部分なし））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zoomScaleSheetLayoutView="100" workbookViewId="0" topLeftCell="A1">
      <selection activeCell="F62" sqref="F62"/>
    </sheetView>
  </sheetViews>
  <sheetFormatPr defaultColWidth="9.00390625" defaultRowHeight="13.5"/>
  <cols>
    <col min="1" max="1" width="3.25390625" style="3" customWidth="1"/>
    <col min="2" max="2" width="5.25390625" style="3" customWidth="1"/>
    <col min="3" max="3" width="10.75390625" style="3" customWidth="1"/>
    <col min="4" max="4" width="9.25390625" style="3" customWidth="1"/>
    <col min="5" max="5" width="15.125" style="3" customWidth="1"/>
    <col min="6" max="6" width="5.50390625" style="3" customWidth="1"/>
    <col min="7" max="7" width="23.00390625" style="3" customWidth="1"/>
    <col min="8" max="8" width="3.125" style="3" customWidth="1"/>
    <col min="9" max="9" width="14.75390625" style="3" customWidth="1"/>
    <col min="10" max="10" width="5.125" style="3" customWidth="1"/>
    <col min="11" max="11" width="16.50390625" style="3" customWidth="1"/>
    <col min="12" max="12" width="3.25390625" style="3" customWidth="1"/>
    <col min="13" max="13" width="51.625" style="84" bestFit="1" customWidth="1"/>
    <col min="14" max="14" width="9.00390625" style="2" customWidth="1"/>
    <col min="15" max="16384" width="9.00390625" style="3" customWidth="1"/>
  </cols>
  <sheetData>
    <row r="1" spans="1:12" ht="13.5">
      <c r="A1" s="85"/>
      <c r="B1" s="85"/>
      <c r="C1" s="85"/>
      <c r="D1" s="85"/>
      <c r="E1" s="85"/>
      <c r="F1" s="85"/>
      <c r="G1" s="85"/>
      <c r="H1" s="85"/>
      <c r="I1" s="85"/>
      <c r="J1" s="85"/>
      <c r="K1" s="85"/>
      <c r="L1" s="85"/>
    </row>
    <row r="2" spans="1:12" ht="19.5" customHeight="1">
      <c r="A2" s="86" t="s">
        <v>257</v>
      </c>
      <c r="B2" s="87"/>
      <c r="C2" s="87"/>
      <c r="D2" s="87"/>
      <c r="E2" s="87"/>
      <c r="F2" s="87"/>
      <c r="G2" s="87"/>
      <c r="H2" s="87"/>
      <c r="I2" s="87"/>
      <c r="J2" s="87"/>
      <c r="K2" s="87"/>
      <c r="L2" s="88" t="s">
        <v>0</v>
      </c>
    </row>
    <row r="3" spans="1:13" ht="27" customHeight="1">
      <c r="A3" s="85"/>
      <c r="B3" s="87"/>
      <c r="C3" s="89"/>
      <c r="D3" s="89"/>
      <c r="E3" s="87"/>
      <c r="F3" s="87"/>
      <c r="G3" s="87"/>
      <c r="H3" s="90"/>
      <c r="I3" s="609" t="s">
        <v>481</v>
      </c>
      <c r="J3" s="574"/>
      <c r="K3" s="610" t="s">
        <v>460</v>
      </c>
      <c r="L3" s="611"/>
      <c r="M3" s="507"/>
    </row>
    <row r="4" spans="1:13" ht="27" customHeight="1">
      <c r="A4" s="85"/>
      <c r="B4" s="87"/>
      <c r="C4" s="89"/>
      <c r="D4" s="87"/>
      <c r="E4" s="87"/>
      <c r="F4" s="87"/>
      <c r="G4" s="87"/>
      <c r="H4" s="91"/>
      <c r="I4" s="573" t="s">
        <v>37</v>
      </c>
      <c r="J4" s="574"/>
      <c r="K4" s="575"/>
      <c r="L4" s="576"/>
      <c r="M4" s="505"/>
    </row>
    <row r="5" spans="1:13" ht="27" customHeight="1">
      <c r="A5" s="87"/>
      <c r="B5" s="87"/>
      <c r="C5" s="87"/>
      <c r="D5" s="85"/>
      <c r="E5" s="87"/>
      <c r="F5" s="87"/>
      <c r="G5" s="87"/>
      <c r="H5" s="529"/>
      <c r="I5" s="609" t="s">
        <v>6</v>
      </c>
      <c r="J5" s="574"/>
      <c r="K5" s="612" t="s">
        <v>461</v>
      </c>
      <c r="L5" s="613"/>
      <c r="M5" s="507"/>
    </row>
    <row r="6" spans="1:12" ht="22.5" customHeight="1">
      <c r="A6" s="87"/>
      <c r="B6" s="87"/>
      <c r="C6" s="87"/>
      <c r="D6" s="87"/>
      <c r="E6" s="87"/>
      <c r="F6" s="87"/>
      <c r="G6" s="87"/>
      <c r="H6" s="92"/>
      <c r="I6" s="93"/>
      <c r="J6" s="94"/>
      <c r="K6" s="94"/>
      <c r="L6" s="95"/>
    </row>
    <row r="7" spans="1:12" ht="19.5" customHeight="1">
      <c r="A7" s="87"/>
      <c r="B7" s="87"/>
      <c r="C7" s="85"/>
      <c r="D7" s="96"/>
      <c r="E7" s="617" t="s">
        <v>2</v>
      </c>
      <c r="F7" s="617"/>
      <c r="G7" s="617"/>
      <c r="H7" s="628" t="s">
        <v>3</v>
      </c>
      <c r="I7" s="628"/>
      <c r="J7" s="628"/>
      <c r="K7" s="628"/>
      <c r="L7" s="95"/>
    </row>
    <row r="8" spans="1:12" ht="19.5" customHeight="1">
      <c r="A8" s="96"/>
      <c r="B8" s="96"/>
      <c r="C8" s="96"/>
      <c r="D8" s="96"/>
      <c r="E8" s="617"/>
      <c r="F8" s="617"/>
      <c r="G8" s="617"/>
      <c r="H8" s="628" t="s">
        <v>4</v>
      </c>
      <c r="I8" s="628"/>
      <c r="J8" s="628"/>
      <c r="K8" s="628"/>
      <c r="L8" s="96"/>
    </row>
    <row r="9" spans="1:12" ht="13.5" customHeight="1">
      <c r="A9" s="97"/>
      <c r="B9" s="97"/>
      <c r="C9" s="97"/>
      <c r="D9" s="97"/>
      <c r="E9" s="97"/>
      <c r="F9" s="97"/>
      <c r="G9" s="97"/>
      <c r="H9" s="97"/>
      <c r="I9" s="97"/>
      <c r="J9" s="97"/>
      <c r="K9" s="97"/>
      <c r="L9" s="97"/>
    </row>
    <row r="10" spans="1:12" ht="13.5" customHeight="1">
      <c r="A10" s="98"/>
      <c r="B10" s="98"/>
      <c r="C10" s="98"/>
      <c r="D10" s="98"/>
      <c r="E10" s="98"/>
      <c r="F10" s="98"/>
      <c r="G10" s="98"/>
      <c r="H10" s="98"/>
      <c r="I10" s="98"/>
      <c r="J10" s="98"/>
      <c r="K10" s="98"/>
      <c r="L10" s="98"/>
    </row>
    <row r="11" spans="1:12" ht="13.5" customHeight="1">
      <c r="A11" s="98"/>
      <c r="B11" s="98"/>
      <c r="C11" s="98"/>
      <c r="D11" s="98"/>
      <c r="E11" s="98"/>
      <c r="F11" s="98"/>
      <c r="G11" s="98"/>
      <c r="H11" s="98"/>
      <c r="I11" s="99"/>
      <c r="J11" s="629" t="s">
        <v>462</v>
      </c>
      <c r="K11" s="629"/>
      <c r="L11" s="629"/>
    </row>
    <row r="12" spans="1:12" ht="13.5" customHeight="1">
      <c r="A12" s="98"/>
      <c r="B12" s="98"/>
      <c r="C12" s="98"/>
      <c r="D12" s="98"/>
      <c r="E12" s="98"/>
      <c r="F12" s="98"/>
      <c r="G12" s="98"/>
      <c r="H12" s="98"/>
      <c r="I12" s="99"/>
      <c r="J12" s="98"/>
      <c r="K12" s="98"/>
      <c r="L12" s="98"/>
    </row>
    <row r="13" spans="1:12" ht="13.5" customHeight="1">
      <c r="A13" s="98"/>
      <c r="B13" s="630" t="s">
        <v>1</v>
      </c>
      <c r="C13" s="630"/>
      <c r="D13" s="630"/>
      <c r="E13" s="630"/>
      <c r="F13" s="535"/>
      <c r="G13" s="98"/>
      <c r="H13" s="98"/>
      <c r="I13" s="98"/>
      <c r="J13" s="98"/>
      <c r="K13" s="98"/>
      <c r="L13" s="98"/>
    </row>
    <row r="14" spans="1:12" ht="13.5" customHeight="1">
      <c r="A14" s="98"/>
      <c r="B14" s="535"/>
      <c r="C14" s="535"/>
      <c r="D14" s="535"/>
      <c r="E14" s="535"/>
      <c r="F14" s="535"/>
      <c r="G14" s="98"/>
      <c r="H14" s="98"/>
      <c r="I14" s="98"/>
      <c r="J14" s="98"/>
      <c r="K14" s="98"/>
      <c r="L14" s="98"/>
    </row>
    <row r="15" spans="1:12" ht="13.5" customHeight="1">
      <c r="A15" s="98"/>
      <c r="B15" s="535"/>
      <c r="C15" s="535"/>
      <c r="D15" s="535"/>
      <c r="E15" s="535"/>
      <c r="F15" s="535"/>
      <c r="G15" s="98"/>
      <c r="H15" s="98"/>
      <c r="I15" s="98"/>
      <c r="J15" s="98"/>
      <c r="K15" s="98"/>
      <c r="L15" s="98"/>
    </row>
    <row r="16" spans="1:12" ht="13.5" customHeight="1">
      <c r="A16" s="98"/>
      <c r="B16" s="535"/>
      <c r="C16" s="535"/>
      <c r="D16" s="535"/>
      <c r="E16" s="535"/>
      <c r="F16" s="535"/>
      <c r="G16" s="98"/>
      <c r="H16" s="98"/>
      <c r="I16" s="98"/>
      <c r="J16" s="98"/>
      <c r="K16" s="98"/>
      <c r="L16" s="98"/>
    </row>
    <row r="17" spans="1:12" ht="13.5" customHeight="1">
      <c r="A17" s="98"/>
      <c r="B17" s="535"/>
      <c r="C17" s="535"/>
      <c r="D17" s="535"/>
      <c r="E17" s="535"/>
      <c r="F17" s="535"/>
      <c r="G17" s="98"/>
      <c r="H17" s="100" t="s">
        <v>5</v>
      </c>
      <c r="I17" s="99"/>
      <c r="J17" s="98"/>
      <c r="K17" s="98"/>
      <c r="L17" s="98"/>
    </row>
    <row r="18" spans="1:12" ht="13.5" customHeight="1">
      <c r="A18" s="98"/>
      <c r="B18" s="535"/>
      <c r="C18" s="535"/>
      <c r="D18" s="535"/>
      <c r="E18" s="535"/>
      <c r="F18" s="535"/>
      <c r="G18" s="98"/>
      <c r="H18" s="98"/>
      <c r="I18" s="99"/>
      <c r="J18" s="98"/>
      <c r="K18" s="98"/>
      <c r="L18" s="98"/>
    </row>
    <row r="19" spans="1:12" ht="13.5" customHeight="1">
      <c r="A19" s="97"/>
      <c r="B19" s="101"/>
      <c r="C19" s="101"/>
      <c r="D19" s="101"/>
      <c r="E19" s="101"/>
      <c r="F19" s="101"/>
      <c r="G19" s="97"/>
      <c r="H19" s="97"/>
      <c r="I19" s="102"/>
      <c r="J19" s="97"/>
      <c r="K19" s="97"/>
      <c r="L19" s="97"/>
    </row>
    <row r="20" spans="1:12" ht="13.5" customHeight="1">
      <c r="A20" s="634" t="s">
        <v>320</v>
      </c>
      <c r="B20" s="634"/>
      <c r="C20" s="634"/>
      <c r="D20" s="634"/>
      <c r="E20" s="634"/>
      <c r="F20" s="634"/>
      <c r="G20" s="634"/>
      <c r="H20" s="634"/>
      <c r="I20" s="634"/>
      <c r="J20" s="634"/>
      <c r="K20" s="634"/>
      <c r="L20" s="634"/>
    </row>
    <row r="21" spans="1:12" ht="31.5" customHeight="1">
      <c r="A21" s="634"/>
      <c r="B21" s="634"/>
      <c r="C21" s="634"/>
      <c r="D21" s="634"/>
      <c r="E21" s="634"/>
      <c r="F21" s="634"/>
      <c r="G21" s="634"/>
      <c r="H21" s="634"/>
      <c r="I21" s="634"/>
      <c r="J21" s="634"/>
      <c r="K21" s="634"/>
      <c r="L21" s="634"/>
    </row>
    <row r="22" spans="1:12" ht="13.5" customHeight="1" thickBot="1">
      <c r="A22" s="97"/>
      <c r="B22" s="103"/>
      <c r="C22" s="103"/>
      <c r="D22" s="103"/>
      <c r="E22" s="103"/>
      <c r="F22" s="103"/>
      <c r="G22" s="103"/>
      <c r="H22" s="104"/>
      <c r="I22" s="104"/>
      <c r="J22" s="105"/>
      <c r="K22" s="105"/>
      <c r="L22" s="105"/>
    </row>
    <row r="23" spans="1:12" ht="13.5" customHeight="1">
      <c r="A23" s="106" t="s">
        <v>478</v>
      </c>
      <c r="B23" s="107"/>
      <c r="C23" s="107"/>
      <c r="D23" s="108"/>
      <c r="E23" s="638"/>
      <c r="F23" s="639"/>
      <c r="G23" s="639"/>
      <c r="H23" s="639"/>
      <c r="I23" s="639"/>
      <c r="J23" s="639"/>
      <c r="K23" s="639"/>
      <c r="L23" s="640"/>
    </row>
    <row r="24" spans="1:13" ht="36" customHeight="1" thickBot="1">
      <c r="A24" s="602" t="s">
        <v>239</v>
      </c>
      <c r="B24" s="582"/>
      <c r="C24" s="582"/>
      <c r="D24" s="583"/>
      <c r="E24" s="635"/>
      <c r="F24" s="636"/>
      <c r="G24" s="636"/>
      <c r="H24" s="636"/>
      <c r="I24" s="636"/>
      <c r="J24" s="636"/>
      <c r="K24" s="636"/>
      <c r="L24" s="637"/>
      <c r="M24" s="504"/>
    </row>
    <row r="25" spans="1:12" ht="20.25" customHeight="1">
      <c r="A25" s="593" t="s">
        <v>240</v>
      </c>
      <c r="B25" s="594"/>
      <c r="C25" s="594"/>
      <c r="D25" s="595"/>
      <c r="E25" s="631" t="s">
        <v>477</v>
      </c>
      <c r="F25" s="632"/>
      <c r="G25" s="632"/>
      <c r="H25" s="632"/>
      <c r="I25" s="632"/>
      <c r="J25" s="632"/>
      <c r="K25" s="632"/>
      <c r="L25" s="633"/>
    </row>
    <row r="26" spans="1:12" ht="28.5" customHeight="1" thickBot="1">
      <c r="A26" s="602"/>
      <c r="B26" s="582"/>
      <c r="C26" s="582"/>
      <c r="D26" s="583"/>
      <c r="E26" s="584" t="s">
        <v>480</v>
      </c>
      <c r="F26" s="585"/>
      <c r="G26" s="585"/>
      <c r="H26" s="585"/>
      <c r="I26" s="585"/>
      <c r="J26" s="585"/>
      <c r="K26" s="585"/>
      <c r="L26" s="586"/>
    </row>
    <row r="27" spans="1:12" ht="13.5" customHeight="1">
      <c r="A27" s="106" t="s">
        <v>478</v>
      </c>
      <c r="B27" s="107"/>
      <c r="C27" s="107"/>
      <c r="D27" s="108"/>
      <c r="E27" s="622" t="s">
        <v>474</v>
      </c>
      <c r="F27" s="623"/>
      <c r="G27" s="623"/>
      <c r="H27" s="623"/>
      <c r="I27" s="623"/>
      <c r="J27" s="624"/>
      <c r="K27" s="618" t="s">
        <v>479</v>
      </c>
      <c r="L27" s="619"/>
    </row>
    <row r="28" spans="1:12" ht="30.75" customHeight="1" thickBot="1">
      <c r="A28" s="581" t="s">
        <v>241</v>
      </c>
      <c r="B28" s="582"/>
      <c r="C28" s="582"/>
      <c r="D28" s="583"/>
      <c r="E28" s="625" t="s">
        <v>474</v>
      </c>
      <c r="F28" s="626"/>
      <c r="G28" s="626"/>
      <c r="H28" s="626"/>
      <c r="I28" s="626"/>
      <c r="J28" s="627"/>
      <c r="K28" s="620" t="s">
        <v>474</v>
      </c>
      <c r="L28" s="621"/>
    </row>
    <row r="29" spans="1:12" ht="13.5" customHeight="1">
      <c r="A29" s="106" t="s">
        <v>478</v>
      </c>
      <c r="B29" s="107"/>
      <c r="C29" s="107"/>
      <c r="D29" s="108"/>
      <c r="E29" s="614" t="s">
        <v>474</v>
      </c>
      <c r="F29" s="615"/>
      <c r="G29" s="615"/>
      <c r="H29" s="615"/>
      <c r="I29" s="615"/>
      <c r="J29" s="615"/>
      <c r="K29" s="615"/>
      <c r="L29" s="616"/>
    </row>
    <row r="30" spans="1:12" ht="33" customHeight="1" thickBot="1">
      <c r="A30" s="602" t="s">
        <v>242</v>
      </c>
      <c r="B30" s="582"/>
      <c r="C30" s="582"/>
      <c r="D30" s="583"/>
      <c r="E30" s="603" t="s">
        <v>474</v>
      </c>
      <c r="F30" s="604"/>
      <c r="G30" s="604"/>
      <c r="H30" s="604"/>
      <c r="I30" s="604"/>
      <c r="J30" s="604"/>
      <c r="K30" s="604"/>
      <c r="L30" s="605"/>
    </row>
    <row r="31" spans="1:12" ht="20.25" customHeight="1">
      <c r="A31" s="606" t="s">
        <v>243</v>
      </c>
      <c r="B31" s="607"/>
      <c r="C31" s="607"/>
      <c r="D31" s="608"/>
      <c r="E31" s="587" t="s">
        <v>477</v>
      </c>
      <c r="F31" s="588"/>
      <c r="G31" s="588"/>
      <c r="H31" s="588"/>
      <c r="I31" s="588"/>
      <c r="J31" s="588"/>
      <c r="K31" s="588"/>
      <c r="L31" s="589"/>
    </row>
    <row r="32" spans="1:12" ht="28.5" customHeight="1" thickBot="1">
      <c r="A32" s="602"/>
      <c r="B32" s="582"/>
      <c r="C32" s="582"/>
      <c r="D32" s="583"/>
      <c r="E32" s="590" t="s">
        <v>476</v>
      </c>
      <c r="F32" s="591"/>
      <c r="G32" s="591"/>
      <c r="H32" s="591"/>
      <c r="I32" s="591"/>
      <c r="J32" s="591"/>
      <c r="K32" s="591"/>
      <c r="L32" s="592"/>
    </row>
    <row r="33" spans="1:13" ht="31.5" customHeight="1" thickBot="1">
      <c r="A33" s="593" t="s">
        <v>244</v>
      </c>
      <c r="B33" s="594"/>
      <c r="C33" s="594"/>
      <c r="D33" s="595"/>
      <c r="E33" s="599"/>
      <c r="F33" s="600"/>
      <c r="G33" s="601"/>
      <c r="H33" s="109"/>
      <c r="I33" s="110"/>
      <c r="J33" s="109"/>
      <c r="K33" s="109"/>
      <c r="L33" s="109"/>
      <c r="M33" s="564" t="str">
        <f>IF(E33="","大企業、中小企業の別未選択","")</f>
        <v>大企業、中小企業の別未選択</v>
      </c>
    </row>
    <row r="34" spans="1:12" ht="6" customHeight="1">
      <c r="A34" s="531"/>
      <c r="B34" s="532"/>
      <c r="C34" s="532"/>
      <c r="D34" s="532"/>
      <c r="E34" s="111"/>
      <c r="F34" s="111"/>
      <c r="G34" s="111"/>
      <c r="H34" s="112"/>
      <c r="I34" s="112"/>
      <c r="J34" s="112"/>
      <c r="K34" s="579"/>
      <c r="L34" s="580"/>
    </row>
    <row r="35" spans="1:13" ht="31.5" customHeight="1" thickBot="1">
      <c r="A35" s="113" t="s">
        <v>475</v>
      </c>
      <c r="B35" s="530" t="s">
        <v>280</v>
      </c>
      <c r="C35" s="530"/>
      <c r="D35" s="114" t="s">
        <v>16</v>
      </c>
      <c r="E35" s="596" t="s">
        <v>474</v>
      </c>
      <c r="F35" s="597"/>
      <c r="G35" s="597"/>
      <c r="H35" s="597"/>
      <c r="I35" s="598"/>
      <c r="J35" s="115" t="s">
        <v>473</v>
      </c>
      <c r="K35" s="577"/>
      <c r="L35" s="578"/>
      <c r="M35" s="505" t="s">
        <v>534</v>
      </c>
    </row>
    <row r="36" spans="1:13" ht="32.25" customHeight="1" thickBot="1">
      <c r="A36" s="116" t="s">
        <v>472</v>
      </c>
      <c r="B36" s="684" t="s">
        <v>471</v>
      </c>
      <c r="C36" s="684"/>
      <c r="D36" s="685"/>
      <c r="E36" s="567"/>
      <c r="F36" s="568" t="s">
        <v>470</v>
      </c>
      <c r="G36" s="569"/>
      <c r="H36" s="2"/>
      <c r="I36" s="563"/>
      <c r="J36" s="117"/>
      <c r="K36" s="117"/>
      <c r="L36" s="117"/>
      <c r="M36" s="564" t="str">
        <f>IF(E38="","民営職業紹介事業との兼業未選択","")</f>
        <v>民営職業紹介事業との兼業未選択</v>
      </c>
    </row>
    <row r="37" spans="1:12" ht="6" customHeight="1">
      <c r="A37" s="593" t="s">
        <v>246</v>
      </c>
      <c r="B37" s="594"/>
      <c r="C37" s="594"/>
      <c r="D37" s="594"/>
      <c r="E37" s="118"/>
      <c r="F37" s="118"/>
      <c r="G37" s="118"/>
      <c r="H37" s="119"/>
      <c r="I37" s="119"/>
      <c r="J37" s="119"/>
      <c r="K37" s="579"/>
      <c r="L37" s="580"/>
    </row>
    <row r="38" spans="1:13" ht="29.25" customHeight="1" thickBot="1">
      <c r="A38" s="602"/>
      <c r="B38" s="582"/>
      <c r="C38" s="582"/>
      <c r="D38" s="582"/>
      <c r="E38" s="688"/>
      <c r="F38" s="689"/>
      <c r="G38" s="690"/>
      <c r="H38" s="686" t="s">
        <v>469</v>
      </c>
      <c r="I38" s="687"/>
      <c r="J38" s="681"/>
      <c r="K38" s="682"/>
      <c r="L38" s="683"/>
      <c r="M38" s="77">
        <f>IF(E38="①　有　　２　無",IF(J38="","許可・届出番号未入力",""),"")</f>
      </c>
    </row>
    <row r="39" spans="1:12" ht="6" customHeight="1">
      <c r="A39" s="120"/>
      <c r="B39" s="121"/>
      <c r="C39" s="121"/>
      <c r="D39" s="121"/>
      <c r="E39" s="122"/>
      <c r="F39" s="122"/>
      <c r="G39" s="122"/>
      <c r="H39" s="109"/>
      <c r="I39" s="109"/>
      <c r="J39" s="109"/>
      <c r="K39" s="109"/>
      <c r="L39" s="119"/>
    </row>
    <row r="40" spans="1:12" ht="27.75" customHeight="1">
      <c r="A40" s="534" t="s">
        <v>20</v>
      </c>
      <c r="B40" s="123"/>
      <c r="C40" s="123"/>
      <c r="D40" s="659"/>
      <c r="E40" s="660"/>
      <c r="F40" s="660"/>
      <c r="G40" s="660"/>
      <c r="H40" s="661"/>
      <c r="I40" s="124" t="s">
        <v>21</v>
      </c>
      <c r="J40" s="610"/>
      <c r="K40" s="664"/>
      <c r="L40" s="665"/>
    </row>
    <row r="41" spans="1:13" ht="30" customHeight="1" thickBot="1">
      <c r="A41" s="125"/>
      <c r="B41" s="671" t="s">
        <v>17</v>
      </c>
      <c r="C41" s="672"/>
      <c r="D41" s="673"/>
      <c r="E41" s="669"/>
      <c r="F41" s="670"/>
      <c r="G41" s="662" t="s">
        <v>211</v>
      </c>
      <c r="H41" s="663"/>
      <c r="I41" s="663"/>
      <c r="J41" s="666"/>
      <c r="K41" s="667"/>
      <c r="L41" s="668"/>
      <c r="M41" s="564" t="str">
        <f>IF(OR(E44="",J44=""),"請負事業に実施未選択","")</f>
        <v>請負事業に実施未選択</v>
      </c>
    </row>
    <row r="42" spans="1:12" ht="6" customHeight="1">
      <c r="A42" s="120"/>
      <c r="B42" s="126"/>
      <c r="C42" s="126"/>
      <c r="D42" s="126"/>
      <c r="E42" s="118"/>
      <c r="F42" s="118"/>
      <c r="G42" s="118"/>
      <c r="H42" s="119"/>
      <c r="I42" s="119"/>
      <c r="J42" s="119"/>
      <c r="K42" s="119"/>
      <c r="L42" s="127"/>
    </row>
    <row r="43" spans="1:12" ht="6" customHeight="1">
      <c r="A43" s="128"/>
      <c r="B43" s="121"/>
      <c r="C43" s="121"/>
      <c r="D43" s="121"/>
      <c r="E43" s="74"/>
      <c r="F43" s="75"/>
      <c r="G43" s="75"/>
      <c r="H43" s="674" t="s">
        <v>18</v>
      </c>
      <c r="I43" s="675"/>
      <c r="J43" s="129"/>
      <c r="K43" s="129"/>
      <c r="L43" s="130"/>
    </row>
    <row r="44" spans="1:13" ht="27.75" customHeight="1" thickBot="1">
      <c r="A44" s="533" t="s">
        <v>34</v>
      </c>
      <c r="B44" s="131"/>
      <c r="C44" s="131"/>
      <c r="D44" s="132"/>
      <c r="E44" s="678"/>
      <c r="F44" s="679"/>
      <c r="G44" s="680"/>
      <c r="H44" s="676"/>
      <c r="I44" s="677"/>
      <c r="J44" s="656"/>
      <c r="K44" s="657"/>
      <c r="L44" s="658"/>
      <c r="M44" s="77">
        <f>IF(E44&lt;&gt;"①　有　　２　無",IF(J44="①　有　　２　無","構内請負区分エラー",""),"")</f>
      </c>
    </row>
    <row r="45" spans="1:12" ht="6" customHeight="1">
      <c r="A45" s="120"/>
      <c r="B45" s="126"/>
      <c r="C45" s="126"/>
      <c r="D45" s="126"/>
      <c r="E45" s="133"/>
      <c r="F45" s="134"/>
      <c r="G45" s="120"/>
      <c r="H45" s="133"/>
      <c r="I45" s="134"/>
      <c r="J45" s="135"/>
      <c r="K45" s="136"/>
      <c r="L45" s="137"/>
    </row>
    <row r="46" spans="1:13" ht="31.5" customHeight="1" thickBot="1">
      <c r="A46" s="534" t="s">
        <v>69</v>
      </c>
      <c r="B46" s="121"/>
      <c r="C46" s="121"/>
      <c r="D46" s="122"/>
      <c r="E46" s="647"/>
      <c r="F46" s="648"/>
      <c r="G46" s="534" t="s">
        <v>70</v>
      </c>
      <c r="H46" s="647"/>
      <c r="I46" s="648"/>
      <c r="J46" s="649"/>
      <c r="K46" s="138"/>
      <c r="L46" s="139"/>
      <c r="M46" s="78">
        <f>IF(E44="①　有　　２　無",IF(H46&lt;1,"請負売上高エラー",IF(H46="","請負売上高エラー","")),"")</f>
      </c>
    </row>
    <row r="47" spans="1:13" ht="27.75" customHeight="1">
      <c r="A47" s="593" t="s">
        <v>71</v>
      </c>
      <c r="B47" s="594"/>
      <c r="C47" s="650" t="s">
        <v>463</v>
      </c>
      <c r="D47" s="651"/>
      <c r="E47" s="651"/>
      <c r="F47" s="651"/>
      <c r="G47" s="651"/>
      <c r="H47" s="651"/>
      <c r="I47" s="651"/>
      <c r="J47" s="651"/>
      <c r="K47" s="651"/>
      <c r="L47" s="652"/>
      <c r="M47" s="77">
        <f>IF(AND('第２面'!G12="",'第２面'!G16=""),"",IF(OR('第２面'!G12&gt;0,'第２面'!G16&gt;0),IF(OR('第11号(第１面)'!E46=0,'第11号(第１面)'!E46=""),"派遣売上高エラー",""),""))</f>
      </c>
    </row>
    <row r="48" spans="1:13" ht="27.75" customHeight="1" thickBot="1">
      <c r="A48" s="602"/>
      <c r="B48" s="582"/>
      <c r="C48" s="653"/>
      <c r="D48" s="654"/>
      <c r="E48" s="654"/>
      <c r="F48" s="654"/>
      <c r="G48" s="654"/>
      <c r="H48" s="654"/>
      <c r="I48" s="654"/>
      <c r="J48" s="654"/>
      <c r="K48" s="654"/>
      <c r="L48" s="655"/>
      <c r="M48" s="507"/>
    </row>
    <row r="49" spans="1:12" ht="27.75" customHeight="1" thickBot="1">
      <c r="A49" s="121"/>
      <c r="B49" s="121"/>
      <c r="C49" s="121"/>
      <c r="D49" s="122"/>
      <c r="E49" s="122"/>
      <c r="F49" s="122"/>
      <c r="G49" s="121"/>
      <c r="H49" s="122"/>
      <c r="I49" s="122"/>
      <c r="J49" s="122"/>
      <c r="K49" s="122"/>
      <c r="L49" s="122"/>
    </row>
    <row r="50" spans="1:12" ht="23.25" customHeight="1">
      <c r="A50" s="106" t="s">
        <v>29</v>
      </c>
      <c r="B50" s="140"/>
      <c r="C50" s="140"/>
      <c r="D50" s="645"/>
      <c r="E50" s="645"/>
      <c r="F50" s="645"/>
      <c r="G50" s="645"/>
      <c r="H50" s="645"/>
      <c r="I50" s="645"/>
      <c r="J50" s="645"/>
      <c r="K50" s="645"/>
      <c r="L50" s="646"/>
    </row>
    <row r="51" spans="1:12" ht="23.25" customHeight="1">
      <c r="A51" s="138"/>
      <c r="B51" s="641"/>
      <c r="C51" s="641"/>
      <c r="D51" s="641"/>
      <c r="E51" s="641"/>
      <c r="F51" s="641"/>
      <c r="G51" s="641"/>
      <c r="H51" s="641"/>
      <c r="I51" s="641"/>
      <c r="J51" s="641"/>
      <c r="K51" s="641"/>
      <c r="L51" s="642"/>
    </row>
    <row r="52" spans="1:12" ht="23.25" customHeight="1" thickBot="1">
      <c r="A52" s="141"/>
      <c r="B52" s="643"/>
      <c r="C52" s="643"/>
      <c r="D52" s="643"/>
      <c r="E52" s="643"/>
      <c r="F52" s="643"/>
      <c r="G52" s="643"/>
      <c r="H52" s="643"/>
      <c r="I52" s="643"/>
      <c r="J52" s="643"/>
      <c r="K52" s="643"/>
      <c r="L52" s="644"/>
    </row>
  </sheetData>
  <sheetProtection sheet="1"/>
  <mergeCells count="55">
    <mergeCell ref="J38:L38"/>
    <mergeCell ref="K37:L37"/>
    <mergeCell ref="B36:D36"/>
    <mergeCell ref="A37:D38"/>
    <mergeCell ref="H38:I38"/>
    <mergeCell ref="E38:G38"/>
    <mergeCell ref="J44:L44"/>
    <mergeCell ref="D40:H40"/>
    <mergeCell ref="G41:I41"/>
    <mergeCell ref="J40:L40"/>
    <mergeCell ref="J41:L41"/>
    <mergeCell ref="E41:F41"/>
    <mergeCell ref="B41:D41"/>
    <mergeCell ref="H43:I44"/>
    <mergeCell ref="E44:G44"/>
    <mergeCell ref="A20:L21"/>
    <mergeCell ref="E24:L24"/>
    <mergeCell ref="E23:L23"/>
    <mergeCell ref="A24:D24"/>
    <mergeCell ref="B51:L52"/>
    <mergeCell ref="D50:L50"/>
    <mergeCell ref="A47:B48"/>
    <mergeCell ref="E46:F46"/>
    <mergeCell ref="H46:J46"/>
    <mergeCell ref="C47:L48"/>
    <mergeCell ref="K27:L27"/>
    <mergeCell ref="K28:L28"/>
    <mergeCell ref="E27:J27"/>
    <mergeCell ref="E28:J28"/>
    <mergeCell ref="H8:K8"/>
    <mergeCell ref="H7:K7"/>
    <mergeCell ref="J11:L11"/>
    <mergeCell ref="B13:E13"/>
    <mergeCell ref="A25:D26"/>
    <mergeCell ref="E25:L25"/>
    <mergeCell ref="E33:G33"/>
    <mergeCell ref="A30:D30"/>
    <mergeCell ref="E30:L30"/>
    <mergeCell ref="A31:D32"/>
    <mergeCell ref="I3:J3"/>
    <mergeCell ref="K3:L3"/>
    <mergeCell ref="K5:L5"/>
    <mergeCell ref="I5:J5"/>
    <mergeCell ref="E29:L29"/>
    <mergeCell ref="E7:G8"/>
    <mergeCell ref="I4:J4"/>
    <mergeCell ref="K4:L4"/>
    <mergeCell ref="K35:L35"/>
    <mergeCell ref="K34:L34"/>
    <mergeCell ref="A28:D28"/>
    <mergeCell ref="E26:L26"/>
    <mergeCell ref="E31:L31"/>
    <mergeCell ref="E32:L32"/>
    <mergeCell ref="A33:D33"/>
    <mergeCell ref="E35:I35"/>
  </mergeCells>
  <dataValidations count="9">
    <dataValidation type="list" allowBlank="1" showInputMessage="1" showErrorMessage="1" sqref="E38:G38 E44:G44 J44:L44">
      <formula1>"①　有　　２　無,１　有　　②　無"</formula1>
    </dataValidation>
    <dataValidation allowBlank="1" showInputMessage="1" showErrorMessage="1" imeMode="on" sqref="E24:L24 E28:L28 E30:L30 E35:I35 D40:H40"/>
    <dataValidation allowBlank="1" showInputMessage="1" showErrorMessage="1" imeMode="hiragana" sqref="E23:L23 E27:J27 E29:L29"/>
    <dataValidation type="whole" operator="greaterThanOrEqual" showInputMessage="1" showErrorMessage="1" sqref="E46:F46">
      <formula1>0</formula1>
    </dataValidation>
    <dataValidation type="date" allowBlank="1" showInputMessage="1" showErrorMessage="1" sqref="G36">
      <formula1>E36</formula1>
      <formula2>42826</formula2>
    </dataValidation>
    <dataValidation type="date" operator="greaterThanOrEqual" allowBlank="1" showInputMessage="1" showErrorMessage="1" sqref="E36">
      <formula1>41913</formula1>
    </dataValidation>
    <dataValidation type="whole" operator="greaterThanOrEqual" allowBlank="1" showInputMessage="1" showErrorMessage="1" sqref="H46:J46">
      <formula1>0</formula1>
    </dataValidation>
    <dataValidation type="list" allowBlank="1" showInputMessage="1" showErrorMessage="1" sqref="E33:G33">
      <formula1>"①　大企業　　２　中小企業,１　大企業　　②　中小企業"</formula1>
    </dataValidation>
    <dataValidation type="whole" allowBlank="1" showInputMessage="1" showErrorMessage="1" sqref="K35:L35">
      <formula1>100</formula1>
      <formula2>9999</formula2>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dimension ref="A1:F19"/>
  <sheetViews>
    <sheetView view="pageLayout" zoomScaleSheetLayoutView="100" workbookViewId="0" topLeftCell="A13">
      <selection activeCell="B15" sqref="B15:F15"/>
    </sheetView>
  </sheetViews>
  <sheetFormatPr defaultColWidth="9.00390625" defaultRowHeight="13.5"/>
  <cols>
    <col min="1" max="1" width="2.625" style="12" customWidth="1"/>
    <col min="2" max="2" width="3.375" style="4" customWidth="1"/>
    <col min="3" max="3" width="3.375" style="13" customWidth="1"/>
    <col min="4" max="4" width="11.50390625" style="4" customWidth="1"/>
    <col min="5" max="5" width="11.125" style="4" customWidth="1"/>
    <col min="6" max="6" width="61.875" style="4" customWidth="1"/>
    <col min="7" max="16384" width="9.00390625" style="11" customWidth="1"/>
  </cols>
  <sheetData>
    <row r="1" spans="1:6" ht="18" customHeight="1">
      <c r="A1" s="5"/>
      <c r="B1" s="8"/>
      <c r="C1" s="9"/>
      <c r="D1" s="8"/>
      <c r="E1" s="8"/>
      <c r="F1" s="10" t="s">
        <v>38</v>
      </c>
    </row>
    <row r="2" spans="1:6" ht="18" customHeight="1">
      <c r="A2" s="1116" t="s">
        <v>291</v>
      </c>
      <c r="B2" s="1116"/>
      <c r="C2" s="1116"/>
      <c r="D2" s="1116"/>
      <c r="E2" s="1116"/>
      <c r="F2" s="8"/>
    </row>
    <row r="3" ht="18" customHeight="1"/>
    <row r="4" spans="1:6" ht="18" customHeight="1">
      <c r="A4" s="1117" t="s">
        <v>39</v>
      </c>
      <c r="B4" s="1117"/>
      <c r="C4" s="1117"/>
      <c r="D4" s="1117"/>
      <c r="E4" s="1117"/>
      <c r="F4" s="1117"/>
    </row>
    <row r="5" ht="14.25" customHeight="1"/>
    <row r="6" spans="1:6" ht="14.25" customHeight="1">
      <c r="A6" s="25" t="s">
        <v>213</v>
      </c>
      <c r="B6" s="1113" t="s">
        <v>214</v>
      </c>
      <c r="C6" s="1113"/>
      <c r="D6" s="1113"/>
      <c r="E6" s="1113"/>
      <c r="F6" s="1113"/>
    </row>
    <row r="7" spans="2:6" ht="15" customHeight="1">
      <c r="B7" s="32"/>
      <c r="C7" s="32"/>
      <c r="D7" s="32"/>
      <c r="E7" s="32"/>
      <c r="F7" s="32"/>
    </row>
    <row r="8" spans="2:6" ht="15" customHeight="1">
      <c r="B8" s="1114" t="s">
        <v>354</v>
      </c>
      <c r="C8" s="1114"/>
      <c r="D8" s="1114"/>
      <c r="E8" s="1114"/>
      <c r="F8" s="1114"/>
    </row>
    <row r="9" spans="2:6" ht="15" customHeight="1">
      <c r="B9" s="32"/>
      <c r="C9" s="32"/>
      <c r="D9" s="32"/>
      <c r="E9" s="32"/>
      <c r="F9" s="32"/>
    </row>
    <row r="10" spans="1:6" ht="48" customHeight="1">
      <c r="A10" s="34" t="s">
        <v>292</v>
      </c>
      <c r="B10" s="1112" t="s">
        <v>343</v>
      </c>
      <c r="C10" s="1115"/>
      <c r="D10" s="1115"/>
      <c r="E10" s="1115"/>
      <c r="F10" s="1115"/>
    </row>
    <row r="11" spans="1:6" s="15" customFormat="1" ht="37.5" customHeight="1">
      <c r="A11" s="34" t="s">
        <v>293</v>
      </c>
      <c r="B11" s="1112" t="s">
        <v>399</v>
      </c>
      <c r="C11" s="1112"/>
      <c r="D11" s="1112"/>
      <c r="E11" s="1112"/>
      <c r="F11" s="1112"/>
    </row>
    <row r="12" spans="1:6" ht="105.75" customHeight="1">
      <c r="A12" s="34" t="s">
        <v>294</v>
      </c>
      <c r="B12" s="1101" t="s">
        <v>403</v>
      </c>
      <c r="C12" s="1101"/>
      <c r="D12" s="1101"/>
      <c r="E12" s="1101"/>
      <c r="F12" s="1101"/>
    </row>
    <row r="13" spans="1:6" ht="55.5" customHeight="1">
      <c r="A13" s="34" t="s">
        <v>295</v>
      </c>
      <c r="B13" s="1101" t="s">
        <v>375</v>
      </c>
      <c r="C13" s="1101"/>
      <c r="D13" s="1101"/>
      <c r="E13" s="1101"/>
      <c r="F13" s="1101"/>
    </row>
    <row r="14" spans="1:6" s="15" customFormat="1" ht="96.75" customHeight="1">
      <c r="A14" s="34" t="s">
        <v>358</v>
      </c>
      <c r="B14" s="1101" t="s">
        <v>400</v>
      </c>
      <c r="C14" s="1101"/>
      <c r="D14" s="1101"/>
      <c r="E14" s="1101"/>
      <c r="F14" s="1101"/>
    </row>
    <row r="15" spans="1:6" ht="71.25" customHeight="1">
      <c r="A15" s="34" t="s">
        <v>296</v>
      </c>
      <c r="B15" s="1105" t="s">
        <v>355</v>
      </c>
      <c r="C15" s="1106"/>
      <c r="D15" s="1106"/>
      <c r="E15" s="1106"/>
      <c r="F15" s="1106"/>
    </row>
    <row r="16" spans="1:6" ht="67.5" customHeight="1">
      <c r="A16" s="34" t="s">
        <v>245</v>
      </c>
      <c r="B16" s="1101" t="s">
        <v>356</v>
      </c>
      <c r="C16" s="1101"/>
      <c r="D16" s="1101"/>
      <c r="E16" s="1101"/>
      <c r="F16" s="1101"/>
    </row>
    <row r="17" spans="1:6" ht="43.5" customHeight="1">
      <c r="A17" s="14">
        <v>8</v>
      </c>
      <c r="B17" s="1112" t="s">
        <v>344</v>
      </c>
      <c r="C17" s="1115"/>
      <c r="D17" s="1115"/>
      <c r="E17" s="1115"/>
      <c r="F17" s="1115"/>
    </row>
    <row r="18" spans="1:6" s="15" customFormat="1" ht="48" customHeight="1">
      <c r="A18" s="14">
        <v>9</v>
      </c>
      <c r="B18" s="1112" t="s">
        <v>357</v>
      </c>
      <c r="C18" s="1112"/>
      <c r="D18" s="1112"/>
      <c r="E18" s="1112"/>
      <c r="F18" s="1112"/>
    </row>
    <row r="19" spans="1:6" s="15" customFormat="1" ht="24.75" customHeight="1">
      <c r="A19" s="14">
        <v>10</v>
      </c>
      <c r="B19" s="1112" t="s">
        <v>42</v>
      </c>
      <c r="C19" s="1112"/>
      <c r="D19" s="1112"/>
      <c r="E19" s="1112"/>
      <c r="F19" s="1112"/>
    </row>
  </sheetData>
  <sheetProtection/>
  <mergeCells count="14">
    <mergeCell ref="A2:E2"/>
    <mergeCell ref="A4:F4"/>
    <mergeCell ref="B16:F16"/>
    <mergeCell ref="B17:F17"/>
    <mergeCell ref="B18:F18"/>
    <mergeCell ref="B19:F19"/>
    <mergeCell ref="B6:F6"/>
    <mergeCell ref="B12:F12"/>
    <mergeCell ref="B13:F13"/>
    <mergeCell ref="B14:F14"/>
    <mergeCell ref="B15:F15"/>
    <mergeCell ref="B8:F8"/>
    <mergeCell ref="B10:F10"/>
    <mergeCell ref="B11:F11"/>
  </mergeCells>
  <printOptions horizontalCentered="1"/>
  <pageMargins left="0.3937007874015748" right="0.3937007874015748" top="0.3937007874015748" bottom="0.4724409448818898" header="0.31496062992125984" footer="0.31496062992125984"/>
  <pageSetup horizontalDpi="600" verticalDpi="600" orientation="portrait" paperSize="9" r:id="rId1"/>
  <headerFooter alignWithMargins="0">
    <oddFooter>&amp;C
</oddFooter>
  </headerFooter>
  <ignoredErrors>
    <ignoredError sqref="A10:A13" numberStoredAsText="1"/>
  </ignoredErrors>
</worksheet>
</file>

<file path=xl/worksheets/sheet2.xml><?xml version="1.0" encoding="utf-8"?>
<worksheet xmlns="http://schemas.openxmlformats.org/spreadsheetml/2006/main" xmlns:r="http://schemas.openxmlformats.org/officeDocument/2006/relationships">
  <dimension ref="A1:S62"/>
  <sheetViews>
    <sheetView zoomScalePageLayoutView="85" workbookViewId="0" topLeftCell="A34">
      <selection activeCell="C35" sqref="C35:D39"/>
    </sheetView>
  </sheetViews>
  <sheetFormatPr defaultColWidth="9.00390625" defaultRowHeight="13.5"/>
  <cols>
    <col min="1" max="1" width="2.625" style="42" customWidth="1"/>
    <col min="2" max="2" width="2.50390625" style="42" customWidth="1"/>
    <col min="3" max="4" width="2.125" style="42" customWidth="1"/>
    <col min="5" max="10" width="12.375" style="42" customWidth="1"/>
    <col min="11" max="11" width="12.375" style="43" customWidth="1"/>
    <col min="12" max="15" width="12.375" style="42" customWidth="1"/>
    <col min="16" max="16" width="3.25390625" style="42" customWidth="1"/>
    <col min="17" max="17" width="11.75390625" style="42" customWidth="1"/>
    <col min="18" max="18" width="2.375" style="42" customWidth="1"/>
    <col min="19" max="19" width="26.75390625" style="42" bestFit="1" customWidth="1"/>
    <col min="20" max="16384" width="9.00390625" style="42" customWidth="1"/>
  </cols>
  <sheetData>
    <row r="1" spans="1:17" ht="9" customHeight="1">
      <c r="A1" s="142"/>
      <c r="B1" s="142"/>
      <c r="C1" s="142"/>
      <c r="D1" s="142"/>
      <c r="E1" s="142"/>
      <c r="F1" s="142"/>
      <c r="G1" s="142"/>
      <c r="H1" s="142"/>
      <c r="I1" s="142"/>
      <c r="J1" s="142"/>
      <c r="K1" s="143"/>
      <c r="L1" s="142"/>
      <c r="M1" s="142"/>
      <c r="N1" s="142"/>
      <c r="O1" s="142"/>
      <c r="P1" s="142"/>
      <c r="Q1" s="142"/>
    </row>
    <row r="2" spans="1:18" s="33" customFormat="1" ht="13.5">
      <c r="A2" s="144" t="s">
        <v>427</v>
      </c>
      <c r="B2" s="144"/>
      <c r="C2" s="145"/>
      <c r="D2" s="145"/>
      <c r="E2" s="145"/>
      <c r="F2" s="145"/>
      <c r="G2" s="145"/>
      <c r="H2" s="145"/>
      <c r="I2" s="145"/>
      <c r="J2" s="145"/>
      <c r="K2" s="146"/>
      <c r="L2" s="145"/>
      <c r="M2" s="145"/>
      <c r="N2" s="145"/>
      <c r="O2" s="145"/>
      <c r="P2" s="145"/>
      <c r="Q2" s="147" t="s">
        <v>0</v>
      </c>
      <c r="R2" s="44"/>
    </row>
    <row r="3" spans="1:17" s="33" customFormat="1" ht="6.75" customHeight="1">
      <c r="A3" s="144"/>
      <c r="B3" s="144"/>
      <c r="C3" s="145"/>
      <c r="D3" s="145"/>
      <c r="E3" s="145"/>
      <c r="F3" s="145"/>
      <c r="G3" s="145"/>
      <c r="H3" s="145"/>
      <c r="I3" s="145"/>
      <c r="J3" s="145"/>
      <c r="K3" s="146"/>
      <c r="L3" s="145"/>
      <c r="M3" s="145"/>
      <c r="N3" s="145"/>
      <c r="O3" s="145"/>
      <c r="P3" s="145"/>
      <c r="Q3" s="145"/>
    </row>
    <row r="4" spans="1:17" s="33" customFormat="1" ht="21.75" customHeight="1">
      <c r="A4" s="148" t="s">
        <v>482</v>
      </c>
      <c r="B4" s="148"/>
      <c r="C4" s="148"/>
      <c r="D4" s="148"/>
      <c r="E4" s="148"/>
      <c r="F4" s="148"/>
      <c r="G4" s="148"/>
      <c r="H4" s="148"/>
      <c r="I4" s="148"/>
      <c r="J4" s="148"/>
      <c r="K4" s="149"/>
      <c r="L4" s="148"/>
      <c r="M4" s="148"/>
      <c r="N4" s="148"/>
      <c r="O4" s="145"/>
      <c r="P4" s="145"/>
      <c r="Q4" s="145"/>
    </row>
    <row r="5" spans="1:17" s="33" customFormat="1" ht="7.5" customHeight="1">
      <c r="A5" s="148"/>
      <c r="B5" s="148"/>
      <c r="C5" s="148"/>
      <c r="D5" s="148"/>
      <c r="E5" s="148"/>
      <c r="F5" s="148"/>
      <c r="G5" s="148"/>
      <c r="H5" s="148"/>
      <c r="I5" s="148"/>
      <c r="J5" s="148"/>
      <c r="K5" s="149"/>
      <c r="L5" s="148"/>
      <c r="M5" s="148"/>
      <c r="N5" s="148"/>
      <c r="O5" s="145"/>
      <c r="P5" s="145"/>
      <c r="Q5" s="145"/>
    </row>
    <row r="6" spans="1:17" s="18" customFormat="1" ht="14.25" thickBot="1">
      <c r="A6" s="150" t="s">
        <v>535</v>
      </c>
      <c r="B6" s="150"/>
      <c r="C6" s="150"/>
      <c r="D6" s="150"/>
      <c r="E6" s="150"/>
      <c r="F6" s="150"/>
      <c r="G6" s="150"/>
      <c r="H6" s="150"/>
      <c r="I6" s="150"/>
      <c r="J6" s="150"/>
      <c r="K6" s="151"/>
      <c r="L6" s="150"/>
      <c r="M6" s="152" t="s">
        <v>247</v>
      </c>
      <c r="N6" s="150"/>
      <c r="O6" s="152"/>
      <c r="P6" s="152"/>
      <c r="Q6" s="150"/>
    </row>
    <row r="7" spans="1:17" s="18" customFormat="1" ht="5.25" customHeight="1">
      <c r="A7" s="150"/>
      <c r="B7" s="153"/>
      <c r="C7" s="154"/>
      <c r="D7" s="154"/>
      <c r="E7" s="154"/>
      <c r="F7" s="154"/>
      <c r="G7" s="691" t="s">
        <v>19</v>
      </c>
      <c r="H7" s="155"/>
      <c r="I7" s="155"/>
      <c r="J7" s="155"/>
      <c r="K7" s="156"/>
      <c r="L7" s="150"/>
      <c r="M7" s="152"/>
      <c r="N7" s="157"/>
      <c r="O7" s="157"/>
      <c r="P7" s="150"/>
      <c r="Q7" s="150"/>
    </row>
    <row r="8" spans="1:17" s="18" customFormat="1" ht="5.25" customHeight="1" thickBot="1">
      <c r="A8" s="150"/>
      <c r="B8" s="158"/>
      <c r="C8" s="151"/>
      <c r="D8" s="151"/>
      <c r="E8" s="151"/>
      <c r="F8" s="151"/>
      <c r="G8" s="692"/>
      <c r="H8" s="694" t="s">
        <v>345</v>
      </c>
      <c r="I8" s="159"/>
      <c r="J8" s="697" t="s">
        <v>346</v>
      </c>
      <c r="K8" s="160"/>
      <c r="L8" s="150"/>
      <c r="M8" s="150"/>
      <c r="N8" s="150"/>
      <c r="O8" s="150"/>
      <c r="P8" s="150"/>
      <c r="Q8" s="150"/>
    </row>
    <row r="9" spans="1:19" s="18" customFormat="1" ht="25.5" customHeight="1" thickBot="1">
      <c r="A9" s="150"/>
      <c r="B9" s="158"/>
      <c r="C9" s="151"/>
      <c r="D9" s="151"/>
      <c r="E9" s="151"/>
      <c r="F9" s="151"/>
      <c r="G9" s="692"/>
      <c r="H9" s="695"/>
      <c r="I9" s="700" t="s">
        <v>248</v>
      </c>
      <c r="J9" s="698"/>
      <c r="K9" s="702" t="s">
        <v>248</v>
      </c>
      <c r="L9" s="150"/>
      <c r="M9" s="150"/>
      <c r="N9" s="704"/>
      <c r="O9" s="705"/>
      <c r="P9" s="150"/>
      <c r="Q9" s="150"/>
      <c r="S9" s="565" t="str">
        <f>IF(N9="","（２）海外派遣労働者数未入力","")</f>
        <v>（２）海外派遣労働者数未入力</v>
      </c>
    </row>
    <row r="10" spans="1:19" s="18" customFormat="1" ht="25.5" customHeight="1" thickBot="1">
      <c r="A10" s="150"/>
      <c r="B10" s="161"/>
      <c r="C10" s="162"/>
      <c r="D10" s="162"/>
      <c r="E10" s="162"/>
      <c r="F10" s="162"/>
      <c r="G10" s="693"/>
      <c r="H10" s="696"/>
      <c r="I10" s="701"/>
      <c r="J10" s="699"/>
      <c r="K10" s="703"/>
      <c r="L10" s="150"/>
      <c r="M10" s="150"/>
      <c r="N10" s="150"/>
      <c r="O10" s="150"/>
      <c r="P10" s="150"/>
      <c r="Q10" s="150"/>
      <c r="S10" s="565" t="str">
        <f>IF(G11="","（１）①全労働者数未入力","")</f>
        <v>（１）①全労働者数未入力</v>
      </c>
    </row>
    <row r="11" spans="1:19" s="18" customFormat="1" ht="28.5" customHeight="1" thickBot="1">
      <c r="A11" s="150"/>
      <c r="B11" s="153" t="s">
        <v>28</v>
      </c>
      <c r="C11" s="163"/>
      <c r="D11" s="163"/>
      <c r="E11" s="163"/>
      <c r="F11" s="163"/>
      <c r="G11" s="506"/>
      <c r="H11" s="165" t="s">
        <v>483</v>
      </c>
      <c r="I11" s="165" t="s">
        <v>483</v>
      </c>
      <c r="J11" s="166" t="s">
        <v>22</v>
      </c>
      <c r="K11" s="167" t="s">
        <v>483</v>
      </c>
      <c r="L11" s="150"/>
      <c r="M11" s="150"/>
      <c r="N11" s="150"/>
      <c r="O11" s="150"/>
      <c r="P11" s="150"/>
      <c r="Q11" s="150"/>
      <c r="S11" s="521">
        <f>IF(G11&lt;G12,"全労働者数エラー","")</f>
      </c>
    </row>
    <row r="12" spans="1:17" s="18" customFormat="1" ht="28.5" customHeight="1" thickBot="1">
      <c r="A12" s="150"/>
      <c r="B12" s="158"/>
      <c r="C12" s="153" t="s">
        <v>484</v>
      </c>
      <c r="D12" s="154"/>
      <c r="E12" s="154"/>
      <c r="F12" s="154"/>
      <c r="G12" s="459">
        <f>SUM(G13:G14)</f>
        <v>0</v>
      </c>
      <c r="H12" s="460">
        <f>SUM(H13:H14)</f>
        <v>0</v>
      </c>
      <c r="I12" s="460">
        <f>SUM(I13:I14)</f>
        <v>0</v>
      </c>
      <c r="J12" s="460">
        <f>SUM(J13:J14)</f>
        <v>0</v>
      </c>
      <c r="K12" s="461">
        <f>SUM(K13:K14)</f>
        <v>0</v>
      </c>
      <c r="L12" s="152"/>
      <c r="M12" s="150"/>
      <c r="N12" s="150"/>
      <c r="O12" s="150"/>
      <c r="P12" s="150"/>
      <c r="Q12" s="150"/>
    </row>
    <row r="13" spans="1:17" s="18" customFormat="1" ht="28.5" customHeight="1" thickBot="1">
      <c r="A13" s="150"/>
      <c r="B13" s="158"/>
      <c r="C13" s="158"/>
      <c r="D13" s="168" t="s">
        <v>485</v>
      </c>
      <c r="E13" s="163"/>
      <c r="F13" s="169"/>
      <c r="G13" s="459">
        <f>H13+J13</f>
        <v>0</v>
      </c>
      <c r="H13" s="170"/>
      <c r="I13" s="170"/>
      <c r="J13" s="170"/>
      <c r="K13" s="171"/>
      <c r="L13" s="158"/>
      <c r="M13" s="150"/>
      <c r="N13" s="150"/>
      <c r="O13" s="150"/>
      <c r="P13" s="150"/>
      <c r="Q13" s="150"/>
    </row>
    <row r="14" spans="1:17" s="18" customFormat="1" ht="28.5" customHeight="1" thickBot="1">
      <c r="A14" s="150"/>
      <c r="B14" s="161"/>
      <c r="C14" s="161"/>
      <c r="D14" s="172" t="s">
        <v>486</v>
      </c>
      <c r="E14" s="173"/>
      <c r="F14" s="162"/>
      <c r="G14" s="459">
        <f>H14+J14</f>
        <v>0</v>
      </c>
      <c r="H14" s="170"/>
      <c r="I14" s="170"/>
      <c r="J14" s="170"/>
      <c r="K14" s="171"/>
      <c r="L14" s="174"/>
      <c r="M14" s="152"/>
      <c r="N14" s="150"/>
      <c r="O14" s="150"/>
      <c r="P14" s="150"/>
      <c r="Q14" s="150"/>
    </row>
    <row r="15" spans="1:18" s="18" customFormat="1" ht="15.75" customHeight="1" thickBot="1">
      <c r="A15" s="150"/>
      <c r="B15" s="151"/>
      <c r="C15" s="151"/>
      <c r="D15" s="151"/>
      <c r="E15" s="151"/>
      <c r="F15" s="175"/>
      <c r="G15" s="562"/>
      <c r="H15" s="562"/>
      <c r="I15" s="562"/>
      <c r="J15" s="562"/>
      <c r="K15" s="562"/>
      <c r="L15" s="150"/>
      <c r="M15" s="150"/>
      <c r="N15" s="150"/>
      <c r="O15" s="150"/>
      <c r="P15" s="150"/>
      <c r="Q15" s="177"/>
      <c r="R15" s="47"/>
    </row>
    <row r="16" spans="1:18" s="18" customFormat="1" ht="27.75" customHeight="1" thickBot="1">
      <c r="A16" s="150"/>
      <c r="B16" s="178" t="s">
        <v>30</v>
      </c>
      <c r="C16" s="179"/>
      <c r="D16" s="179"/>
      <c r="E16" s="179"/>
      <c r="F16" s="179"/>
      <c r="G16" s="459">
        <f>H16+J16</f>
        <v>0</v>
      </c>
      <c r="H16" s="170"/>
      <c r="I16" s="170"/>
      <c r="J16" s="170"/>
      <c r="K16" s="171"/>
      <c r="L16" s="150"/>
      <c r="M16" s="152" t="s">
        <v>223</v>
      </c>
      <c r="N16" s="150"/>
      <c r="O16" s="150"/>
      <c r="P16" s="150"/>
      <c r="Q16" s="180"/>
      <c r="R16" s="46"/>
    </row>
    <row r="17" spans="1:18" s="18" customFormat="1" ht="6.75" customHeight="1" thickBot="1">
      <c r="A17" s="150"/>
      <c r="B17" s="150"/>
      <c r="C17" s="150"/>
      <c r="D17" s="150"/>
      <c r="E17" s="150"/>
      <c r="F17" s="150"/>
      <c r="G17" s="181"/>
      <c r="H17" s="181"/>
      <c r="I17" s="181"/>
      <c r="J17" s="545"/>
      <c r="K17" s="181"/>
      <c r="L17" s="150"/>
      <c r="M17" s="150"/>
      <c r="N17" s="150"/>
      <c r="O17" s="150"/>
      <c r="P17" s="150"/>
      <c r="Q17" s="183"/>
      <c r="R17" s="45"/>
    </row>
    <row r="18" spans="1:19" s="18" customFormat="1" ht="27.75" customHeight="1" thickBot="1">
      <c r="A18" s="150"/>
      <c r="B18" s="168" t="s">
        <v>56</v>
      </c>
      <c r="C18" s="163" t="s">
        <v>321</v>
      </c>
      <c r="D18" s="163"/>
      <c r="E18" s="163"/>
      <c r="F18" s="163"/>
      <c r="G18" s="164"/>
      <c r="H18" s="165" t="s">
        <v>483</v>
      </c>
      <c r="I18" s="165" t="s">
        <v>483</v>
      </c>
      <c r="J18" s="166" t="s">
        <v>483</v>
      </c>
      <c r="K18" s="167" t="s">
        <v>483</v>
      </c>
      <c r="L18" s="150"/>
      <c r="M18" s="150"/>
      <c r="N18" s="184" t="s">
        <v>536</v>
      </c>
      <c r="O18" s="184"/>
      <c r="P18" s="150"/>
      <c r="Q18" s="151"/>
      <c r="S18" s="565" t="str">
        <f>IF(G18="","（１）⑥登録者数未入力","")</f>
        <v>（１）⑥登録者数未入力</v>
      </c>
    </row>
    <row r="19" spans="1:19" s="18" customFormat="1" ht="24" customHeight="1" thickBot="1">
      <c r="A19" s="150"/>
      <c r="B19" s="151" t="s">
        <v>35</v>
      </c>
      <c r="C19" s="151"/>
      <c r="D19" s="151"/>
      <c r="E19" s="151"/>
      <c r="F19" s="151"/>
      <c r="G19" s="560"/>
      <c r="H19" s="560"/>
      <c r="I19" s="560"/>
      <c r="J19" s="560"/>
      <c r="K19" s="151"/>
      <c r="L19" s="150"/>
      <c r="M19" s="150"/>
      <c r="N19" s="150"/>
      <c r="O19" s="704"/>
      <c r="P19" s="705"/>
      <c r="Q19" s="150"/>
      <c r="R19" s="19"/>
      <c r="S19" s="565" t="str">
        <f>IF(O19="","（３）派遣先事業所数未入力","")</f>
        <v>（３）派遣先事業所数未入力</v>
      </c>
    </row>
    <row r="20" spans="1:18" s="45" customFormat="1" ht="6.75" customHeight="1">
      <c r="A20" s="152"/>
      <c r="B20" s="152"/>
      <c r="C20" s="152"/>
      <c r="D20" s="152"/>
      <c r="E20" s="152"/>
      <c r="F20" s="152"/>
      <c r="G20" s="152"/>
      <c r="H20" s="152"/>
      <c r="I20" s="152"/>
      <c r="J20" s="152"/>
      <c r="K20" s="183"/>
      <c r="L20" s="152"/>
      <c r="M20" s="152"/>
      <c r="N20" s="152"/>
      <c r="O20" s="152"/>
      <c r="P20" s="152"/>
      <c r="Q20" s="186"/>
      <c r="R20" s="47"/>
    </row>
    <row r="21" spans="1:17" s="45" customFormat="1" ht="13.5" customHeight="1" thickBot="1">
      <c r="A21" s="152"/>
      <c r="B21" s="152"/>
      <c r="C21" s="152"/>
      <c r="D21" s="152"/>
      <c r="E21" s="152" t="s">
        <v>537</v>
      </c>
      <c r="F21" s="152"/>
      <c r="G21" s="152"/>
      <c r="H21" s="152"/>
      <c r="I21" s="152"/>
      <c r="J21" s="152"/>
      <c r="K21" s="183"/>
      <c r="L21" s="152"/>
      <c r="M21" s="152"/>
      <c r="N21" s="152"/>
      <c r="O21" s="152"/>
      <c r="P21" s="152"/>
      <c r="Q21" s="152"/>
    </row>
    <row r="22" spans="1:17" s="45" customFormat="1" ht="6.75" customHeight="1" thickBot="1">
      <c r="A22" s="152"/>
      <c r="B22" s="152"/>
      <c r="C22" s="152"/>
      <c r="D22" s="187"/>
      <c r="E22" s="188"/>
      <c r="F22" s="188"/>
      <c r="G22" s="188"/>
      <c r="H22" s="188"/>
      <c r="I22" s="188"/>
      <c r="J22" s="188"/>
      <c r="K22" s="188"/>
      <c r="L22" s="188"/>
      <c r="M22" s="188"/>
      <c r="N22" s="189"/>
      <c r="O22" s="706" t="s">
        <v>220</v>
      </c>
      <c r="P22" s="707"/>
      <c r="Q22" s="152"/>
    </row>
    <row r="23" spans="1:17" s="45" customFormat="1" ht="36" customHeight="1" thickBot="1">
      <c r="A23" s="152"/>
      <c r="B23" s="152"/>
      <c r="C23" s="152"/>
      <c r="D23" s="174"/>
      <c r="E23" s="190" t="s">
        <v>7</v>
      </c>
      <c r="F23" s="191" t="s">
        <v>43</v>
      </c>
      <c r="G23" s="192" t="s">
        <v>8</v>
      </c>
      <c r="H23" s="192" t="s">
        <v>9</v>
      </c>
      <c r="I23" s="192" t="s">
        <v>10</v>
      </c>
      <c r="J23" s="193" t="s">
        <v>11</v>
      </c>
      <c r="K23" s="192" t="s">
        <v>12</v>
      </c>
      <c r="L23" s="192" t="s">
        <v>13</v>
      </c>
      <c r="M23" s="192" t="s">
        <v>14</v>
      </c>
      <c r="N23" s="194" t="s">
        <v>72</v>
      </c>
      <c r="O23" s="708"/>
      <c r="P23" s="709"/>
      <c r="Q23" s="195"/>
    </row>
    <row r="24" spans="1:19" s="45" customFormat="1" ht="28.5" customHeight="1" thickBot="1">
      <c r="A24" s="152"/>
      <c r="B24" s="152"/>
      <c r="C24" s="152"/>
      <c r="D24" s="196"/>
      <c r="E24" s="462">
        <f>SUM(F24:N24)</f>
        <v>0</v>
      </c>
      <c r="F24" s="164"/>
      <c r="G24" s="164"/>
      <c r="H24" s="164"/>
      <c r="I24" s="164"/>
      <c r="J24" s="164"/>
      <c r="K24" s="164"/>
      <c r="L24" s="164"/>
      <c r="M24" s="164"/>
      <c r="N24" s="164"/>
      <c r="O24" s="710"/>
      <c r="P24" s="705"/>
      <c r="Q24" s="183"/>
      <c r="S24" s="521">
        <f>IF(OR(E24="",E24=0),IF(OR(O24="",O24="○"),"","労働者派遣契約数エラー"),IF(O24="○","労働者派遣契約数エラー",""))</f>
      </c>
    </row>
    <row r="25" spans="1:17" s="45" customFormat="1" ht="14.25" customHeight="1">
      <c r="A25" s="152"/>
      <c r="B25" s="152"/>
      <c r="C25" s="152"/>
      <c r="D25" s="152"/>
      <c r="E25" s="152"/>
      <c r="F25" s="152"/>
      <c r="G25" s="157"/>
      <c r="H25" s="183"/>
      <c r="I25" s="183"/>
      <c r="J25" s="183"/>
      <c r="K25" s="183"/>
      <c r="L25" s="183"/>
      <c r="M25" s="157"/>
      <c r="N25" s="157"/>
      <c r="O25" s="157"/>
      <c r="P25" s="157"/>
      <c r="Q25" s="157"/>
    </row>
    <row r="26" spans="1:18" s="45" customFormat="1" ht="13.5">
      <c r="A26" s="197" t="s">
        <v>487</v>
      </c>
      <c r="B26" s="152"/>
      <c r="C26" s="197"/>
      <c r="D26" s="197"/>
      <c r="E26" s="197"/>
      <c r="F26" s="197"/>
      <c r="G26" s="197"/>
      <c r="H26" s="197"/>
      <c r="I26" s="197"/>
      <c r="J26" s="198"/>
      <c r="K26" s="197"/>
      <c r="L26" s="152"/>
      <c r="M26" s="152"/>
      <c r="N26" s="152"/>
      <c r="O26" s="152"/>
      <c r="P26" s="152"/>
      <c r="Q26" s="197"/>
      <c r="R26" s="24"/>
    </row>
    <row r="27" spans="1:18" s="45" customFormat="1" ht="6.75" customHeight="1">
      <c r="A27" s="152"/>
      <c r="B27" s="197"/>
      <c r="C27" s="197"/>
      <c r="D27" s="197"/>
      <c r="E27" s="197"/>
      <c r="F27" s="197"/>
      <c r="G27" s="197"/>
      <c r="H27" s="197"/>
      <c r="I27" s="197"/>
      <c r="J27" s="198"/>
      <c r="K27" s="197"/>
      <c r="L27" s="152"/>
      <c r="M27" s="152"/>
      <c r="N27" s="152"/>
      <c r="O27" s="152"/>
      <c r="P27" s="152"/>
      <c r="Q27" s="197"/>
      <c r="R27" s="24"/>
    </row>
    <row r="28" spans="1:18" s="45" customFormat="1" ht="14.25" thickBot="1">
      <c r="A28" s="152"/>
      <c r="B28" s="197" t="s">
        <v>488</v>
      </c>
      <c r="C28" s="197" t="s">
        <v>297</v>
      </c>
      <c r="D28" s="197"/>
      <c r="E28" s="197"/>
      <c r="F28" s="197"/>
      <c r="G28" s="197"/>
      <c r="H28" s="197"/>
      <c r="I28" s="197"/>
      <c r="J28" s="198"/>
      <c r="K28" s="152"/>
      <c r="L28" s="199" t="s">
        <v>538</v>
      </c>
      <c r="M28" s="152"/>
      <c r="N28" s="152"/>
      <c r="O28" s="152"/>
      <c r="P28" s="152"/>
      <c r="Q28" s="197"/>
      <c r="R28" s="24"/>
    </row>
    <row r="29" spans="1:18" s="45" customFormat="1" ht="18" customHeight="1">
      <c r="A29" s="152"/>
      <c r="B29" s="200"/>
      <c r="C29" s="711" t="s">
        <v>298</v>
      </c>
      <c r="D29" s="711"/>
      <c r="E29" s="711"/>
      <c r="F29" s="711"/>
      <c r="G29" s="713" t="s">
        <v>456</v>
      </c>
      <c r="H29" s="715" t="s">
        <v>457</v>
      </c>
      <c r="I29" s="718" t="s">
        <v>301</v>
      </c>
      <c r="J29" s="718" t="s">
        <v>302</v>
      </c>
      <c r="K29" s="201"/>
      <c r="L29" s="721" t="s">
        <v>221</v>
      </c>
      <c r="M29" s="721"/>
      <c r="N29" s="721" t="s">
        <v>222</v>
      </c>
      <c r="O29" s="721"/>
      <c r="P29" s="721"/>
      <c r="Q29" s="152"/>
      <c r="R29" s="48"/>
    </row>
    <row r="30" spans="1:18" s="45" customFormat="1" ht="6" customHeight="1" thickBot="1">
      <c r="A30" s="152"/>
      <c r="B30" s="202"/>
      <c r="C30" s="712"/>
      <c r="D30" s="712"/>
      <c r="E30" s="712"/>
      <c r="F30" s="712"/>
      <c r="G30" s="714"/>
      <c r="H30" s="716"/>
      <c r="I30" s="719"/>
      <c r="J30" s="719"/>
      <c r="K30" s="201"/>
      <c r="L30" s="722"/>
      <c r="M30" s="722"/>
      <c r="N30" s="722"/>
      <c r="O30" s="722"/>
      <c r="P30" s="722"/>
      <c r="Q30" s="152"/>
      <c r="R30" s="48"/>
    </row>
    <row r="31" spans="1:18" s="45" customFormat="1" ht="30" customHeight="1" thickBot="1">
      <c r="A31" s="152"/>
      <c r="B31" s="202"/>
      <c r="C31" s="712"/>
      <c r="D31" s="712"/>
      <c r="E31" s="712"/>
      <c r="F31" s="712"/>
      <c r="G31" s="714"/>
      <c r="H31" s="716"/>
      <c r="I31" s="719"/>
      <c r="J31" s="719"/>
      <c r="K31" s="201"/>
      <c r="L31" s="723"/>
      <c r="M31" s="723"/>
      <c r="N31" s="724"/>
      <c r="O31" s="724"/>
      <c r="P31" s="724"/>
      <c r="Q31" s="152"/>
      <c r="R31" s="48"/>
    </row>
    <row r="32" spans="1:18" s="45" customFormat="1" ht="30" customHeight="1" thickBot="1">
      <c r="A32" s="152"/>
      <c r="B32" s="202"/>
      <c r="C32" s="712"/>
      <c r="D32" s="712"/>
      <c r="E32" s="712"/>
      <c r="F32" s="712"/>
      <c r="G32" s="714"/>
      <c r="H32" s="716"/>
      <c r="I32" s="719"/>
      <c r="J32" s="719"/>
      <c r="K32" s="201"/>
      <c r="L32" s="723"/>
      <c r="M32" s="723"/>
      <c r="N32" s="724"/>
      <c r="O32" s="724"/>
      <c r="P32" s="724"/>
      <c r="Q32" s="152"/>
      <c r="R32" s="48"/>
    </row>
    <row r="33" spans="1:18" s="45" customFormat="1" ht="30" customHeight="1" thickBot="1">
      <c r="A33" s="152"/>
      <c r="B33" s="203"/>
      <c r="C33" s="204"/>
      <c r="D33" s="537"/>
      <c r="E33" s="725" t="s">
        <v>304</v>
      </c>
      <c r="F33" s="726"/>
      <c r="G33" s="714"/>
      <c r="H33" s="716"/>
      <c r="I33" s="719"/>
      <c r="J33" s="719"/>
      <c r="K33" s="201"/>
      <c r="L33" s="723"/>
      <c r="M33" s="723"/>
      <c r="N33" s="724"/>
      <c r="O33" s="724"/>
      <c r="P33" s="724"/>
      <c r="Q33" s="152"/>
      <c r="R33" s="48"/>
    </row>
    <row r="34" spans="1:18" s="45" customFormat="1" ht="30" customHeight="1" thickBot="1">
      <c r="A34" s="152"/>
      <c r="B34" s="205"/>
      <c r="C34" s="206"/>
      <c r="D34" s="207"/>
      <c r="E34" s="727"/>
      <c r="F34" s="728"/>
      <c r="G34" s="714"/>
      <c r="H34" s="717"/>
      <c r="I34" s="720"/>
      <c r="J34" s="720"/>
      <c r="K34" s="201"/>
      <c r="L34" s="723"/>
      <c r="M34" s="723"/>
      <c r="N34" s="724"/>
      <c r="O34" s="724"/>
      <c r="P34" s="724"/>
      <c r="Q34" s="152"/>
      <c r="R34" s="48"/>
    </row>
    <row r="35" spans="1:19" s="45" customFormat="1" ht="30.75" customHeight="1" thickBot="1">
      <c r="A35" s="152"/>
      <c r="B35" s="555" t="s">
        <v>46</v>
      </c>
      <c r="C35" s="1118"/>
      <c r="D35" s="1119"/>
      <c r="E35" s="729"/>
      <c r="F35" s="730"/>
      <c r="G35" s="485"/>
      <c r="H35" s="486"/>
      <c r="I35" s="208"/>
      <c r="J35" s="522"/>
      <c r="K35" s="201"/>
      <c r="L35" s="723"/>
      <c r="M35" s="723"/>
      <c r="N35" s="724"/>
      <c r="O35" s="724"/>
      <c r="P35" s="724"/>
      <c r="Q35" s="152"/>
      <c r="R35" s="48"/>
      <c r="S35" s="521">
        <f>IF(AND(E35&lt;&gt;"",OR(G35="",H35="",I35="",J35="")),"教育の方法等未入力","")</f>
      </c>
    </row>
    <row r="36" spans="1:19" s="45" customFormat="1" ht="30.75" customHeight="1" thickBot="1">
      <c r="A36" s="152"/>
      <c r="B36" s="550" t="s">
        <v>47</v>
      </c>
      <c r="C36" s="1120"/>
      <c r="D36" s="1121"/>
      <c r="E36" s="731"/>
      <c r="F36" s="732"/>
      <c r="G36" s="487"/>
      <c r="H36" s="488"/>
      <c r="I36" s="209"/>
      <c r="J36" s="523"/>
      <c r="K36" s="152"/>
      <c r="L36" s="723"/>
      <c r="M36" s="723"/>
      <c r="N36" s="724"/>
      <c r="O36" s="724"/>
      <c r="P36" s="724"/>
      <c r="Q36" s="152"/>
      <c r="R36" s="48"/>
      <c r="S36" s="521">
        <f>IF(AND(E36&lt;&gt;"",OR(G36="",H36="",I36="",J36="")),"教育の方法等未入力","")</f>
      </c>
    </row>
    <row r="37" spans="1:19" s="45" customFormat="1" ht="30.75" customHeight="1">
      <c r="A37" s="152"/>
      <c r="B37" s="550" t="s">
        <v>48</v>
      </c>
      <c r="C37" s="1120"/>
      <c r="D37" s="1121"/>
      <c r="E37" s="731"/>
      <c r="F37" s="732"/>
      <c r="G37" s="487"/>
      <c r="H37" s="488"/>
      <c r="I37" s="209"/>
      <c r="J37" s="523"/>
      <c r="K37" s="152"/>
      <c r="L37" s="152"/>
      <c r="M37" s="152"/>
      <c r="N37" s="152"/>
      <c r="O37" s="152"/>
      <c r="P37" s="152"/>
      <c r="Q37" s="152"/>
      <c r="R37" s="48"/>
      <c r="S37" s="521">
        <f>IF(AND(E37&lt;&gt;"",OR(G37="",H37="",I37="",J37="")),"教育の方法等未入力","")</f>
      </c>
    </row>
    <row r="38" spans="1:19" s="45" customFormat="1" ht="30.75" customHeight="1">
      <c r="A38" s="152"/>
      <c r="B38" s="550" t="s">
        <v>49</v>
      </c>
      <c r="C38" s="1122"/>
      <c r="D38" s="1123"/>
      <c r="E38" s="731"/>
      <c r="F38" s="732"/>
      <c r="G38" s="487"/>
      <c r="H38" s="487"/>
      <c r="I38" s="210"/>
      <c r="J38" s="524"/>
      <c r="K38" s="152"/>
      <c r="L38" s="152"/>
      <c r="M38" s="152"/>
      <c r="N38" s="152"/>
      <c r="O38" s="152"/>
      <c r="P38" s="152"/>
      <c r="Q38" s="152"/>
      <c r="R38" s="48"/>
      <c r="S38" s="521">
        <f>IF(AND(E38&lt;&gt;"",OR(G38="",H38="",I38="",J38="")),"教育の方法等未入力","")</f>
      </c>
    </row>
    <row r="39" spans="1:19" s="45" customFormat="1" ht="30.75" customHeight="1" thickBot="1">
      <c r="A39" s="152"/>
      <c r="B39" s="211" t="s">
        <v>50</v>
      </c>
      <c r="C39" s="1124"/>
      <c r="D39" s="1125"/>
      <c r="E39" s="733"/>
      <c r="F39" s="734"/>
      <c r="G39" s="489"/>
      <c r="H39" s="490"/>
      <c r="I39" s="212"/>
      <c r="J39" s="525"/>
      <c r="K39" s="152"/>
      <c r="L39" s="152"/>
      <c r="M39" s="152"/>
      <c r="N39" s="152"/>
      <c r="O39" s="152"/>
      <c r="P39" s="152"/>
      <c r="Q39" s="152"/>
      <c r="R39" s="48"/>
      <c r="S39" s="521">
        <f>IF(AND(E39&lt;&gt;"",OR(G39="",H39="",I39="",J39="")),"教育の方法等未入力","")</f>
      </c>
    </row>
    <row r="40" spans="1:18" s="45" customFormat="1" ht="6" customHeight="1">
      <c r="A40" s="152"/>
      <c r="B40" s="213"/>
      <c r="C40" s="213"/>
      <c r="D40" s="213"/>
      <c r="E40" s="554"/>
      <c r="F40" s="214"/>
      <c r="G40" s="214"/>
      <c r="H40" s="213"/>
      <c r="I40" s="213"/>
      <c r="J40" s="213"/>
      <c r="K40" s="152"/>
      <c r="L40" s="213"/>
      <c r="M40" s="213"/>
      <c r="N40" s="213"/>
      <c r="O40" s="213"/>
      <c r="P40" s="183"/>
      <c r="Q40" s="152"/>
      <c r="R40" s="48"/>
    </row>
    <row r="41" spans="1:18" s="45" customFormat="1" ht="14.25" thickBot="1">
      <c r="A41" s="152"/>
      <c r="B41" s="197" t="s">
        <v>55</v>
      </c>
      <c r="C41" s="197" t="s">
        <v>489</v>
      </c>
      <c r="D41" s="197"/>
      <c r="E41" s="197"/>
      <c r="F41" s="197"/>
      <c r="G41" s="197"/>
      <c r="H41" s="197"/>
      <c r="I41" s="197"/>
      <c r="J41" s="198"/>
      <c r="K41" s="152"/>
      <c r="L41" s="152" t="s">
        <v>224</v>
      </c>
      <c r="M41" s="152"/>
      <c r="N41" s="152"/>
      <c r="O41" s="152"/>
      <c r="P41" s="152"/>
      <c r="Q41" s="152"/>
      <c r="R41" s="24"/>
    </row>
    <row r="42" spans="1:18" s="45" customFormat="1" ht="8.25" customHeight="1" thickBot="1">
      <c r="A42" s="152"/>
      <c r="B42" s="735" t="s">
        <v>421</v>
      </c>
      <c r="C42" s="736"/>
      <c r="D42" s="736"/>
      <c r="E42" s="736"/>
      <c r="F42" s="215"/>
      <c r="G42" s="216"/>
      <c r="H42" s="217"/>
      <c r="I42" s="218"/>
      <c r="J42" s="219"/>
      <c r="K42" s="152"/>
      <c r="L42" s="741" t="s">
        <v>51</v>
      </c>
      <c r="M42" s="220"/>
      <c r="N42" s="220"/>
      <c r="O42" s="220"/>
      <c r="P42" s="221"/>
      <c r="Q42" s="152"/>
      <c r="R42" s="48"/>
    </row>
    <row r="43" spans="1:18" s="45" customFormat="1" ht="8.25" customHeight="1">
      <c r="A43" s="152"/>
      <c r="B43" s="737"/>
      <c r="C43" s="738"/>
      <c r="D43" s="738"/>
      <c r="E43" s="738"/>
      <c r="F43" s="713" t="s">
        <v>322</v>
      </c>
      <c r="G43" s="713" t="s">
        <v>68</v>
      </c>
      <c r="H43" s="713" t="s">
        <v>134</v>
      </c>
      <c r="I43" s="713" t="s">
        <v>299</v>
      </c>
      <c r="J43" s="713" t="s">
        <v>303</v>
      </c>
      <c r="K43" s="152"/>
      <c r="L43" s="742"/>
      <c r="M43" s="744" t="s">
        <v>52</v>
      </c>
      <c r="N43" s="222"/>
      <c r="O43" s="222"/>
      <c r="P43" s="223"/>
      <c r="Q43" s="152"/>
      <c r="R43" s="48"/>
    </row>
    <row r="44" spans="1:18" s="45" customFormat="1" ht="8.25" customHeight="1">
      <c r="A44" s="152"/>
      <c r="B44" s="737"/>
      <c r="C44" s="738"/>
      <c r="D44" s="738"/>
      <c r="E44" s="738"/>
      <c r="F44" s="714"/>
      <c r="G44" s="714"/>
      <c r="H44" s="714"/>
      <c r="I44" s="714"/>
      <c r="J44" s="714"/>
      <c r="K44" s="152"/>
      <c r="L44" s="742"/>
      <c r="M44" s="745"/>
      <c r="N44" s="747" t="s">
        <v>53</v>
      </c>
      <c r="O44" s="224"/>
      <c r="P44" s="223"/>
      <c r="Q44" s="152"/>
      <c r="R44" s="48"/>
    </row>
    <row r="45" spans="1:18" s="45" customFormat="1" ht="22.5" customHeight="1">
      <c r="A45" s="152"/>
      <c r="B45" s="737"/>
      <c r="C45" s="738"/>
      <c r="D45" s="738"/>
      <c r="E45" s="738"/>
      <c r="F45" s="714"/>
      <c r="G45" s="714"/>
      <c r="H45" s="714"/>
      <c r="I45" s="714"/>
      <c r="J45" s="714"/>
      <c r="K45" s="152"/>
      <c r="L45" s="742"/>
      <c r="M45" s="745"/>
      <c r="N45" s="748"/>
      <c r="O45" s="744" t="s">
        <v>54</v>
      </c>
      <c r="P45" s="750"/>
      <c r="Q45" s="152"/>
      <c r="R45" s="48"/>
    </row>
    <row r="46" spans="1:19" s="45" customFormat="1" ht="85.5" customHeight="1" thickBot="1">
      <c r="A46" s="152"/>
      <c r="B46" s="739"/>
      <c r="C46" s="740"/>
      <c r="D46" s="740"/>
      <c r="E46" s="740"/>
      <c r="F46" s="225" t="s">
        <v>458</v>
      </c>
      <c r="G46" s="226" t="s">
        <v>420</v>
      </c>
      <c r="H46" s="227" t="s">
        <v>249</v>
      </c>
      <c r="I46" s="552" t="s">
        <v>250</v>
      </c>
      <c r="J46" s="228"/>
      <c r="K46" s="152"/>
      <c r="L46" s="743"/>
      <c r="M46" s="746"/>
      <c r="N46" s="749"/>
      <c r="O46" s="746"/>
      <c r="P46" s="751"/>
      <c r="Q46" s="152"/>
      <c r="R46" s="48"/>
      <c r="S46" s="521">
        <f>IF(AND(L47&lt;&gt;"",M47&lt;&gt;"",N47&lt;&gt;"",O47&lt;&gt;""),IF(OR(L47&lt;M47,M47&lt;N47,N47&lt;O47),"紹介予定派遣労働者数エラー",""),"")</f>
      </c>
    </row>
    <row r="47" spans="1:19" s="45" customFormat="1" ht="28.5" customHeight="1" thickBot="1">
      <c r="A47" s="152"/>
      <c r="B47" s="551" t="s">
        <v>46</v>
      </c>
      <c r="C47" s="752"/>
      <c r="D47" s="753"/>
      <c r="E47" s="754"/>
      <c r="F47" s="486"/>
      <c r="G47" s="486"/>
      <c r="H47" s="486"/>
      <c r="I47" s="491"/>
      <c r="J47" s="526"/>
      <c r="K47" s="152"/>
      <c r="L47" s="229"/>
      <c r="M47" s="230"/>
      <c r="N47" s="231"/>
      <c r="O47" s="755"/>
      <c r="P47" s="756"/>
      <c r="Q47" s="152"/>
      <c r="R47" s="48"/>
      <c r="S47" s="521">
        <f>IF(AND(C47&lt;&gt;"",OR(F47="",G47="",H47="",I47="",J47="")),"教育訓練時間未入力","")</f>
      </c>
    </row>
    <row r="48" spans="1:19" s="45" customFormat="1" ht="28.5" customHeight="1">
      <c r="A48" s="152"/>
      <c r="B48" s="550" t="s">
        <v>47</v>
      </c>
      <c r="C48" s="757"/>
      <c r="D48" s="758"/>
      <c r="E48" s="759"/>
      <c r="F48" s="487"/>
      <c r="G48" s="487"/>
      <c r="H48" s="487"/>
      <c r="I48" s="492"/>
      <c r="J48" s="527"/>
      <c r="K48" s="152"/>
      <c r="L48" s="152"/>
      <c r="M48" s="152"/>
      <c r="N48" s="152"/>
      <c r="O48" s="152"/>
      <c r="P48" s="152"/>
      <c r="Q48" s="152"/>
      <c r="R48" s="48"/>
      <c r="S48" s="521">
        <f>IF(AND(C48&lt;&gt;"",OR(F48="",G48="",H48="",I48="",J48="")),"教育訓練時間未入力","")</f>
      </c>
    </row>
    <row r="49" spans="1:19" s="45" customFormat="1" ht="28.5" customHeight="1" thickBot="1">
      <c r="A49" s="152"/>
      <c r="B49" s="211" t="s">
        <v>48</v>
      </c>
      <c r="C49" s="760"/>
      <c r="D49" s="761"/>
      <c r="E49" s="762"/>
      <c r="F49" s="490"/>
      <c r="G49" s="490"/>
      <c r="H49" s="490"/>
      <c r="I49" s="493"/>
      <c r="J49" s="528"/>
      <c r="K49" s="152"/>
      <c r="L49" s="183"/>
      <c r="M49" s="183"/>
      <c r="N49" s="232"/>
      <c r="O49" s="232"/>
      <c r="P49" s="232"/>
      <c r="Q49" s="152"/>
      <c r="R49" s="48"/>
      <c r="S49" s="521">
        <f>IF(AND(C49&lt;&gt;"",OR(F49="",G49="",H49="",I49="",J49="")),"教育訓練時間未入力","")</f>
      </c>
    </row>
    <row r="50" spans="1:19" s="45" customFormat="1" ht="7.5" customHeight="1">
      <c r="A50" s="152"/>
      <c r="B50" s="213"/>
      <c r="C50" s="233"/>
      <c r="D50" s="233"/>
      <c r="E50" s="233"/>
      <c r="F50" s="233"/>
      <c r="G50" s="233"/>
      <c r="H50" s="233"/>
      <c r="I50" s="213"/>
      <c r="J50" s="213"/>
      <c r="K50" s="213"/>
      <c r="L50" s="213"/>
      <c r="M50" s="213"/>
      <c r="N50" s="213"/>
      <c r="O50" s="213"/>
      <c r="P50" s="213"/>
      <c r="Q50" s="152"/>
      <c r="S50" s="48"/>
    </row>
    <row r="51" spans="1:19" s="45" customFormat="1" ht="14.25" thickBot="1">
      <c r="A51" s="197" t="s">
        <v>490</v>
      </c>
      <c r="B51" s="152"/>
      <c r="C51" s="213"/>
      <c r="D51" s="213"/>
      <c r="E51" s="234"/>
      <c r="F51" s="234"/>
      <c r="G51" s="234"/>
      <c r="H51" s="213"/>
      <c r="I51" s="213"/>
      <c r="J51" s="213"/>
      <c r="K51" s="213"/>
      <c r="L51" s="213"/>
      <c r="M51" s="213"/>
      <c r="N51" s="213"/>
      <c r="O51" s="213"/>
      <c r="P51" s="213"/>
      <c r="Q51" s="213"/>
      <c r="R51" s="16"/>
      <c r="S51" s="16"/>
    </row>
    <row r="52" spans="1:19" s="45" customFormat="1" ht="38.25" customHeight="1">
      <c r="A52" s="152"/>
      <c r="B52" s="763" t="s">
        <v>238</v>
      </c>
      <c r="C52" s="711"/>
      <c r="D52" s="711"/>
      <c r="E52" s="764"/>
      <c r="F52" s="768" t="s">
        <v>237</v>
      </c>
      <c r="G52" s="770" t="s">
        <v>323</v>
      </c>
      <c r="H52" s="235"/>
      <c r="I52" s="772" t="s">
        <v>324</v>
      </c>
      <c r="J52" s="235"/>
      <c r="K52" s="774" t="s">
        <v>348</v>
      </c>
      <c r="L52" s="776" t="s">
        <v>419</v>
      </c>
      <c r="M52" s="777"/>
      <c r="N52" s="778"/>
      <c r="O52" s="779" t="s">
        <v>424</v>
      </c>
      <c r="P52" s="706" t="s">
        <v>491</v>
      </c>
      <c r="Q52" s="707"/>
      <c r="R52" s="16"/>
      <c r="S52" s="16"/>
    </row>
    <row r="53" spans="1:19" s="45" customFormat="1" ht="69.75" customHeight="1" thickBot="1">
      <c r="A53" s="152"/>
      <c r="B53" s="765"/>
      <c r="C53" s="766"/>
      <c r="D53" s="766"/>
      <c r="E53" s="767"/>
      <c r="F53" s="769"/>
      <c r="G53" s="771"/>
      <c r="H53" s="236" t="s">
        <v>347</v>
      </c>
      <c r="I53" s="773"/>
      <c r="J53" s="236" t="s">
        <v>418</v>
      </c>
      <c r="K53" s="775"/>
      <c r="L53" s="237" t="s">
        <v>325</v>
      </c>
      <c r="M53" s="237" t="s">
        <v>492</v>
      </c>
      <c r="N53" s="553" t="s">
        <v>493</v>
      </c>
      <c r="O53" s="780"/>
      <c r="P53" s="708"/>
      <c r="Q53" s="709"/>
      <c r="R53" s="16"/>
      <c r="S53" s="16"/>
    </row>
    <row r="54" spans="1:19" s="45" customFormat="1" ht="24.75" customHeight="1">
      <c r="A54" s="152"/>
      <c r="B54" s="781" t="s">
        <v>19</v>
      </c>
      <c r="C54" s="712"/>
      <c r="D54" s="712"/>
      <c r="E54" s="782"/>
      <c r="F54" s="463">
        <f aca="true" t="shared" si="0" ref="F54:O54">SUM(F55:F60)</f>
        <v>0</v>
      </c>
      <c r="G54" s="464">
        <f t="shared" si="0"/>
        <v>0</v>
      </c>
      <c r="H54" s="465">
        <f t="shared" si="0"/>
        <v>0</v>
      </c>
      <c r="I54" s="466">
        <f t="shared" si="0"/>
        <v>0</v>
      </c>
      <c r="J54" s="464">
        <f t="shared" si="0"/>
        <v>0</v>
      </c>
      <c r="K54" s="465">
        <f t="shared" si="0"/>
        <v>0</v>
      </c>
      <c r="L54" s="467">
        <f t="shared" si="0"/>
        <v>0</v>
      </c>
      <c r="M54" s="467">
        <f t="shared" si="0"/>
        <v>0</v>
      </c>
      <c r="N54" s="465">
        <f t="shared" si="0"/>
        <v>0</v>
      </c>
      <c r="O54" s="468">
        <f t="shared" si="0"/>
        <v>0</v>
      </c>
      <c r="P54" s="783"/>
      <c r="Q54" s="730"/>
      <c r="R54" s="16"/>
      <c r="S54" s="16"/>
    </row>
    <row r="55" spans="1:19" s="45" customFormat="1" ht="24.75" customHeight="1">
      <c r="A55" s="152"/>
      <c r="B55" s="238"/>
      <c r="C55" s="784" t="s">
        <v>251</v>
      </c>
      <c r="D55" s="785"/>
      <c r="E55" s="786"/>
      <c r="F55" s="494"/>
      <c r="G55" s="239"/>
      <c r="H55" s="240"/>
      <c r="I55" s="241"/>
      <c r="J55" s="239"/>
      <c r="K55" s="240"/>
      <c r="L55" s="241"/>
      <c r="M55" s="241"/>
      <c r="N55" s="240"/>
      <c r="O55" s="242"/>
      <c r="P55" s="787"/>
      <c r="Q55" s="732"/>
      <c r="R55" s="16"/>
      <c r="S55" s="521">
        <f aca="true" t="shared" si="1" ref="S55:S60">IF(AND(F55&lt;&gt;"",O55&lt;&gt;""),IF(F55&lt;O55,"措置を講じなかった人数エラー",""),"")</f>
      </c>
    </row>
    <row r="56" spans="1:19" s="45" customFormat="1" ht="24.75" customHeight="1">
      <c r="A56" s="152"/>
      <c r="B56" s="238"/>
      <c r="C56" s="784" t="s">
        <v>252</v>
      </c>
      <c r="D56" s="785"/>
      <c r="E56" s="786"/>
      <c r="F56" s="494"/>
      <c r="G56" s="239"/>
      <c r="H56" s="240"/>
      <c r="I56" s="241"/>
      <c r="J56" s="239"/>
      <c r="K56" s="240"/>
      <c r="L56" s="241"/>
      <c r="M56" s="241"/>
      <c r="N56" s="240"/>
      <c r="O56" s="242"/>
      <c r="P56" s="787"/>
      <c r="Q56" s="732"/>
      <c r="R56" s="16"/>
      <c r="S56" s="521">
        <f t="shared" si="1"/>
      </c>
    </row>
    <row r="57" spans="1:19" s="45" customFormat="1" ht="24.75" customHeight="1">
      <c r="A57" s="152"/>
      <c r="B57" s="238"/>
      <c r="C57" s="784" t="s">
        <v>253</v>
      </c>
      <c r="D57" s="785"/>
      <c r="E57" s="786"/>
      <c r="F57" s="494"/>
      <c r="G57" s="239"/>
      <c r="H57" s="240"/>
      <c r="I57" s="241"/>
      <c r="J57" s="239"/>
      <c r="K57" s="240"/>
      <c r="L57" s="241"/>
      <c r="M57" s="241"/>
      <c r="N57" s="240"/>
      <c r="O57" s="242"/>
      <c r="P57" s="787"/>
      <c r="Q57" s="732"/>
      <c r="R57" s="16"/>
      <c r="S57" s="521">
        <f t="shared" si="1"/>
      </c>
    </row>
    <row r="58" spans="1:19" s="45" customFormat="1" ht="24.75" customHeight="1">
      <c r="A58" s="152"/>
      <c r="B58" s="238"/>
      <c r="C58" s="784" t="s">
        <v>254</v>
      </c>
      <c r="D58" s="785"/>
      <c r="E58" s="786"/>
      <c r="F58" s="494"/>
      <c r="G58" s="239"/>
      <c r="H58" s="240"/>
      <c r="I58" s="241"/>
      <c r="J58" s="239"/>
      <c r="K58" s="240"/>
      <c r="L58" s="241"/>
      <c r="M58" s="241"/>
      <c r="N58" s="240"/>
      <c r="O58" s="242"/>
      <c r="P58" s="787"/>
      <c r="Q58" s="732"/>
      <c r="R58" s="16"/>
      <c r="S58" s="521">
        <f t="shared" si="1"/>
      </c>
    </row>
    <row r="59" spans="1:19" s="45" customFormat="1" ht="24.75" customHeight="1">
      <c r="A59" s="152"/>
      <c r="B59" s="238"/>
      <c r="C59" s="784" t="s">
        <v>255</v>
      </c>
      <c r="D59" s="785"/>
      <c r="E59" s="786"/>
      <c r="F59" s="494"/>
      <c r="G59" s="239"/>
      <c r="H59" s="240"/>
      <c r="I59" s="241"/>
      <c r="J59" s="239"/>
      <c r="K59" s="240"/>
      <c r="L59" s="241"/>
      <c r="M59" s="241"/>
      <c r="N59" s="240"/>
      <c r="O59" s="242"/>
      <c r="P59" s="787"/>
      <c r="Q59" s="732"/>
      <c r="R59" s="16"/>
      <c r="S59" s="521">
        <f t="shared" si="1"/>
      </c>
    </row>
    <row r="60" spans="1:19" s="45" customFormat="1" ht="24.75" customHeight="1" thickBot="1">
      <c r="A60" s="152"/>
      <c r="B60" s="243"/>
      <c r="C60" s="788" t="s">
        <v>256</v>
      </c>
      <c r="D60" s="789"/>
      <c r="E60" s="790"/>
      <c r="F60" s="494"/>
      <c r="G60" s="239"/>
      <c r="H60" s="240"/>
      <c r="I60" s="241"/>
      <c r="J60" s="239"/>
      <c r="K60" s="240"/>
      <c r="L60" s="241"/>
      <c r="M60" s="241"/>
      <c r="N60" s="240"/>
      <c r="O60" s="242"/>
      <c r="P60" s="791"/>
      <c r="Q60" s="734"/>
      <c r="R60" s="16"/>
      <c r="S60" s="521">
        <f t="shared" si="1"/>
      </c>
    </row>
    <row r="61" spans="1:19" s="45" customFormat="1" ht="16.5" customHeight="1">
      <c r="A61" s="152"/>
      <c r="B61" s="792" t="s">
        <v>494</v>
      </c>
      <c r="C61" s="792"/>
      <c r="D61" s="792"/>
      <c r="E61" s="244" t="s">
        <v>326</v>
      </c>
      <c r="F61" s="213"/>
      <c r="G61" s="213"/>
      <c r="H61" s="213"/>
      <c r="I61" s="213"/>
      <c r="J61" s="213"/>
      <c r="K61" s="213"/>
      <c r="L61" s="213"/>
      <c r="M61" s="213"/>
      <c r="N61" s="213"/>
      <c r="O61" s="157"/>
      <c r="P61" s="157"/>
      <c r="Q61" s="157"/>
      <c r="R61" s="16"/>
      <c r="S61" s="16"/>
    </row>
    <row r="62" spans="1:17" s="45" customFormat="1" ht="18" customHeight="1">
      <c r="A62" s="152"/>
      <c r="B62" s="792" t="s">
        <v>495</v>
      </c>
      <c r="C62" s="792"/>
      <c r="D62" s="792"/>
      <c r="E62" s="245" t="s">
        <v>364</v>
      </c>
      <c r="F62" s="152"/>
      <c r="G62" s="152"/>
      <c r="H62" s="152"/>
      <c r="I62" s="152"/>
      <c r="J62" s="152"/>
      <c r="K62" s="183"/>
      <c r="L62" s="152"/>
      <c r="M62" s="152"/>
      <c r="N62" s="152"/>
      <c r="O62" s="152"/>
      <c r="P62" s="152"/>
      <c r="Q62" s="152"/>
    </row>
  </sheetData>
  <sheetProtection sheet="1"/>
  <mergeCells count="72">
    <mergeCell ref="C59:E59"/>
    <mergeCell ref="P59:Q59"/>
    <mergeCell ref="C60:E60"/>
    <mergeCell ref="P60:Q60"/>
    <mergeCell ref="B61:D61"/>
    <mergeCell ref="B62:D62"/>
    <mergeCell ref="C56:E56"/>
    <mergeCell ref="P56:Q56"/>
    <mergeCell ref="C57:E57"/>
    <mergeCell ref="P57:Q57"/>
    <mergeCell ref="C58:E58"/>
    <mergeCell ref="P58:Q58"/>
    <mergeCell ref="L52:N52"/>
    <mergeCell ref="O52:O53"/>
    <mergeCell ref="P52:Q53"/>
    <mergeCell ref="B54:E54"/>
    <mergeCell ref="P54:Q54"/>
    <mergeCell ref="C55:E55"/>
    <mergeCell ref="P55:Q55"/>
    <mergeCell ref="C49:E49"/>
    <mergeCell ref="B52:E53"/>
    <mergeCell ref="F52:F53"/>
    <mergeCell ref="G52:G53"/>
    <mergeCell ref="I52:I53"/>
    <mergeCell ref="K52:K53"/>
    <mergeCell ref="M43:M46"/>
    <mergeCell ref="N44:N46"/>
    <mergeCell ref="O45:P46"/>
    <mergeCell ref="C47:E47"/>
    <mergeCell ref="O47:P47"/>
    <mergeCell ref="C48:E48"/>
    <mergeCell ref="E37:F37"/>
    <mergeCell ref="E38:F38"/>
    <mergeCell ref="E39:F39"/>
    <mergeCell ref="B42:E46"/>
    <mergeCell ref="L42:L46"/>
    <mergeCell ref="F43:F45"/>
    <mergeCell ref="G43:G45"/>
    <mergeCell ref="H43:H45"/>
    <mergeCell ref="I43:I45"/>
    <mergeCell ref="J43:J45"/>
    <mergeCell ref="E35:F35"/>
    <mergeCell ref="L35:M35"/>
    <mergeCell ref="N35:P35"/>
    <mergeCell ref="E36:F36"/>
    <mergeCell ref="L36:M36"/>
    <mergeCell ref="N36:P36"/>
    <mergeCell ref="L31:M31"/>
    <mergeCell ref="N31:P31"/>
    <mergeCell ref="L32:M32"/>
    <mergeCell ref="N32:P32"/>
    <mergeCell ref="E33:F34"/>
    <mergeCell ref="L33:M33"/>
    <mergeCell ref="N33:P33"/>
    <mergeCell ref="L34:M34"/>
    <mergeCell ref="N34:P34"/>
    <mergeCell ref="O19:P19"/>
    <mergeCell ref="O22:P23"/>
    <mergeCell ref="O24:P24"/>
    <mergeCell ref="C29:F32"/>
    <mergeCell ref="G29:G34"/>
    <mergeCell ref="H29:H34"/>
    <mergeCell ref="I29:I34"/>
    <mergeCell ref="J29:J34"/>
    <mergeCell ref="L29:M30"/>
    <mergeCell ref="N29:P30"/>
    <mergeCell ref="G7:G10"/>
    <mergeCell ref="H8:H10"/>
    <mergeCell ref="J8:J10"/>
    <mergeCell ref="I9:I10"/>
    <mergeCell ref="K9:K10"/>
    <mergeCell ref="N9:O9"/>
  </mergeCells>
  <dataValidations count="16">
    <dataValidation type="whole" operator="greaterThanOrEqual" allowBlank="1" showInputMessage="1" showErrorMessage="1" sqref="O55:O60 J13:J14 L47 H13:H14 G18 N9:O9 O19:P19 F24:N24 H16 F55:F60 J16 I35:I39">
      <formula1>0</formula1>
    </dataValidation>
    <dataValidation type="whole" operator="lessThanOrEqual" allowBlank="1" showInputMessage="1" showErrorMessage="1" sqref="N55:N60">
      <formula1>F55</formula1>
    </dataValidation>
    <dataValidation type="whole" operator="lessThanOrEqual" allowBlank="1" showInputMessage="1" showErrorMessage="1" sqref="M55:M60">
      <formula1>F55</formula1>
    </dataValidation>
    <dataValidation type="whole" operator="lessThanOrEqual" allowBlank="1" showInputMessage="1" showErrorMessage="1" sqref="L55:L60">
      <formula1>F55</formula1>
    </dataValidation>
    <dataValidation type="whole" operator="lessThanOrEqual" allowBlank="1" showInputMessage="1" showErrorMessage="1" sqref="K55:K60">
      <formula1>F55</formula1>
    </dataValidation>
    <dataValidation type="whole" operator="lessThanOrEqual" allowBlank="1" showInputMessage="1" showErrorMessage="1" sqref="I55:I60">
      <formula1>F55</formula1>
    </dataValidation>
    <dataValidation type="whole" operator="greaterThanOrEqual" allowBlank="1" showInputMessage="1" showErrorMessage="1" sqref="G11">
      <formula1>G12</formula1>
    </dataValidation>
    <dataValidation type="list" allowBlank="1" showInputMessage="1" showErrorMessage="1" sqref="H47:I49">
      <formula1>"1,2,3"</formula1>
    </dataValidation>
    <dataValidation type="list" allowBlank="1" showInputMessage="1" showErrorMessage="1" sqref="G47:G49 H35:H39">
      <formula1>"1,2,3,4"</formula1>
    </dataValidation>
    <dataValidation type="list" allowBlank="1" showInputMessage="1" showErrorMessage="1" sqref="F47:F49 G35:G39">
      <formula1>"1,2"</formula1>
    </dataValidation>
    <dataValidation type="whole" allowBlank="1" showInputMessage="1" showErrorMessage="1" sqref="C35:D39">
      <formula1>1</formula1>
      <formula2>8</formula2>
    </dataValidation>
    <dataValidation type="decimal" operator="greaterThanOrEqual" allowBlank="1" showInputMessage="1" showErrorMessage="1" sqref="J35:J39 J47:J49">
      <formula1>0</formula1>
    </dataValidation>
    <dataValidation allowBlank="1" showInputMessage="1" showErrorMessage="1" imeMode="on" sqref="L31:P36 E35:F39 C47:E49"/>
    <dataValidation type="list" operator="greaterThanOrEqual" allowBlank="1" showInputMessage="1" showErrorMessage="1" sqref="O24:P24">
      <formula1>"○"</formula1>
    </dataValidation>
    <dataValidation operator="greaterThanOrEqual" allowBlank="1" showInputMessage="1" showErrorMessage="1" sqref="G12:K12 G13:G14 G16"/>
    <dataValidation type="whole" operator="lessThanOrEqual" allowBlank="1" showInputMessage="1" showErrorMessage="1" sqref="I13:I14 K13:K14 I16 K16 M47:P47 J55:J60 G55:H60">
      <formula1>H13</formula1>
    </dataValidation>
  </dataValidations>
  <printOptions horizontalCentered="1"/>
  <pageMargins left="0.3937007874015748" right="0.3494791666666667" top="0.3937007874015748" bottom="0.4724409448818898" header="0.31496062992125984" footer="0.31496062992125984"/>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Q101"/>
  <sheetViews>
    <sheetView zoomScaleSheetLayoutView="100" zoomScalePageLayoutView="70" workbookViewId="0" topLeftCell="A19">
      <selection activeCell="J55" sqref="J55"/>
    </sheetView>
  </sheetViews>
  <sheetFormatPr defaultColWidth="9.00390625" defaultRowHeight="13.5"/>
  <cols>
    <col min="1" max="1" width="2.875" style="7" customWidth="1"/>
    <col min="2" max="3" width="2.625" style="7" customWidth="1"/>
    <col min="4" max="4" width="19.625" style="26" customWidth="1"/>
    <col min="5" max="10" width="14.25390625" style="7" customWidth="1"/>
    <col min="11" max="11" width="2.125" style="7" customWidth="1"/>
    <col min="12" max="12" width="3.125" style="7" customWidth="1"/>
    <col min="13" max="13" width="21.625" style="7" customWidth="1"/>
    <col min="14" max="14" width="14.25390625" style="7" customWidth="1"/>
    <col min="15" max="15" width="16.375" style="79" bestFit="1" customWidth="1"/>
    <col min="16" max="16" width="11.00390625" style="79" bestFit="1" customWidth="1"/>
    <col min="17" max="17" width="12.625" style="76" bestFit="1" customWidth="1"/>
    <col min="18" max="16384" width="9.00390625" style="7" customWidth="1"/>
  </cols>
  <sheetData>
    <row r="1" spans="1:14" ht="6" customHeight="1">
      <c r="A1" s="246"/>
      <c r="B1" s="246"/>
      <c r="C1" s="246"/>
      <c r="D1" s="247"/>
      <c r="E1" s="246"/>
      <c r="F1" s="246"/>
      <c r="G1" s="246"/>
      <c r="H1" s="246"/>
      <c r="I1" s="246"/>
      <c r="J1" s="246"/>
      <c r="K1" s="246"/>
      <c r="L1" s="246"/>
      <c r="M1" s="246"/>
      <c r="N1" s="246"/>
    </row>
    <row r="2" spans="1:14" ht="13.5">
      <c r="A2" s="86" t="s">
        <v>258</v>
      </c>
      <c r="B2" s="246"/>
      <c r="C2" s="246"/>
      <c r="D2" s="247"/>
      <c r="E2" s="246"/>
      <c r="F2" s="246"/>
      <c r="G2" s="246"/>
      <c r="H2" s="246"/>
      <c r="I2" s="246"/>
      <c r="J2" s="246"/>
      <c r="K2" s="248"/>
      <c r="L2" s="246"/>
      <c r="M2" s="246"/>
      <c r="N2" s="147" t="s">
        <v>0</v>
      </c>
    </row>
    <row r="3" spans="1:14" ht="5.25" customHeight="1">
      <c r="A3" s="150"/>
      <c r="B3" s="150"/>
      <c r="C3" s="150"/>
      <c r="D3" s="249"/>
      <c r="E3" s="150"/>
      <c r="F3" s="150"/>
      <c r="G3" s="150"/>
      <c r="H3" s="150"/>
      <c r="I3" s="150"/>
      <c r="J3" s="150"/>
      <c r="K3" s="150"/>
      <c r="L3" s="246"/>
      <c r="M3" s="246"/>
      <c r="N3" s="150"/>
    </row>
    <row r="4" spans="1:14" ht="13.5" customHeight="1">
      <c r="A4" s="150" t="s">
        <v>259</v>
      </c>
      <c r="B4" s="246"/>
      <c r="C4" s="150"/>
      <c r="D4" s="249"/>
      <c r="E4" s="150"/>
      <c r="F4" s="150"/>
      <c r="G4" s="150"/>
      <c r="H4" s="150"/>
      <c r="I4" s="150"/>
      <c r="J4" s="150"/>
      <c r="K4" s="150"/>
      <c r="L4" s="246"/>
      <c r="M4" s="246"/>
      <c r="N4" s="150"/>
    </row>
    <row r="5" spans="1:14" ht="13.5">
      <c r="A5" s="150"/>
      <c r="B5" s="150" t="s">
        <v>496</v>
      </c>
      <c r="C5" s="793" t="s">
        <v>497</v>
      </c>
      <c r="D5" s="793"/>
      <c r="E5" s="793"/>
      <c r="F5" s="793"/>
      <c r="G5" s="793"/>
      <c r="H5" s="793"/>
      <c r="I5" s="539"/>
      <c r="J5" s="151"/>
      <c r="K5" s="151"/>
      <c r="L5" s="181" t="s">
        <v>498</v>
      </c>
      <c r="M5" s="793" t="s">
        <v>540</v>
      </c>
      <c r="N5" s="793"/>
    </row>
    <row r="6" spans="1:14" ht="14.25" thickBot="1">
      <c r="A6" s="150"/>
      <c r="B6" s="150"/>
      <c r="C6" s="794"/>
      <c r="D6" s="794"/>
      <c r="E6" s="794"/>
      <c r="F6" s="794"/>
      <c r="G6" s="794"/>
      <c r="H6" s="794"/>
      <c r="I6" s="250"/>
      <c r="J6" s="151"/>
      <c r="K6" s="151"/>
      <c r="L6" s="150"/>
      <c r="M6" s="794"/>
      <c r="N6" s="794"/>
    </row>
    <row r="7" spans="1:14" ht="30.75" customHeight="1" thickBot="1">
      <c r="A7" s="150"/>
      <c r="B7" s="795"/>
      <c r="C7" s="796"/>
      <c r="D7" s="797"/>
      <c r="E7" s="804" t="s">
        <v>539</v>
      </c>
      <c r="F7" s="805"/>
      <c r="G7" s="806"/>
      <c r="H7" s="807" t="s">
        <v>541</v>
      </c>
      <c r="I7" s="808"/>
      <c r="J7" s="809"/>
      <c r="K7" s="251"/>
      <c r="L7" s="252"/>
      <c r="M7" s="253"/>
      <c r="N7" s="810" t="s">
        <v>208</v>
      </c>
    </row>
    <row r="8" spans="1:14" ht="7.5" customHeight="1">
      <c r="A8" s="150"/>
      <c r="B8" s="798"/>
      <c r="C8" s="799"/>
      <c r="D8" s="800"/>
      <c r="E8" s="541"/>
      <c r="F8" s="542"/>
      <c r="G8" s="543"/>
      <c r="H8" s="256"/>
      <c r="I8" s="250"/>
      <c r="J8" s="257"/>
      <c r="K8" s="251"/>
      <c r="L8" s="258"/>
      <c r="M8" s="259"/>
      <c r="N8" s="811"/>
    </row>
    <row r="9" spans="1:14" ht="41.25" customHeight="1" thickBot="1">
      <c r="A9" s="150"/>
      <c r="B9" s="801"/>
      <c r="C9" s="802"/>
      <c r="D9" s="803"/>
      <c r="E9" s="260" t="s">
        <v>499</v>
      </c>
      <c r="F9" s="261" t="s">
        <v>377</v>
      </c>
      <c r="G9" s="262" t="s">
        <v>235</v>
      </c>
      <c r="H9" s="260" t="s">
        <v>499</v>
      </c>
      <c r="I9" s="261" t="s">
        <v>377</v>
      </c>
      <c r="J9" s="262" t="s">
        <v>235</v>
      </c>
      <c r="K9" s="561"/>
      <c r="L9" s="264"/>
      <c r="M9" s="265"/>
      <c r="N9" s="812"/>
    </row>
    <row r="10" spans="1:14" ht="31.5" customHeight="1" thickBot="1">
      <c r="A10" s="150"/>
      <c r="B10" s="266"/>
      <c r="C10" s="267"/>
      <c r="D10" s="543" t="s">
        <v>133</v>
      </c>
      <c r="E10" s="469">
        <f>IF(AND(F10="",G10=""),"",AVERAGE(F10:G10))</f>
      </c>
      <c r="F10" s="570"/>
      <c r="G10" s="571"/>
      <c r="H10" s="469">
        <f>IF(AND(I10="",J10=""),"",AVERAGE(I10:J10))</f>
      </c>
      <c r="I10" s="570"/>
      <c r="J10" s="571"/>
      <c r="K10" s="268"/>
      <c r="L10" s="252"/>
      <c r="M10" s="543" t="s">
        <v>133</v>
      </c>
      <c r="N10" s="572"/>
    </row>
    <row r="11" spans="1:17" ht="30" customHeight="1">
      <c r="A11" s="150"/>
      <c r="B11" s="269"/>
      <c r="C11" s="270" t="s">
        <v>146</v>
      </c>
      <c r="D11" s="271" t="s">
        <v>147</v>
      </c>
      <c r="E11" s="470">
        <f aca="true" t="shared" si="0" ref="E11:E47">IF(AND(F11="",G11=""),"",AVERAGE(F11:G11))</f>
      </c>
      <c r="F11" s="272"/>
      <c r="G11" s="273"/>
      <c r="H11" s="475">
        <f aca="true" t="shared" si="1" ref="H11:H47">IF(AND(I11="",J11=""),"",AVERAGE(I11:J11))</f>
      </c>
      <c r="I11" s="272"/>
      <c r="J11" s="273"/>
      <c r="K11" s="560"/>
      <c r="L11" s="813"/>
      <c r="M11" s="274" t="s">
        <v>500</v>
      </c>
      <c r="N11" s="275"/>
      <c r="O11" s="80">
        <f>IF(OR(AND(E11&gt;0,E11&lt;&gt;"",OR(H11=0,H11="")),AND(F11&gt;0,F11&lt;&gt;"",OR(I11=0,I11="")),AND(G11&gt;0,G11&lt;&gt;"",OR(J11=0,J11=""))),"賃金未入力","")</f>
      </c>
      <c r="P11" s="80">
        <f>IF(OR(AND(H11&gt;0,H11&lt;&gt;"",OR(E11=0,E11="")),AND(I11&gt;0,I11&lt;&gt;"",OR(F11=0,F11="")),AND(J11&gt;0,J11&lt;&gt;"",OR(G11=0,G11=""))),"料金未入力","")</f>
      </c>
      <c r="Q11" s="80">
        <f>IF(AND(N11&gt;0,N11&lt;&gt;"",OR(N58=0,N58="")),"賃金未入力","")</f>
      </c>
    </row>
    <row r="12" spans="1:17" ht="30" customHeight="1">
      <c r="A12" s="150"/>
      <c r="B12" s="269"/>
      <c r="C12" s="276" t="s">
        <v>74</v>
      </c>
      <c r="D12" s="277" t="s">
        <v>148</v>
      </c>
      <c r="E12" s="471">
        <f t="shared" si="0"/>
      </c>
      <c r="F12" s="272"/>
      <c r="G12" s="273"/>
      <c r="H12" s="476">
        <f t="shared" si="1"/>
      </c>
      <c r="I12" s="272"/>
      <c r="J12" s="273"/>
      <c r="K12" s="560"/>
      <c r="L12" s="813"/>
      <c r="M12" s="279" t="s">
        <v>501</v>
      </c>
      <c r="N12" s="280"/>
      <c r="O12" s="80">
        <f aca="true" t="shared" si="2" ref="O12:O47">IF(OR(AND(E12&gt;0,E12&lt;&gt;"",OR(H12=0,H12="")),AND(F12&gt;0,F12&lt;&gt;"",OR(I12=0,I12="")),AND(G12&gt;0,G12&lt;&gt;"",OR(J12=0,J12=""))),"賃金未入力","")</f>
      </c>
      <c r="P12" s="80">
        <f aca="true" t="shared" si="3" ref="P12:P47">IF(OR(AND(H12&gt;0,H12&lt;&gt;"",OR(E12=0,E12="")),AND(I12&gt;0,I12&lt;&gt;"",OR(F12=0,F12="")),AND(J12&gt;0,J12&lt;&gt;"",OR(G12=0,G12=""))),"料金未入力","")</f>
      </c>
      <c r="Q12" s="80">
        <f aca="true" t="shared" si="4" ref="Q12:Q28">IF(AND(N12&gt;0,N12&lt;&gt;"",OR(N59=0,N59="")),"賃金未入力","")</f>
      </c>
    </row>
    <row r="13" spans="1:17" ht="30" customHeight="1">
      <c r="A13" s="150"/>
      <c r="B13" s="269"/>
      <c r="C13" s="276" t="s">
        <v>75</v>
      </c>
      <c r="D13" s="277" t="s">
        <v>149</v>
      </c>
      <c r="E13" s="471">
        <f t="shared" si="0"/>
      </c>
      <c r="F13" s="272"/>
      <c r="G13" s="273"/>
      <c r="H13" s="476">
        <f t="shared" si="1"/>
      </c>
      <c r="I13" s="272"/>
      <c r="J13" s="273"/>
      <c r="K13" s="560"/>
      <c r="L13" s="813"/>
      <c r="M13" s="279" t="s">
        <v>502</v>
      </c>
      <c r="N13" s="280"/>
      <c r="O13" s="80">
        <f t="shared" si="2"/>
      </c>
      <c r="P13" s="80">
        <f t="shared" si="3"/>
      </c>
      <c r="Q13" s="80">
        <f t="shared" si="4"/>
      </c>
    </row>
    <row r="14" spans="1:17" ht="30" customHeight="1">
      <c r="A14" s="150"/>
      <c r="B14" s="269"/>
      <c r="C14" s="276" t="s">
        <v>76</v>
      </c>
      <c r="D14" s="277" t="s">
        <v>150</v>
      </c>
      <c r="E14" s="471">
        <f t="shared" si="0"/>
      </c>
      <c r="F14" s="272"/>
      <c r="G14" s="273"/>
      <c r="H14" s="476">
        <f t="shared" si="1"/>
      </c>
      <c r="I14" s="272"/>
      <c r="J14" s="273"/>
      <c r="K14" s="560"/>
      <c r="L14" s="813"/>
      <c r="M14" s="279" t="s">
        <v>503</v>
      </c>
      <c r="N14" s="280"/>
      <c r="O14" s="80">
        <f t="shared" si="2"/>
      </c>
      <c r="P14" s="80">
        <f t="shared" si="3"/>
      </c>
      <c r="Q14" s="80">
        <f t="shared" si="4"/>
      </c>
    </row>
    <row r="15" spans="1:17" ht="30" customHeight="1">
      <c r="A15" s="150"/>
      <c r="B15" s="281"/>
      <c r="C15" s="276" t="s">
        <v>77</v>
      </c>
      <c r="D15" s="277" t="s">
        <v>151</v>
      </c>
      <c r="E15" s="472">
        <f t="shared" si="0"/>
      </c>
      <c r="F15" s="272"/>
      <c r="G15" s="273"/>
      <c r="H15" s="477">
        <f t="shared" si="1"/>
      </c>
      <c r="I15" s="272"/>
      <c r="J15" s="273"/>
      <c r="K15" s="562"/>
      <c r="L15" s="813"/>
      <c r="M15" s="279" t="s">
        <v>504</v>
      </c>
      <c r="N15" s="280"/>
      <c r="O15" s="80">
        <f t="shared" si="2"/>
      </c>
      <c r="P15" s="80">
        <f t="shared" si="3"/>
      </c>
      <c r="Q15" s="80">
        <f t="shared" si="4"/>
      </c>
    </row>
    <row r="16" spans="1:17" ht="30" customHeight="1">
      <c r="A16" s="150"/>
      <c r="B16" s="281"/>
      <c r="C16" s="276" t="s">
        <v>78</v>
      </c>
      <c r="D16" s="277" t="s">
        <v>152</v>
      </c>
      <c r="E16" s="472">
        <f t="shared" si="0"/>
      </c>
      <c r="F16" s="272"/>
      <c r="G16" s="273"/>
      <c r="H16" s="477">
        <f t="shared" si="1"/>
      </c>
      <c r="I16" s="272"/>
      <c r="J16" s="273"/>
      <c r="K16" s="562"/>
      <c r="L16" s="813"/>
      <c r="M16" s="279" t="s">
        <v>505</v>
      </c>
      <c r="N16" s="280"/>
      <c r="O16" s="80">
        <f t="shared" si="2"/>
      </c>
      <c r="P16" s="80">
        <f t="shared" si="3"/>
      </c>
      <c r="Q16" s="80">
        <f t="shared" si="4"/>
      </c>
    </row>
    <row r="17" spans="1:17" ht="30" customHeight="1">
      <c r="A17" s="150"/>
      <c r="B17" s="281"/>
      <c r="C17" s="282" t="s">
        <v>506</v>
      </c>
      <c r="D17" s="277" t="s">
        <v>507</v>
      </c>
      <c r="E17" s="472">
        <f t="shared" si="0"/>
      </c>
      <c r="F17" s="272"/>
      <c r="G17" s="273"/>
      <c r="H17" s="477">
        <f t="shared" si="1"/>
      </c>
      <c r="I17" s="272"/>
      <c r="J17" s="273"/>
      <c r="K17" s="562"/>
      <c r="L17" s="813"/>
      <c r="M17" s="279" t="s">
        <v>508</v>
      </c>
      <c r="N17" s="280"/>
      <c r="O17" s="80">
        <f t="shared" si="2"/>
      </c>
      <c r="P17" s="80">
        <f t="shared" si="3"/>
      </c>
      <c r="Q17" s="80">
        <f t="shared" si="4"/>
      </c>
    </row>
    <row r="18" spans="1:17" ht="30" customHeight="1">
      <c r="A18" s="150"/>
      <c r="B18" s="281"/>
      <c r="C18" s="276" t="s">
        <v>509</v>
      </c>
      <c r="D18" s="277" t="s">
        <v>153</v>
      </c>
      <c r="E18" s="472">
        <f t="shared" si="0"/>
      </c>
      <c r="F18" s="272"/>
      <c r="G18" s="273"/>
      <c r="H18" s="477">
        <f t="shared" si="1"/>
      </c>
      <c r="I18" s="272"/>
      <c r="J18" s="273"/>
      <c r="K18" s="562"/>
      <c r="L18" s="813"/>
      <c r="M18" s="279" t="s">
        <v>510</v>
      </c>
      <c r="N18" s="280"/>
      <c r="O18" s="80">
        <f t="shared" si="2"/>
      </c>
      <c r="P18" s="80">
        <f t="shared" si="3"/>
      </c>
      <c r="Q18" s="80">
        <f t="shared" si="4"/>
      </c>
    </row>
    <row r="19" spans="1:17" ht="30" customHeight="1">
      <c r="A19" s="150"/>
      <c r="B19" s="281"/>
      <c r="C19" s="276" t="s">
        <v>80</v>
      </c>
      <c r="D19" s="277" t="s">
        <v>154</v>
      </c>
      <c r="E19" s="472">
        <f t="shared" si="0"/>
      </c>
      <c r="F19" s="272"/>
      <c r="G19" s="273"/>
      <c r="H19" s="477">
        <f t="shared" si="1"/>
      </c>
      <c r="I19" s="272"/>
      <c r="J19" s="273"/>
      <c r="K19" s="562"/>
      <c r="L19" s="813"/>
      <c r="M19" s="279" t="s">
        <v>511</v>
      </c>
      <c r="N19" s="280"/>
      <c r="O19" s="80">
        <f t="shared" si="2"/>
      </c>
      <c r="P19" s="80">
        <f t="shared" si="3"/>
      </c>
      <c r="Q19" s="80">
        <f t="shared" si="4"/>
      </c>
    </row>
    <row r="20" spans="1:17" ht="30" customHeight="1">
      <c r="A20" s="150"/>
      <c r="B20" s="281"/>
      <c r="C20" s="276" t="s">
        <v>394</v>
      </c>
      <c r="D20" s="277" t="s">
        <v>512</v>
      </c>
      <c r="E20" s="472">
        <f t="shared" si="0"/>
      </c>
      <c r="F20" s="272"/>
      <c r="G20" s="273"/>
      <c r="H20" s="477">
        <f t="shared" si="1"/>
      </c>
      <c r="I20" s="272"/>
      <c r="J20" s="273"/>
      <c r="K20" s="562"/>
      <c r="L20" s="813"/>
      <c r="M20" s="279" t="s">
        <v>513</v>
      </c>
      <c r="N20" s="280"/>
      <c r="O20" s="80">
        <f t="shared" si="2"/>
      </c>
      <c r="P20" s="80">
        <f t="shared" si="3"/>
      </c>
      <c r="Q20" s="80">
        <f t="shared" si="4"/>
      </c>
    </row>
    <row r="21" spans="1:17" ht="30" customHeight="1">
      <c r="A21" s="150"/>
      <c r="B21" s="281"/>
      <c r="C21" s="276" t="s">
        <v>82</v>
      </c>
      <c r="D21" s="277" t="s">
        <v>155</v>
      </c>
      <c r="E21" s="472">
        <f t="shared" si="0"/>
      </c>
      <c r="F21" s="272"/>
      <c r="G21" s="273"/>
      <c r="H21" s="477">
        <f t="shared" si="1"/>
      </c>
      <c r="I21" s="272"/>
      <c r="J21" s="273"/>
      <c r="K21" s="562"/>
      <c r="L21" s="813"/>
      <c r="M21" s="279" t="s">
        <v>514</v>
      </c>
      <c r="N21" s="280"/>
      <c r="O21" s="80">
        <f t="shared" si="2"/>
      </c>
      <c r="P21" s="80">
        <f t="shared" si="3"/>
      </c>
      <c r="Q21" s="80">
        <f t="shared" si="4"/>
      </c>
    </row>
    <row r="22" spans="1:17" ht="30" customHeight="1">
      <c r="A22" s="150"/>
      <c r="B22" s="281"/>
      <c r="C22" s="276" t="s">
        <v>83</v>
      </c>
      <c r="D22" s="277" t="s">
        <v>156</v>
      </c>
      <c r="E22" s="472">
        <f t="shared" si="0"/>
      </c>
      <c r="F22" s="272"/>
      <c r="G22" s="273"/>
      <c r="H22" s="477">
        <f t="shared" si="1"/>
      </c>
      <c r="I22" s="272"/>
      <c r="J22" s="273"/>
      <c r="K22" s="562"/>
      <c r="L22" s="813"/>
      <c r="M22" s="279" t="s">
        <v>515</v>
      </c>
      <c r="N22" s="280"/>
      <c r="O22" s="80">
        <f t="shared" si="2"/>
      </c>
      <c r="P22" s="80">
        <f t="shared" si="3"/>
      </c>
      <c r="Q22" s="80">
        <f t="shared" si="4"/>
      </c>
    </row>
    <row r="23" spans="1:17" ht="30" customHeight="1">
      <c r="A23" s="150"/>
      <c r="B23" s="281"/>
      <c r="C23" s="276" t="s">
        <v>84</v>
      </c>
      <c r="D23" s="277" t="s">
        <v>157</v>
      </c>
      <c r="E23" s="472">
        <f t="shared" si="0"/>
      </c>
      <c r="F23" s="272"/>
      <c r="G23" s="273"/>
      <c r="H23" s="477">
        <f t="shared" si="1"/>
      </c>
      <c r="I23" s="272"/>
      <c r="J23" s="273"/>
      <c r="K23" s="562"/>
      <c r="L23" s="813"/>
      <c r="M23" s="279" t="s">
        <v>516</v>
      </c>
      <c r="N23" s="280"/>
      <c r="O23" s="80">
        <f t="shared" si="2"/>
      </c>
      <c r="P23" s="80">
        <f t="shared" si="3"/>
      </c>
      <c r="Q23" s="80">
        <f t="shared" si="4"/>
      </c>
    </row>
    <row r="24" spans="1:17" ht="30" customHeight="1">
      <c r="A24" s="150"/>
      <c r="B24" s="281"/>
      <c r="C24" s="276" t="s">
        <v>85</v>
      </c>
      <c r="D24" s="277" t="s">
        <v>158</v>
      </c>
      <c r="E24" s="472">
        <f t="shared" si="0"/>
      </c>
      <c r="F24" s="272"/>
      <c r="G24" s="273"/>
      <c r="H24" s="477">
        <f t="shared" si="1"/>
      </c>
      <c r="I24" s="272"/>
      <c r="J24" s="273"/>
      <c r="K24" s="562"/>
      <c r="L24" s="813"/>
      <c r="M24" s="279" t="s">
        <v>517</v>
      </c>
      <c r="N24" s="280"/>
      <c r="O24" s="80">
        <f t="shared" si="2"/>
      </c>
      <c r="P24" s="80">
        <f t="shared" si="3"/>
      </c>
      <c r="Q24" s="80">
        <f t="shared" si="4"/>
      </c>
    </row>
    <row r="25" spans="1:17" ht="30" customHeight="1">
      <c r="A25" s="150"/>
      <c r="B25" s="281"/>
      <c r="C25" s="276" t="s">
        <v>86</v>
      </c>
      <c r="D25" s="277" t="s">
        <v>159</v>
      </c>
      <c r="E25" s="472">
        <f t="shared" si="0"/>
      </c>
      <c r="F25" s="272"/>
      <c r="G25" s="273"/>
      <c r="H25" s="477">
        <f t="shared" si="1"/>
      </c>
      <c r="I25" s="272"/>
      <c r="J25" s="273"/>
      <c r="K25" s="562"/>
      <c r="L25" s="813"/>
      <c r="M25" s="279" t="s">
        <v>518</v>
      </c>
      <c r="N25" s="280"/>
      <c r="O25" s="80">
        <f t="shared" si="2"/>
      </c>
      <c r="P25" s="80">
        <f t="shared" si="3"/>
      </c>
      <c r="Q25" s="80">
        <f t="shared" si="4"/>
      </c>
    </row>
    <row r="26" spans="1:17" ht="30" customHeight="1">
      <c r="A26" s="150"/>
      <c r="B26" s="281"/>
      <c r="C26" s="276" t="s">
        <v>87</v>
      </c>
      <c r="D26" s="277" t="s">
        <v>160</v>
      </c>
      <c r="E26" s="472">
        <f t="shared" si="0"/>
      </c>
      <c r="F26" s="272"/>
      <c r="G26" s="273"/>
      <c r="H26" s="477">
        <f t="shared" si="1"/>
      </c>
      <c r="I26" s="272"/>
      <c r="J26" s="273"/>
      <c r="K26" s="562"/>
      <c r="L26" s="813"/>
      <c r="M26" s="279" t="s">
        <v>519</v>
      </c>
      <c r="N26" s="280"/>
      <c r="O26" s="80">
        <f t="shared" si="2"/>
      </c>
      <c r="P26" s="80">
        <f t="shared" si="3"/>
      </c>
      <c r="Q26" s="80">
        <f t="shared" si="4"/>
      </c>
    </row>
    <row r="27" spans="1:17" ht="30" customHeight="1">
      <c r="A27" s="150"/>
      <c r="B27" s="281"/>
      <c r="C27" s="276" t="s">
        <v>88</v>
      </c>
      <c r="D27" s="277" t="s">
        <v>161</v>
      </c>
      <c r="E27" s="472">
        <f t="shared" si="0"/>
      </c>
      <c r="F27" s="272"/>
      <c r="G27" s="273"/>
      <c r="H27" s="477">
        <f t="shared" si="1"/>
      </c>
      <c r="I27" s="272"/>
      <c r="J27" s="273"/>
      <c r="K27" s="562"/>
      <c r="L27" s="813"/>
      <c r="M27" s="279" t="s">
        <v>520</v>
      </c>
      <c r="N27" s="280"/>
      <c r="O27" s="80">
        <f t="shared" si="2"/>
      </c>
      <c r="P27" s="80">
        <f t="shared" si="3"/>
      </c>
      <c r="Q27" s="80">
        <f t="shared" si="4"/>
      </c>
    </row>
    <row r="28" spans="1:17" ht="30" customHeight="1" thickBot="1">
      <c r="A28" s="150"/>
      <c r="B28" s="281"/>
      <c r="C28" s="276" t="s">
        <v>89</v>
      </c>
      <c r="D28" s="277" t="s">
        <v>162</v>
      </c>
      <c r="E28" s="472">
        <f t="shared" si="0"/>
      </c>
      <c r="F28" s="272"/>
      <c r="G28" s="273"/>
      <c r="H28" s="477">
        <f t="shared" si="1"/>
      </c>
      <c r="I28" s="272"/>
      <c r="J28" s="273"/>
      <c r="K28" s="562"/>
      <c r="L28" s="814"/>
      <c r="M28" s="283" t="s">
        <v>521</v>
      </c>
      <c r="N28" s="508"/>
      <c r="O28" s="80">
        <f t="shared" si="2"/>
      </c>
      <c r="P28" s="80">
        <f t="shared" si="3"/>
      </c>
      <c r="Q28" s="80">
        <f t="shared" si="4"/>
      </c>
    </row>
    <row r="29" spans="1:16" ht="30" customHeight="1">
      <c r="A29" s="150"/>
      <c r="B29" s="281"/>
      <c r="C29" s="276" t="s">
        <v>90</v>
      </c>
      <c r="D29" s="277" t="s">
        <v>163</v>
      </c>
      <c r="E29" s="472">
        <f t="shared" si="0"/>
      </c>
      <c r="F29" s="272"/>
      <c r="G29" s="273"/>
      <c r="H29" s="477">
        <f t="shared" si="1"/>
      </c>
      <c r="I29" s="272"/>
      <c r="J29" s="273"/>
      <c r="K29" s="562"/>
      <c r="L29" s="150"/>
      <c r="M29" s="284"/>
      <c r="N29" s="562"/>
      <c r="O29" s="80">
        <f t="shared" si="2"/>
      </c>
      <c r="P29" s="80">
        <f t="shared" si="3"/>
      </c>
    </row>
    <row r="30" spans="1:16" ht="30" customHeight="1">
      <c r="A30" s="150"/>
      <c r="B30" s="281"/>
      <c r="C30" s="276" t="s">
        <v>91</v>
      </c>
      <c r="D30" s="277" t="s">
        <v>164</v>
      </c>
      <c r="E30" s="472">
        <f t="shared" si="0"/>
      </c>
      <c r="F30" s="272"/>
      <c r="G30" s="273"/>
      <c r="H30" s="477">
        <f t="shared" si="1"/>
      </c>
      <c r="I30" s="272"/>
      <c r="J30" s="273"/>
      <c r="K30" s="562"/>
      <c r="L30" s="151"/>
      <c r="M30" s="151"/>
      <c r="N30" s="151"/>
      <c r="O30" s="80">
        <f t="shared" si="2"/>
      </c>
      <c r="P30" s="80">
        <f t="shared" si="3"/>
      </c>
    </row>
    <row r="31" spans="1:16" ht="30" customHeight="1">
      <c r="A31" s="150"/>
      <c r="B31" s="281"/>
      <c r="C31" s="276" t="s">
        <v>92</v>
      </c>
      <c r="D31" s="277" t="s">
        <v>165</v>
      </c>
      <c r="E31" s="472">
        <f t="shared" si="0"/>
      </c>
      <c r="F31" s="272"/>
      <c r="G31" s="273"/>
      <c r="H31" s="477">
        <f t="shared" si="1"/>
      </c>
      <c r="I31" s="272"/>
      <c r="J31" s="273"/>
      <c r="K31" s="562"/>
      <c r="L31" s="698"/>
      <c r="M31" s="698"/>
      <c r="N31" s="557"/>
      <c r="O31" s="80">
        <f t="shared" si="2"/>
      </c>
      <c r="P31" s="80">
        <f t="shared" si="3"/>
      </c>
    </row>
    <row r="32" spans="1:16" ht="30" customHeight="1">
      <c r="A32" s="150"/>
      <c r="B32" s="281"/>
      <c r="C32" s="276" t="s">
        <v>93</v>
      </c>
      <c r="D32" s="277" t="s">
        <v>166</v>
      </c>
      <c r="E32" s="472">
        <f t="shared" si="0"/>
      </c>
      <c r="F32" s="272"/>
      <c r="G32" s="273"/>
      <c r="H32" s="477">
        <f t="shared" si="1"/>
      </c>
      <c r="I32" s="272"/>
      <c r="J32" s="273"/>
      <c r="K32" s="562"/>
      <c r="L32" s="815"/>
      <c r="M32" s="815"/>
      <c r="N32" s="548"/>
      <c r="O32" s="80">
        <f t="shared" si="2"/>
      </c>
      <c r="P32" s="80">
        <f t="shared" si="3"/>
      </c>
    </row>
    <row r="33" spans="1:16" ht="30" customHeight="1">
      <c r="A33" s="150"/>
      <c r="B33" s="281"/>
      <c r="C33" s="276" t="s">
        <v>94</v>
      </c>
      <c r="D33" s="277" t="s">
        <v>167</v>
      </c>
      <c r="E33" s="472">
        <f t="shared" si="0"/>
      </c>
      <c r="F33" s="272"/>
      <c r="G33" s="273"/>
      <c r="H33" s="477">
        <f t="shared" si="1"/>
      </c>
      <c r="I33" s="272"/>
      <c r="J33" s="273"/>
      <c r="K33" s="562"/>
      <c r="L33" s="815"/>
      <c r="M33" s="815"/>
      <c r="N33" s="548"/>
      <c r="O33" s="80">
        <f t="shared" si="2"/>
      </c>
      <c r="P33" s="80">
        <f t="shared" si="3"/>
      </c>
    </row>
    <row r="34" spans="1:16" ht="30" customHeight="1">
      <c r="A34" s="150"/>
      <c r="B34" s="281"/>
      <c r="C34" s="276" t="s">
        <v>95</v>
      </c>
      <c r="D34" s="277" t="s">
        <v>168</v>
      </c>
      <c r="E34" s="472">
        <f t="shared" si="0"/>
      </c>
      <c r="F34" s="272"/>
      <c r="G34" s="273"/>
      <c r="H34" s="477">
        <f t="shared" si="1"/>
      </c>
      <c r="I34" s="272"/>
      <c r="J34" s="273"/>
      <c r="K34" s="562"/>
      <c r="L34" s="816"/>
      <c r="M34" s="816"/>
      <c r="N34" s="548"/>
      <c r="O34" s="80">
        <f t="shared" si="2"/>
      </c>
      <c r="P34" s="80">
        <f t="shared" si="3"/>
      </c>
    </row>
    <row r="35" spans="1:16" ht="30" customHeight="1">
      <c r="A35" s="150"/>
      <c r="B35" s="281"/>
      <c r="C35" s="276" t="s">
        <v>96</v>
      </c>
      <c r="D35" s="277" t="s">
        <v>169</v>
      </c>
      <c r="E35" s="472">
        <f t="shared" si="0"/>
      </c>
      <c r="F35" s="272"/>
      <c r="G35" s="273"/>
      <c r="H35" s="477">
        <f t="shared" si="1"/>
      </c>
      <c r="I35" s="272"/>
      <c r="J35" s="273"/>
      <c r="K35" s="562"/>
      <c r="L35" s="286"/>
      <c r="M35" s="284"/>
      <c r="N35" s="548"/>
      <c r="O35" s="80">
        <f t="shared" si="2"/>
      </c>
      <c r="P35" s="80">
        <f t="shared" si="3"/>
      </c>
    </row>
    <row r="36" spans="1:16" ht="30" customHeight="1">
      <c r="A36" s="150"/>
      <c r="B36" s="281"/>
      <c r="C36" s="276" t="s">
        <v>97</v>
      </c>
      <c r="D36" s="277" t="s">
        <v>170</v>
      </c>
      <c r="E36" s="472">
        <f t="shared" si="0"/>
      </c>
      <c r="F36" s="272"/>
      <c r="G36" s="273"/>
      <c r="H36" s="477">
        <f t="shared" si="1"/>
      </c>
      <c r="I36" s="272"/>
      <c r="J36" s="273"/>
      <c r="K36" s="562"/>
      <c r="L36" s="287"/>
      <c r="M36" s="287"/>
      <c r="N36" s="548"/>
      <c r="O36" s="80">
        <f t="shared" si="2"/>
      </c>
      <c r="P36" s="80">
        <f t="shared" si="3"/>
      </c>
    </row>
    <row r="37" spans="1:16" ht="30" customHeight="1">
      <c r="A37" s="150"/>
      <c r="B37" s="281"/>
      <c r="C37" s="276" t="s">
        <v>98</v>
      </c>
      <c r="D37" s="277" t="s">
        <v>171</v>
      </c>
      <c r="E37" s="472">
        <f t="shared" si="0"/>
      </c>
      <c r="F37" s="272"/>
      <c r="G37" s="273"/>
      <c r="H37" s="477">
        <f t="shared" si="1"/>
      </c>
      <c r="I37" s="272"/>
      <c r="J37" s="273"/>
      <c r="K37" s="562"/>
      <c r="L37" s="287"/>
      <c r="M37" s="287"/>
      <c r="N37" s="548"/>
      <c r="O37" s="80">
        <f t="shared" si="2"/>
      </c>
      <c r="P37" s="80">
        <f t="shared" si="3"/>
      </c>
    </row>
    <row r="38" spans="1:16" ht="30" customHeight="1">
      <c r="A38" s="150"/>
      <c r="B38" s="281"/>
      <c r="C38" s="276" t="s">
        <v>99</v>
      </c>
      <c r="D38" s="277" t="s">
        <v>172</v>
      </c>
      <c r="E38" s="472">
        <f t="shared" si="0"/>
      </c>
      <c r="F38" s="272"/>
      <c r="G38" s="273"/>
      <c r="H38" s="477">
        <f t="shared" si="1"/>
      </c>
      <c r="I38" s="272"/>
      <c r="J38" s="273"/>
      <c r="K38" s="562"/>
      <c r="L38" s="288"/>
      <c r="M38" s="151"/>
      <c r="N38" s="151"/>
      <c r="O38" s="80">
        <f t="shared" si="2"/>
      </c>
      <c r="P38" s="80">
        <f t="shared" si="3"/>
      </c>
    </row>
    <row r="39" spans="1:16" ht="30" customHeight="1">
      <c r="A39" s="150"/>
      <c r="B39" s="281"/>
      <c r="C39" s="276" t="s">
        <v>100</v>
      </c>
      <c r="D39" s="558" t="s">
        <v>173</v>
      </c>
      <c r="E39" s="472">
        <f t="shared" si="0"/>
      </c>
      <c r="F39" s="272"/>
      <c r="G39" s="273"/>
      <c r="H39" s="477">
        <f t="shared" si="1"/>
      </c>
      <c r="I39" s="272"/>
      <c r="J39" s="273"/>
      <c r="K39" s="562"/>
      <c r="L39" s="289"/>
      <c r="M39" s="289"/>
      <c r="N39" s="557"/>
      <c r="O39" s="80">
        <f t="shared" si="2"/>
      </c>
      <c r="P39" s="80">
        <f t="shared" si="3"/>
      </c>
    </row>
    <row r="40" spans="1:16" ht="30" customHeight="1">
      <c r="A40" s="150"/>
      <c r="B40" s="281"/>
      <c r="C40" s="276" t="s">
        <v>101</v>
      </c>
      <c r="D40" s="558" t="s">
        <v>174</v>
      </c>
      <c r="E40" s="473">
        <f t="shared" si="0"/>
      </c>
      <c r="F40" s="272"/>
      <c r="G40" s="273"/>
      <c r="H40" s="478">
        <f t="shared" si="1"/>
      </c>
      <c r="I40" s="272"/>
      <c r="J40" s="273"/>
      <c r="K40" s="562"/>
      <c r="L40" s="290"/>
      <c r="M40" s="284"/>
      <c r="N40" s="548"/>
      <c r="O40" s="80">
        <f t="shared" si="2"/>
      </c>
      <c r="P40" s="80">
        <f t="shared" si="3"/>
      </c>
    </row>
    <row r="41" spans="1:16" ht="30" customHeight="1">
      <c r="A41" s="150"/>
      <c r="B41" s="281"/>
      <c r="C41" s="276" t="s">
        <v>102</v>
      </c>
      <c r="D41" s="558" t="s">
        <v>175</v>
      </c>
      <c r="E41" s="473">
        <f t="shared" si="0"/>
      </c>
      <c r="F41" s="272"/>
      <c r="G41" s="273"/>
      <c r="H41" s="478">
        <f t="shared" si="1"/>
      </c>
      <c r="I41" s="272"/>
      <c r="J41" s="273"/>
      <c r="K41" s="562"/>
      <c r="L41" s="290"/>
      <c r="M41" s="284"/>
      <c r="N41" s="291"/>
      <c r="O41" s="80">
        <f t="shared" si="2"/>
      </c>
      <c r="P41" s="80">
        <f t="shared" si="3"/>
      </c>
    </row>
    <row r="42" spans="1:16" ht="30" customHeight="1">
      <c r="A42" s="150"/>
      <c r="B42" s="281"/>
      <c r="C42" s="276" t="s">
        <v>103</v>
      </c>
      <c r="D42" s="558" t="s">
        <v>176</v>
      </c>
      <c r="E42" s="473">
        <f t="shared" si="0"/>
      </c>
      <c r="F42" s="272"/>
      <c r="G42" s="273"/>
      <c r="H42" s="478">
        <f t="shared" si="1"/>
      </c>
      <c r="I42" s="272"/>
      <c r="J42" s="273"/>
      <c r="K42" s="562"/>
      <c r="L42" s="290"/>
      <c r="M42" s="284"/>
      <c r="N42" s="291"/>
      <c r="O42" s="80">
        <f t="shared" si="2"/>
      </c>
      <c r="P42" s="80">
        <f t="shared" si="3"/>
      </c>
    </row>
    <row r="43" spans="1:16" ht="30" customHeight="1">
      <c r="A43" s="150"/>
      <c r="B43" s="281"/>
      <c r="C43" s="292" t="s">
        <v>104</v>
      </c>
      <c r="D43" s="293" t="s">
        <v>177</v>
      </c>
      <c r="E43" s="473">
        <f t="shared" si="0"/>
      </c>
      <c r="F43" s="272"/>
      <c r="G43" s="273"/>
      <c r="H43" s="478">
        <f t="shared" si="1"/>
      </c>
      <c r="I43" s="272"/>
      <c r="J43" s="273"/>
      <c r="K43" s="562"/>
      <c r="L43" s="290"/>
      <c r="M43" s="294"/>
      <c r="N43" s="548"/>
      <c r="O43" s="80">
        <f t="shared" si="2"/>
      </c>
      <c r="P43" s="80">
        <f t="shared" si="3"/>
      </c>
    </row>
    <row r="44" spans="1:16" ht="30" customHeight="1">
      <c r="A44" s="150"/>
      <c r="B44" s="281"/>
      <c r="C44" s="276" t="s">
        <v>105</v>
      </c>
      <c r="D44" s="558" t="s">
        <v>178</v>
      </c>
      <c r="E44" s="473">
        <f t="shared" si="0"/>
      </c>
      <c r="F44" s="272"/>
      <c r="G44" s="273"/>
      <c r="H44" s="478">
        <f t="shared" si="1"/>
      </c>
      <c r="I44" s="272"/>
      <c r="J44" s="273"/>
      <c r="K44" s="562"/>
      <c r="L44" s="295"/>
      <c r="M44" s="284"/>
      <c r="N44" s="548"/>
      <c r="O44" s="80">
        <f t="shared" si="2"/>
      </c>
      <c r="P44" s="80">
        <f t="shared" si="3"/>
      </c>
    </row>
    <row r="45" spans="1:16" ht="30" customHeight="1">
      <c r="A45" s="150"/>
      <c r="B45" s="281"/>
      <c r="C45" s="276" t="s">
        <v>106</v>
      </c>
      <c r="D45" s="558" t="s">
        <v>179</v>
      </c>
      <c r="E45" s="473">
        <f t="shared" si="0"/>
      </c>
      <c r="F45" s="272"/>
      <c r="G45" s="273"/>
      <c r="H45" s="478">
        <f t="shared" si="1"/>
      </c>
      <c r="I45" s="272"/>
      <c r="J45" s="273"/>
      <c r="K45" s="562"/>
      <c r="L45" s="295"/>
      <c r="M45" s="284"/>
      <c r="N45" s="548"/>
      <c r="O45" s="80">
        <f t="shared" si="2"/>
      </c>
      <c r="P45" s="80">
        <f t="shared" si="3"/>
      </c>
    </row>
    <row r="46" spans="1:16" ht="30" customHeight="1">
      <c r="A46" s="150"/>
      <c r="B46" s="281"/>
      <c r="C46" s="276" t="s">
        <v>107</v>
      </c>
      <c r="D46" s="558" t="s">
        <v>180</v>
      </c>
      <c r="E46" s="473">
        <f t="shared" si="0"/>
      </c>
      <c r="F46" s="272"/>
      <c r="G46" s="273"/>
      <c r="H46" s="478">
        <f t="shared" si="1"/>
      </c>
      <c r="I46" s="272"/>
      <c r="J46" s="273"/>
      <c r="K46" s="562"/>
      <c r="L46" s="295"/>
      <c r="M46" s="284"/>
      <c r="N46" s="548"/>
      <c r="O46" s="80">
        <f t="shared" si="2"/>
      </c>
      <c r="P46" s="80">
        <f t="shared" si="3"/>
      </c>
    </row>
    <row r="47" spans="1:16" ht="30" customHeight="1" thickBot="1">
      <c r="A47" s="150"/>
      <c r="B47" s="296"/>
      <c r="C47" s="297" t="s">
        <v>108</v>
      </c>
      <c r="D47" s="559" t="s">
        <v>181</v>
      </c>
      <c r="E47" s="474">
        <f t="shared" si="0"/>
      </c>
      <c r="F47" s="509"/>
      <c r="G47" s="510"/>
      <c r="H47" s="474">
        <f t="shared" si="1"/>
      </c>
      <c r="I47" s="509"/>
      <c r="J47" s="510"/>
      <c r="K47" s="562"/>
      <c r="L47" s="295"/>
      <c r="M47" s="284"/>
      <c r="N47" s="548"/>
      <c r="O47" s="80">
        <f t="shared" si="2"/>
      </c>
      <c r="P47" s="80">
        <f t="shared" si="3"/>
      </c>
    </row>
    <row r="48" spans="1:14" ht="30" customHeight="1">
      <c r="A48" s="150"/>
      <c r="B48" s="251"/>
      <c r="C48" s="246"/>
      <c r="D48" s="247"/>
      <c r="E48" s="562"/>
      <c r="F48" s="562"/>
      <c r="G48" s="562"/>
      <c r="H48" s="562"/>
      <c r="I48" s="562"/>
      <c r="J48" s="562"/>
      <c r="K48" s="562"/>
      <c r="L48" s="287"/>
      <c r="M48" s="287"/>
      <c r="N48" s="548"/>
    </row>
    <row r="49" spans="1:14" ht="8.25" customHeight="1">
      <c r="A49" s="298"/>
      <c r="B49" s="298"/>
      <c r="C49" s="298"/>
      <c r="D49" s="299"/>
      <c r="E49" s="298"/>
      <c r="F49" s="298"/>
      <c r="G49" s="298"/>
      <c r="H49" s="298"/>
      <c r="I49" s="298"/>
      <c r="J49" s="298"/>
      <c r="K49" s="298"/>
      <c r="L49" s="298"/>
      <c r="M49" s="298"/>
      <c r="N49" s="298"/>
    </row>
    <row r="50" spans="1:14" ht="13.5">
      <c r="A50" s="86" t="s">
        <v>260</v>
      </c>
      <c r="B50" s="246"/>
      <c r="C50" s="246"/>
      <c r="D50" s="247"/>
      <c r="E50" s="246"/>
      <c r="F50" s="246"/>
      <c r="G50" s="246"/>
      <c r="H50" s="246"/>
      <c r="I50" s="246"/>
      <c r="J50" s="246"/>
      <c r="K50" s="246"/>
      <c r="L50" s="246"/>
      <c r="M50" s="246"/>
      <c r="N50" s="248" t="s">
        <v>0</v>
      </c>
    </row>
    <row r="51" spans="1:14" ht="5.25" customHeight="1">
      <c r="A51" s="150"/>
      <c r="B51" s="150"/>
      <c r="C51" s="150"/>
      <c r="D51" s="249"/>
      <c r="E51" s="150"/>
      <c r="F51" s="150"/>
      <c r="G51" s="150"/>
      <c r="H51" s="150"/>
      <c r="I51" s="150"/>
      <c r="J51" s="150"/>
      <c r="K51" s="150"/>
      <c r="L51" s="246"/>
      <c r="M51" s="246"/>
      <c r="N51" s="150"/>
    </row>
    <row r="52" spans="1:14" ht="14.25" customHeight="1">
      <c r="A52" s="150"/>
      <c r="B52" s="150" t="s">
        <v>522</v>
      </c>
      <c r="C52" s="793" t="s">
        <v>327</v>
      </c>
      <c r="D52" s="793"/>
      <c r="E52" s="793"/>
      <c r="F52" s="793"/>
      <c r="G52" s="793"/>
      <c r="H52" s="793"/>
      <c r="I52" s="539"/>
      <c r="J52" s="150"/>
      <c r="K52" s="150"/>
      <c r="L52" s="181" t="s">
        <v>523</v>
      </c>
      <c r="M52" s="793" t="s">
        <v>542</v>
      </c>
      <c r="N52" s="793"/>
    </row>
    <row r="53" spans="1:15" ht="15" customHeight="1" thickBot="1">
      <c r="A53" s="150"/>
      <c r="B53" s="150"/>
      <c r="C53" s="794"/>
      <c r="D53" s="794"/>
      <c r="E53" s="794"/>
      <c r="F53" s="794"/>
      <c r="G53" s="794"/>
      <c r="H53" s="794"/>
      <c r="I53" s="540"/>
      <c r="J53" s="300"/>
      <c r="K53" s="562"/>
      <c r="L53" s="150"/>
      <c r="M53" s="794"/>
      <c r="N53" s="794"/>
      <c r="O53" s="82"/>
    </row>
    <row r="54" spans="1:14" ht="32.25" customHeight="1" thickBot="1">
      <c r="A54" s="150"/>
      <c r="B54" s="541"/>
      <c r="C54" s="542"/>
      <c r="D54" s="542"/>
      <c r="E54" s="821" t="s">
        <v>539</v>
      </c>
      <c r="F54" s="822"/>
      <c r="G54" s="823"/>
      <c r="H54" s="807" t="s">
        <v>541</v>
      </c>
      <c r="I54" s="808"/>
      <c r="J54" s="809"/>
      <c r="K54" s="251"/>
      <c r="L54" s="252"/>
      <c r="M54" s="253"/>
      <c r="N54" s="810" t="s">
        <v>328</v>
      </c>
    </row>
    <row r="55" spans="1:14" ht="7.5" customHeight="1">
      <c r="A55" s="150"/>
      <c r="B55" s="544"/>
      <c r="C55" s="545"/>
      <c r="D55" s="545"/>
      <c r="E55" s="541"/>
      <c r="F55" s="542"/>
      <c r="G55" s="543"/>
      <c r="H55" s="256"/>
      <c r="I55" s="250"/>
      <c r="J55" s="257"/>
      <c r="K55" s="251"/>
      <c r="L55" s="258"/>
      <c r="M55" s="259"/>
      <c r="N55" s="811"/>
    </row>
    <row r="56" spans="1:14" ht="41.25" customHeight="1" thickBot="1">
      <c r="A56" s="150"/>
      <c r="B56" s="546"/>
      <c r="C56" s="547"/>
      <c r="D56" s="547"/>
      <c r="E56" s="260" t="s">
        <v>499</v>
      </c>
      <c r="F56" s="261" t="s">
        <v>377</v>
      </c>
      <c r="G56" s="262" t="s">
        <v>235</v>
      </c>
      <c r="H56" s="260" t="s">
        <v>499</v>
      </c>
      <c r="I56" s="261" t="s">
        <v>377</v>
      </c>
      <c r="J56" s="262" t="s">
        <v>235</v>
      </c>
      <c r="K56" s="561"/>
      <c r="L56" s="264"/>
      <c r="M56" s="265"/>
      <c r="N56" s="812"/>
    </row>
    <row r="57" spans="1:16" ht="30" customHeight="1" thickBot="1">
      <c r="A57" s="150"/>
      <c r="B57" s="281"/>
      <c r="C57" s="301">
        <v>39</v>
      </c>
      <c r="D57" s="558" t="s">
        <v>182</v>
      </c>
      <c r="E57" s="473">
        <f>IF(AND(F57="",G57=""),"",AVERAGE(F57:G57))</f>
      </c>
      <c r="F57" s="272"/>
      <c r="G57" s="273"/>
      <c r="H57" s="478">
        <f>IF(AND(I57="",J57=""),"",AVERAGE(I57:J57))</f>
      </c>
      <c r="I57" s="272"/>
      <c r="J57" s="273"/>
      <c r="K57" s="562"/>
      <c r="L57" s="252"/>
      <c r="M57" s="543" t="s">
        <v>133</v>
      </c>
      <c r="N57" s="572"/>
      <c r="O57" s="80">
        <f>IF(OR(AND(E57&gt;0,E57&lt;&gt;"",OR(H57=0,H57="")),AND(F57&gt;0,F57&lt;&gt;"",OR(I57=0,I57="")),AND(G57&gt;0,G57&lt;&gt;"",OR(J57=0,J57=""))),"賃金未入力","")</f>
      </c>
      <c r="P57" s="80">
        <f>IF(OR(AND(H57&gt;0,H57&lt;&gt;"",OR(E57=0,E57="")),AND(I57&gt;0,I57&lt;&gt;"",OR(F57=0,F57="")),AND(J57&gt;0,J57&lt;&gt;"",OR(G57=0,G57=""))),"料金未入力","")</f>
      </c>
    </row>
    <row r="58" spans="1:17" ht="30" customHeight="1">
      <c r="A58" s="150"/>
      <c r="B58" s="281"/>
      <c r="C58" s="301">
        <v>40</v>
      </c>
      <c r="D58" s="558" t="s">
        <v>183</v>
      </c>
      <c r="E58" s="473">
        <f>IF(AND(F58="",G58=""),"",AVERAGE(F58:G58))</f>
      </c>
      <c r="F58" s="272"/>
      <c r="G58" s="273"/>
      <c r="H58" s="478">
        <f>IF(AND(I58="",J58=""),"",AVERAGE(I58:J58))</f>
      </c>
      <c r="I58" s="272"/>
      <c r="J58" s="273"/>
      <c r="K58" s="562"/>
      <c r="L58" s="813"/>
      <c r="M58" s="274" t="s">
        <v>500</v>
      </c>
      <c r="N58" s="275"/>
      <c r="O58" s="80">
        <f>IF(OR(AND(E58&gt;0,E58&lt;&gt;"",OR(H58=0,H58="")),AND(F58&gt;0,F58&lt;&gt;"",OR(I58=0,I58="")),AND(G58&gt;0,G58&lt;&gt;"",OR(J58=0,J58=""))),"賃金未入力","")</f>
      </c>
      <c r="P58" s="80">
        <f>IF(OR(AND(H58&gt;0,H58&lt;&gt;"",OR(E58=0,E58="")),AND(I58&gt;0,I58&lt;&gt;"",OR(F58=0,F58="")),AND(J58&gt;0,J58&lt;&gt;"",OR(G58=0,G58=""))),"料金未入力","")</f>
      </c>
      <c r="Q58" s="80">
        <f>IF(AND(N58&gt;0,N58&lt;&gt;"",OR(N11=0,N11="")),"料金未入力","")</f>
      </c>
    </row>
    <row r="59" spans="1:17" ht="30" customHeight="1">
      <c r="A59" s="150"/>
      <c r="B59" s="281"/>
      <c r="C59" s="301">
        <v>41</v>
      </c>
      <c r="D59" s="558" t="s">
        <v>184</v>
      </c>
      <c r="E59" s="473">
        <f>IF(AND(F59="",G59=""),"",AVERAGE(F59:G59))</f>
      </c>
      <c r="F59" s="272"/>
      <c r="G59" s="273"/>
      <c r="H59" s="478">
        <f>IF(AND(I59="",J59=""),"",AVERAGE(I59:J59))</f>
      </c>
      <c r="I59" s="272"/>
      <c r="J59" s="273"/>
      <c r="K59" s="562"/>
      <c r="L59" s="813"/>
      <c r="M59" s="279" t="s">
        <v>501</v>
      </c>
      <c r="N59" s="280"/>
      <c r="O59" s="80">
        <f>IF(OR(AND(E59&gt;0,E59&lt;&gt;"",OR(H59=0,H59="")),AND(F59&gt;0,F59&lt;&gt;"",OR(I59=0,I59="")),AND(G59&gt;0,G59&lt;&gt;"",OR(J59=0,J59=""))),"賃金未入力","")</f>
      </c>
      <c r="P59" s="80">
        <f>IF(OR(AND(H59&gt;0,H59&lt;&gt;"",OR(E59=0,E59="")),AND(I59&gt;0,I59&lt;&gt;"",OR(F59=0,F59="")),AND(J59&gt;0,J59&lt;&gt;"",OR(G59=0,G59=""))),"料金未入力","")</f>
      </c>
      <c r="Q59" s="80">
        <f aca="true" t="shared" si="5" ref="Q59:Q75">IF(AND(N59&gt;0,N59&lt;&gt;"",OR(N12=0,N12="")),"料金未入力","")</f>
      </c>
    </row>
    <row r="60" spans="1:17" ht="30" customHeight="1">
      <c r="A60" s="150"/>
      <c r="B60" s="281"/>
      <c r="C60" s="301">
        <v>42</v>
      </c>
      <c r="D60" s="558" t="s">
        <v>185</v>
      </c>
      <c r="E60" s="477">
        <f>IF(AND(F60="",G60=""),"",AVERAGE(F60:G60))</f>
      </c>
      <c r="F60" s="272"/>
      <c r="G60" s="273"/>
      <c r="H60" s="477">
        <f>IF(AND(I60="",J60=""),"",AVERAGE(I60:J60))</f>
      </c>
      <c r="I60" s="272"/>
      <c r="J60" s="273"/>
      <c r="K60" s="562"/>
      <c r="L60" s="813"/>
      <c r="M60" s="279" t="s">
        <v>502</v>
      </c>
      <c r="N60" s="280"/>
      <c r="O60" s="80">
        <f>IF(OR(AND(E60&gt;0,E60&lt;&gt;"",OR(H60=0,H60="")),AND(F60&gt;0,F60&lt;&gt;"",OR(I60=0,I60="")),AND(G60&gt;0,G60&lt;&gt;"",OR(J60=0,J60=""))),"賃金未入力","")</f>
      </c>
      <c r="P60" s="80">
        <f>IF(OR(AND(H60&gt;0,H60&lt;&gt;"",OR(E60=0,E60="")),AND(I60&gt;0,I60&lt;&gt;"",OR(F60=0,F60="")),AND(J60&gt;0,J60&lt;&gt;"",OR(G60=0,G60=""))),"料金未入力","")</f>
      </c>
      <c r="Q60" s="80">
        <f t="shared" si="5"/>
      </c>
    </row>
    <row r="61" spans="1:17" ht="30" customHeight="1">
      <c r="A61" s="150"/>
      <c r="B61" s="281"/>
      <c r="C61" s="302">
        <v>43</v>
      </c>
      <c r="D61" s="303" t="s">
        <v>395</v>
      </c>
      <c r="E61" s="304" t="s">
        <v>524</v>
      </c>
      <c r="F61" s="562" t="s">
        <v>524</v>
      </c>
      <c r="G61" s="305" t="s">
        <v>524</v>
      </c>
      <c r="H61" s="306" t="s">
        <v>524</v>
      </c>
      <c r="I61" s="562" t="s">
        <v>524</v>
      </c>
      <c r="J61" s="305" t="s">
        <v>524</v>
      </c>
      <c r="K61" s="562"/>
      <c r="L61" s="813"/>
      <c r="M61" s="279" t="s">
        <v>503</v>
      </c>
      <c r="N61" s="280"/>
      <c r="Q61" s="80">
        <f t="shared" si="5"/>
      </c>
    </row>
    <row r="62" spans="1:17" ht="30" customHeight="1">
      <c r="A62" s="150"/>
      <c r="B62" s="281"/>
      <c r="C62" s="301">
        <v>46</v>
      </c>
      <c r="D62" s="558" t="s">
        <v>186</v>
      </c>
      <c r="E62" s="473">
        <f aca="true" t="shared" si="6" ref="E62:E77">IF(AND(F62="",G62=""),"",AVERAGE(F62:G62))</f>
      </c>
      <c r="F62" s="511"/>
      <c r="G62" s="278"/>
      <c r="H62" s="478">
        <f aca="true" t="shared" si="7" ref="H62:H77">IF(AND(I62="",J62=""),"",AVERAGE(I62:J62))</f>
      </c>
      <c r="I62" s="511"/>
      <c r="J62" s="278"/>
      <c r="K62" s="562"/>
      <c r="L62" s="813"/>
      <c r="M62" s="279" t="s">
        <v>504</v>
      </c>
      <c r="N62" s="280"/>
      <c r="O62" s="80">
        <f aca="true" t="shared" si="8" ref="O62:O77">IF(OR(AND(E62&gt;0,E62&lt;&gt;"",OR(H62=0,H62="")),AND(F62&gt;0,F62&lt;&gt;"",OR(I62=0,I62="")),AND(G62&gt;0,G62&lt;&gt;"",OR(J62=0,J62=""))),"賃金未入力","")</f>
      </c>
      <c r="P62" s="80">
        <f aca="true" t="shared" si="9" ref="P62:P77">IF(OR(AND(H62&gt;0,H62&lt;&gt;"",OR(E62=0,E62="")),AND(I62&gt;0,I62&lt;&gt;"",OR(F62=0,F62="")),AND(J62&gt;0,J62&lt;&gt;"",OR(G62=0,G62=""))),"料金未入力","")</f>
      </c>
      <c r="Q62" s="80">
        <f t="shared" si="5"/>
      </c>
    </row>
    <row r="63" spans="1:17" ht="30" customHeight="1">
      <c r="A63" s="150"/>
      <c r="B63" s="281"/>
      <c r="C63" s="301">
        <v>47</v>
      </c>
      <c r="D63" s="558" t="s">
        <v>187</v>
      </c>
      <c r="E63" s="473">
        <f t="shared" si="6"/>
      </c>
      <c r="F63" s="272"/>
      <c r="G63" s="273"/>
      <c r="H63" s="478">
        <f t="shared" si="7"/>
      </c>
      <c r="I63" s="272"/>
      <c r="J63" s="273"/>
      <c r="K63" s="562"/>
      <c r="L63" s="813"/>
      <c r="M63" s="279" t="s">
        <v>525</v>
      </c>
      <c r="N63" s="280"/>
      <c r="O63" s="80">
        <f t="shared" si="8"/>
      </c>
      <c r="P63" s="80">
        <f t="shared" si="9"/>
      </c>
      <c r="Q63" s="80">
        <f t="shared" si="5"/>
      </c>
    </row>
    <row r="64" spans="1:17" ht="30" customHeight="1">
      <c r="A64" s="150"/>
      <c r="B64" s="281"/>
      <c r="C64" s="301">
        <v>48</v>
      </c>
      <c r="D64" s="558" t="s">
        <v>188</v>
      </c>
      <c r="E64" s="473">
        <f t="shared" si="6"/>
      </c>
      <c r="F64" s="272"/>
      <c r="G64" s="273"/>
      <c r="H64" s="478">
        <f t="shared" si="7"/>
      </c>
      <c r="I64" s="272"/>
      <c r="J64" s="273"/>
      <c r="K64" s="562"/>
      <c r="L64" s="813"/>
      <c r="M64" s="279" t="s">
        <v>508</v>
      </c>
      <c r="N64" s="280"/>
      <c r="O64" s="80">
        <f t="shared" si="8"/>
      </c>
      <c r="P64" s="80">
        <f t="shared" si="9"/>
      </c>
      <c r="Q64" s="80">
        <f t="shared" si="5"/>
      </c>
    </row>
    <row r="65" spans="1:17" ht="30" customHeight="1">
      <c r="A65" s="150"/>
      <c r="B65" s="281"/>
      <c r="C65" s="279" t="s">
        <v>526</v>
      </c>
      <c r="D65" s="558" t="s">
        <v>527</v>
      </c>
      <c r="E65" s="473">
        <f t="shared" si="6"/>
      </c>
      <c r="F65" s="272"/>
      <c r="G65" s="273"/>
      <c r="H65" s="478">
        <f t="shared" si="7"/>
      </c>
      <c r="I65" s="272"/>
      <c r="J65" s="273"/>
      <c r="K65" s="562"/>
      <c r="L65" s="813"/>
      <c r="M65" s="279" t="s">
        <v>510</v>
      </c>
      <c r="N65" s="280"/>
      <c r="O65" s="80">
        <f t="shared" si="8"/>
      </c>
      <c r="P65" s="80">
        <f t="shared" si="9"/>
      </c>
      <c r="Q65" s="80">
        <f t="shared" si="5"/>
      </c>
    </row>
    <row r="66" spans="1:17" ht="30" customHeight="1">
      <c r="A66" s="150"/>
      <c r="B66" s="281"/>
      <c r="C66" s="301">
        <v>51</v>
      </c>
      <c r="D66" s="558" t="s">
        <v>189</v>
      </c>
      <c r="E66" s="473">
        <f t="shared" si="6"/>
      </c>
      <c r="F66" s="272"/>
      <c r="G66" s="273"/>
      <c r="H66" s="478">
        <f t="shared" si="7"/>
      </c>
      <c r="I66" s="272"/>
      <c r="J66" s="273"/>
      <c r="K66" s="562"/>
      <c r="L66" s="813"/>
      <c r="M66" s="279" t="s">
        <v>511</v>
      </c>
      <c r="N66" s="280"/>
      <c r="O66" s="80">
        <f t="shared" si="8"/>
      </c>
      <c r="P66" s="80">
        <f t="shared" si="9"/>
      </c>
      <c r="Q66" s="80">
        <f t="shared" si="5"/>
      </c>
    </row>
    <row r="67" spans="1:17" ht="30" customHeight="1">
      <c r="A67" s="150"/>
      <c r="B67" s="281"/>
      <c r="C67" s="279" t="s">
        <v>528</v>
      </c>
      <c r="D67" s="558" t="s">
        <v>529</v>
      </c>
      <c r="E67" s="473">
        <f t="shared" si="6"/>
      </c>
      <c r="F67" s="272"/>
      <c r="G67" s="273"/>
      <c r="H67" s="478">
        <f t="shared" si="7"/>
      </c>
      <c r="I67" s="272"/>
      <c r="J67" s="273"/>
      <c r="K67" s="562"/>
      <c r="L67" s="813"/>
      <c r="M67" s="279" t="s">
        <v>530</v>
      </c>
      <c r="N67" s="280"/>
      <c r="O67" s="80">
        <f t="shared" si="8"/>
      </c>
      <c r="P67" s="80">
        <f t="shared" si="9"/>
      </c>
      <c r="Q67" s="80">
        <f t="shared" si="5"/>
      </c>
    </row>
    <row r="68" spans="1:17" ht="30" customHeight="1">
      <c r="A68" s="150"/>
      <c r="B68" s="281"/>
      <c r="C68" s="301">
        <v>54</v>
      </c>
      <c r="D68" s="558" t="s">
        <v>190</v>
      </c>
      <c r="E68" s="473">
        <f t="shared" si="6"/>
      </c>
      <c r="F68" s="272"/>
      <c r="G68" s="273"/>
      <c r="H68" s="478">
        <f t="shared" si="7"/>
      </c>
      <c r="I68" s="272"/>
      <c r="J68" s="273"/>
      <c r="K68" s="562"/>
      <c r="L68" s="813"/>
      <c r="M68" s="279" t="s">
        <v>514</v>
      </c>
      <c r="N68" s="280"/>
      <c r="O68" s="80">
        <f t="shared" si="8"/>
      </c>
      <c r="P68" s="80">
        <f t="shared" si="9"/>
      </c>
      <c r="Q68" s="80">
        <f t="shared" si="5"/>
      </c>
    </row>
    <row r="69" spans="1:17" ht="30" customHeight="1">
      <c r="A69" s="150"/>
      <c r="B69" s="281"/>
      <c r="C69" s="301">
        <v>55</v>
      </c>
      <c r="D69" s="558" t="s">
        <v>191</v>
      </c>
      <c r="E69" s="473">
        <f t="shared" si="6"/>
      </c>
      <c r="F69" s="272"/>
      <c r="G69" s="273"/>
      <c r="H69" s="478">
        <f t="shared" si="7"/>
      </c>
      <c r="I69" s="272"/>
      <c r="J69" s="273"/>
      <c r="K69" s="562"/>
      <c r="L69" s="813"/>
      <c r="M69" s="279" t="s">
        <v>515</v>
      </c>
      <c r="N69" s="280"/>
      <c r="O69" s="80">
        <f t="shared" si="8"/>
      </c>
      <c r="P69" s="80">
        <f t="shared" si="9"/>
      </c>
      <c r="Q69" s="80">
        <f t="shared" si="5"/>
      </c>
    </row>
    <row r="70" spans="1:17" ht="30" customHeight="1">
      <c r="A70" s="150"/>
      <c r="B70" s="281"/>
      <c r="C70" s="279" t="s">
        <v>531</v>
      </c>
      <c r="D70" s="558" t="s">
        <v>532</v>
      </c>
      <c r="E70" s="473">
        <f t="shared" si="6"/>
      </c>
      <c r="F70" s="272"/>
      <c r="G70" s="273"/>
      <c r="H70" s="478">
        <f t="shared" si="7"/>
      </c>
      <c r="I70" s="272"/>
      <c r="J70" s="273"/>
      <c r="K70" s="562"/>
      <c r="L70" s="813"/>
      <c r="M70" s="279" t="s">
        <v>516</v>
      </c>
      <c r="N70" s="280"/>
      <c r="O70" s="80">
        <f t="shared" si="8"/>
      </c>
      <c r="P70" s="80">
        <f t="shared" si="9"/>
      </c>
      <c r="Q70" s="80">
        <f t="shared" si="5"/>
      </c>
    </row>
    <row r="71" spans="1:17" ht="30" customHeight="1">
      <c r="A71" s="150"/>
      <c r="B71" s="281"/>
      <c r="C71" s="301">
        <v>58</v>
      </c>
      <c r="D71" s="558" t="s">
        <v>192</v>
      </c>
      <c r="E71" s="473">
        <f t="shared" si="6"/>
      </c>
      <c r="F71" s="272"/>
      <c r="G71" s="273"/>
      <c r="H71" s="478">
        <f t="shared" si="7"/>
      </c>
      <c r="I71" s="272"/>
      <c r="J71" s="273"/>
      <c r="K71" s="562"/>
      <c r="L71" s="813"/>
      <c r="M71" s="279" t="s">
        <v>517</v>
      </c>
      <c r="N71" s="280"/>
      <c r="O71" s="80">
        <f t="shared" si="8"/>
      </c>
      <c r="P71" s="80">
        <f t="shared" si="9"/>
      </c>
      <c r="Q71" s="80">
        <f t="shared" si="5"/>
      </c>
    </row>
    <row r="72" spans="1:17" ht="30" customHeight="1">
      <c r="A72" s="150"/>
      <c r="B72" s="281"/>
      <c r="C72" s="301">
        <v>59</v>
      </c>
      <c r="D72" s="558" t="s">
        <v>193</v>
      </c>
      <c r="E72" s="473">
        <f t="shared" si="6"/>
      </c>
      <c r="F72" s="272"/>
      <c r="G72" s="273"/>
      <c r="H72" s="478">
        <f t="shared" si="7"/>
      </c>
      <c r="I72" s="272"/>
      <c r="J72" s="273"/>
      <c r="K72" s="562"/>
      <c r="L72" s="813"/>
      <c r="M72" s="279" t="s">
        <v>518</v>
      </c>
      <c r="N72" s="280"/>
      <c r="O72" s="80">
        <f t="shared" si="8"/>
      </c>
      <c r="P72" s="80">
        <f t="shared" si="9"/>
      </c>
      <c r="Q72" s="80">
        <f t="shared" si="5"/>
      </c>
    </row>
    <row r="73" spans="1:17" ht="30" customHeight="1">
      <c r="A73" s="150"/>
      <c r="B73" s="281"/>
      <c r="C73" s="301">
        <v>60</v>
      </c>
      <c r="D73" s="558" t="s">
        <v>194</v>
      </c>
      <c r="E73" s="473">
        <f t="shared" si="6"/>
      </c>
      <c r="F73" s="272"/>
      <c r="G73" s="273"/>
      <c r="H73" s="478">
        <f t="shared" si="7"/>
      </c>
      <c r="I73" s="272"/>
      <c r="J73" s="273"/>
      <c r="K73" s="562"/>
      <c r="L73" s="813"/>
      <c r="M73" s="279" t="s">
        <v>519</v>
      </c>
      <c r="N73" s="280"/>
      <c r="O73" s="80">
        <f t="shared" si="8"/>
      </c>
      <c r="P73" s="80">
        <f t="shared" si="9"/>
      </c>
      <c r="Q73" s="80">
        <f t="shared" si="5"/>
      </c>
    </row>
    <row r="74" spans="1:17" ht="30" customHeight="1">
      <c r="A74" s="150"/>
      <c r="B74" s="281"/>
      <c r="C74" s="301">
        <v>61</v>
      </c>
      <c r="D74" s="558" t="s">
        <v>195</v>
      </c>
      <c r="E74" s="473">
        <f t="shared" si="6"/>
      </c>
      <c r="F74" s="272"/>
      <c r="G74" s="273"/>
      <c r="H74" s="478">
        <f t="shared" si="7"/>
      </c>
      <c r="I74" s="272"/>
      <c r="J74" s="273"/>
      <c r="K74" s="562"/>
      <c r="L74" s="813"/>
      <c r="M74" s="279" t="s">
        <v>520</v>
      </c>
      <c r="N74" s="280"/>
      <c r="O74" s="80">
        <f t="shared" si="8"/>
      </c>
      <c r="P74" s="80">
        <f t="shared" si="9"/>
      </c>
      <c r="Q74" s="80">
        <f t="shared" si="5"/>
      </c>
    </row>
    <row r="75" spans="1:17" ht="30" customHeight="1" thickBot="1">
      <c r="A75" s="150"/>
      <c r="B75" s="281"/>
      <c r="C75" s="301">
        <v>62</v>
      </c>
      <c r="D75" s="558" t="s">
        <v>196</v>
      </c>
      <c r="E75" s="473">
        <f t="shared" si="6"/>
      </c>
      <c r="F75" s="272"/>
      <c r="G75" s="273"/>
      <c r="H75" s="478">
        <f t="shared" si="7"/>
      </c>
      <c r="I75" s="272"/>
      <c r="J75" s="273"/>
      <c r="K75" s="562"/>
      <c r="L75" s="814"/>
      <c r="M75" s="283" t="s">
        <v>521</v>
      </c>
      <c r="N75" s="508"/>
      <c r="O75" s="80">
        <f t="shared" si="8"/>
      </c>
      <c r="P75" s="80">
        <f t="shared" si="9"/>
      </c>
      <c r="Q75" s="80">
        <f t="shared" si="5"/>
      </c>
    </row>
    <row r="76" spans="1:16" ht="30" customHeight="1">
      <c r="A76" s="150"/>
      <c r="B76" s="281"/>
      <c r="C76" s="301">
        <v>63</v>
      </c>
      <c r="D76" s="558" t="s">
        <v>197</v>
      </c>
      <c r="E76" s="473">
        <f t="shared" si="6"/>
      </c>
      <c r="F76" s="272"/>
      <c r="G76" s="273"/>
      <c r="H76" s="478">
        <f t="shared" si="7"/>
      </c>
      <c r="I76" s="272"/>
      <c r="J76" s="273"/>
      <c r="K76" s="562"/>
      <c r="L76" s="288"/>
      <c r="M76" s="284"/>
      <c r="N76" s="562"/>
      <c r="O76" s="80">
        <f t="shared" si="8"/>
      </c>
      <c r="P76" s="80">
        <f t="shared" si="9"/>
      </c>
    </row>
    <row r="77" spans="1:16" ht="30" customHeight="1" thickBot="1">
      <c r="A77" s="150"/>
      <c r="B77" s="281"/>
      <c r="C77" s="301">
        <v>64</v>
      </c>
      <c r="D77" s="558" t="s">
        <v>198</v>
      </c>
      <c r="E77" s="473">
        <f t="shared" si="6"/>
      </c>
      <c r="F77" s="272"/>
      <c r="G77" s="273"/>
      <c r="H77" s="478">
        <f t="shared" si="7"/>
      </c>
      <c r="I77" s="272"/>
      <c r="J77" s="273"/>
      <c r="K77" s="562"/>
      <c r="L77" s="151" t="s">
        <v>215</v>
      </c>
      <c r="M77" s="151"/>
      <c r="N77" s="151"/>
      <c r="O77" s="80">
        <f t="shared" si="8"/>
      </c>
      <c r="P77" s="80">
        <f t="shared" si="9"/>
      </c>
    </row>
    <row r="78" spans="1:14" ht="30" customHeight="1">
      <c r="A78" s="150"/>
      <c r="B78" s="281"/>
      <c r="C78" s="301">
        <v>65</v>
      </c>
      <c r="D78" s="558" t="s">
        <v>199</v>
      </c>
      <c r="E78" s="307" t="s">
        <v>524</v>
      </c>
      <c r="F78" s="308" t="s">
        <v>524</v>
      </c>
      <c r="G78" s="309" t="s">
        <v>524</v>
      </c>
      <c r="H78" s="310" t="s">
        <v>524</v>
      </c>
      <c r="I78" s="308" t="s">
        <v>524</v>
      </c>
      <c r="J78" s="309" t="s">
        <v>524</v>
      </c>
      <c r="K78" s="562"/>
      <c r="L78" s="824" t="s">
        <v>217</v>
      </c>
      <c r="M78" s="825"/>
      <c r="N78" s="311" t="s">
        <v>219</v>
      </c>
    </row>
    <row r="79" spans="1:16" ht="30" customHeight="1">
      <c r="A79" s="150"/>
      <c r="B79" s="281"/>
      <c r="C79" s="301">
        <v>66</v>
      </c>
      <c r="D79" s="558" t="s">
        <v>200</v>
      </c>
      <c r="E79" s="473">
        <f>IF(AND(F79="",G79=""),"",AVERAGE(F79:G79))</f>
      </c>
      <c r="F79" s="511"/>
      <c r="G79" s="278"/>
      <c r="H79" s="478">
        <f>IF(AND(I79="",J79=""),"",AVERAGE(I79:J79))</f>
      </c>
      <c r="I79" s="511"/>
      <c r="J79" s="278"/>
      <c r="K79" s="562"/>
      <c r="L79" s="826" t="s">
        <v>236</v>
      </c>
      <c r="M79" s="827"/>
      <c r="N79" s="312"/>
      <c r="O79" s="80">
        <f>IF(OR(AND(E79&gt;0,E79&lt;&gt;"",OR(H79=0,H79="")),AND(F79&gt;0,F79&lt;&gt;"",OR(I79=0,I79="")),AND(G79&gt;0,G79&lt;&gt;"",OR(J79=0,J79=""))),"賃金未入力","")</f>
      </c>
      <c r="P79" s="80">
        <f>IF(OR(AND(H79&gt;0,H79&lt;&gt;"",OR(E79=0,E79="")),AND(I79&gt;0,I79&lt;&gt;"",OR(F79=0,F79="")),AND(J79&gt;0,J79&lt;&gt;"",OR(G79=0,G79=""))),"料金未入力","")</f>
      </c>
    </row>
    <row r="80" spans="1:16" ht="30" customHeight="1">
      <c r="A80" s="150"/>
      <c r="B80" s="281"/>
      <c r="C80" s="301">
        <v>67</v>
      </c>
      <c r="D80" s="558" t="s">
        <v>201</v>
      </c>
      <c r="E80" s="473">
        <f>IF(AND(F80="",G80=""),"",AVERAGE(F80:G80))</f>
      </c>
      <c r="F80" s="272"/>
      <c r="G80" s="273"/>
      <c r="H80" s="478">
        <f>IF(AND(I80="",J80=""),"",AVERAGE(I80:J80))</f>
      </c>
      <c r="I80" s="272"/>
      <c r="J80" s="273"/>
      <c r="K80" s="562"/>
      <c r="L80" s="817" t="s">
        <v>533</v>
      </c>
      <c r="M80" s="818"/>
      <c r="N80" s="312"/>
      <c r="O80" s="80">
        <f>IF(OR(AND(E80&gt;0,E80&lt;&gt;"",OR(H80=0,H80="")),AND(F80&gt;0,F80&lt;&gt;"",OR(I80=0,I80="")),AND(G80&gt;0,G80&lt;&gt;"",OR(J80=0,J80=""))),"賃金未入力","")</f>
      </c>
      <c r="P80" s="80">
        <f>IF(OR(AND(H80&gt;0,H80&lt;&gt;"",OR(E80=0,E80="")),AND(I80&gt;0,I80&lt;&gt;"",OR(F80=0,F80="")),AND(J80&gt;0,J80&lt;&gt;"",OR(G80=0,G80=""))),"料金未入力","")</f>
      </c>
    </row>
    <row r="81" spans="1:15" ht="30" customHeight="1" thickBot="1">
      <c r="A81" s="150"/>
      <c r="B81" s="281"/>
      <c r="C81" s="301">
        <v>68</v>
      </c>
      <c r="D81" s="558" t="s">
        <v>202</v>
      </c>
      <c r="E81" s="307" t="s">
        <v>524</v>
      </c>
      <c r="F81" s="308" t="s">
        <v>524</v>
      </c>
      <c r="G81" s="309" t="s">
        <v>524</v>
      </c>
      <c r="H81" s="310" t="s">
        <v>402</v>
      </c>
      <c r="I81" s="308" t="s">
        <v>524</v>
      </c>
      <c r="J81" s="309" t="s">
        <v>524</v>
      </c>
      <c r="K81" s="562"/>
      <c r="L81" s="819" t="s">
        <v>216</v>
      </c>
      <c r="M81" s="820"/>
      <c r="N81" s="313"/>
      <c r="O81" s="81" t="str">
        <f>IF(AND(N79="",N80="",N81=""),"情報提供未実施","")</f>
        <v>情報提供未実施</v>
      </c>
    </row>
    <row r="82" spans="1:16" ht="30" customHeight="1">
      <c r="A82" s="150"/>
      <c r="B82" s="281"/>
      <c r="C82" s="301">
        <v>69</v>
      </c>
      <c r="D82" s="558" t="s">
        <v>203</v>
      </c>
      <c r="E82" s="478">
        <f>IF(AND(F82="",G82=""),"",AVERAGE(F82:G82))</f>
      </c>
      <c r="F82" s="511"/>
      <c r="G82" s="278"/>
      <c r="H82" s="478">
        <f>IF(AND(I82="",J82=""),"",AVERAGE(I82:J82))</f>
      </c>
      <c r="I82" s="511"/>
      <c r="J82" s="278"/>
      <c r="K82" s="562"/>
      <c r="L82" s="288"/>
      <c r="M82" s="284"/>
      <c r="N82" s="562"/>
      <c r="O82" s="80">
        <f>IF(OR(AND(E82&gt;0,E82&lt;&gt;"",OR(H82=0,H82="")),AND(F82&gt;0,F82&lt;&gt;"",OR(I82=0,I82="")),AND(G82&gt;0,G82&lt;&gt;"",OR(J82=0,J82=""))),"賃金未入力","")</f>
      </c>
      <c r="P82" s="80">
        <f>IF(OR(AND(H82&gt;0,H82&lt;&gt;"",OR(E82=0,E82="")),AND(I82&gt;0,I82&lt;&gt;"",OR(F82=0,F82="")),AND(J82&gt;0,J82&lt;&gt;"",OR(G82=0,G82=""))),"料金未入力","")</f>
      </c>
    </row>
    <row r="83" spans="1:16" ht="30" customHeight="1">
      <c r="A83" s="150"/>
      <c r="B83" s="281"/>
      <c r="C83" s="301">
        <v>70</v>
      </c>
      <c r="D83" s="558" t="s">
        <v>204</v>
      </c>
      <c r="E83" s="478">
        <f>IF(AND(F83="",G83=""),"",AVERAGE(F83:G83))</f>
      </c>
      <c r="F83" s="272"/>
      <c r="G83" s="273"/>
      <c r="H83" s="478">
        <f>IF(AND(I83="",J83=""),"",AVERAGE(I83:J83))</f>
      </c>
      <c r="I83" s="272"/>
      <c r="J83" s="273"/>
      <c r="K83" s="562"/>
      <c r="L83" s="288"/>
      <c r="M83" s="284"/>
      <c r="N83" s="562"/>
      <c r="O83" s="80">
        <f>IF(OR(AND(E83&gt;0,E83&lt;&gt;"",OR(H83=0,H83="")),AND(F83&gt;0,F83&lt;&gt;"",OR(I83=0,I83="")),AND(G83&gt;0,G83&lt;&gt;"",OR(J83=0,J83=""))),"賃金未入力","")</f>
      </c>
      <c r="P83" s="80">
        <f>IF(OR(AND(H83&gt;0,H83&lt;&gt;"",OR(E83=0,E83="")),AND(I83&gt;0,I83&lt;&gt;"",OR(F83=0,F83="")),AND(J83&gt;0,J83&lt;&gt;"",OR(G83=0,G83=""))),"料金未入力","")</f>
      </c>
    </row>
    <row r="84" spans="1:16" ht="30" customHeight="1">
      <c r="A84" s="150"/>
      <c r="B84" s="281"/>
      <c r="C84" s="301">
        <v>71</v>
      </c>
      <c r="D84" s="558" t="s">
        <v>205</v>
      </c>
      <c r="E84" s="478">
        <f>IF(AND(F84="",G84=""),"",AVERAGE(F84:G84))</f>
      </c>
      <c r="F84" s="272"/>
      <c r="G84" s="273"/>
      <c r="H84" s="478">
        <f>IF(AND(I84="",J84=""),"",AVERAGE(I84:J84))</f>
      </c>
      <c r="I84" s="272"/>
      <c r="J84" s="273"/>
      <c r="K84" s="562"/>
      <c r="L84" s="288"/>
      <c r="M84" s="284"/>
      <c r="N84" s="562"/>
      <c r="O84" s="80">
        <f>IF(OR(AND(E84&gt;0,E84&lt;&gt;"",OR(H84=0,H84="")),AND(F84&gt;0,F84&lt;&gt;"",OR(I84=0,I84="")),AND(G84&gt;0,G84&lt;&gt;"",OR(J84=0,J84=""))),"賃金未入力","")</f>
      </c>
      <c r="P84" s="80">
        <f>IF(OR(AND(H84&gt;0,H84&lt;&gt;"",OR(E84=0,E84="")),AND(I84&gt;0,I84&lt;&gt;"",OR(F84=0,F84="")),AND(J84&gt;0,J84&lt;&gt;"",OR(G84=0,G84=""))),"料金未入力","")</f>
      </c>
    </row>
    <row r="85" spans="1:16" ht="30" customHeight="1">
      <c r="A85" s="150"/>
      <c r="B85" s="281"/>
      <c r="C85" s="301">
        <v>72</v>
      </c>
      <c r="D85" s="558" t="s">
        <v>206</v>
      </c>
      <c r="E85" s="478">
        <f>IF(AND(F85="",G85=""),"",AVERAGE(F85:G85))</f>
      </c>
      <c r="F85" s="272"/>
      <c r="G85" s="273"/>
      <c r="H85" s="478">
        <f>IF(AND(I85="",J85=""),"",AVERAGE(I85:J85))</f>
      </c>
      <c r="I85" s="272"/>
      <c r="J85" s="273"/>
      <c r="K85" s="562"/>
      <c r="L85" s="288"/>
      <c r="M85" s="284"/>
      <c r="N85" s="562"/>
      <c r="O85" s="80">
        <f>IF(OR(AND(E85&gt;0,E85&lt;&gt;"",OR(H85=0,H85="")),AND(F85&gt;0,F85&lt;&gt;"",OR(I85=0,I85="")),AND(G85&gt;0,G85&lt;&gt;"",OR(J85=0,J85=""))),"賃金未入力","")</f>
      </c>
      <c r="P85" s="80">
        <f>IF(OR(AND(H85&gt;0,H85&lt;&gt;"",OR(E85=0,E85="")),AND(I85&gt;0,I85&lt;&gt;"",OR(F85=0,F85="")),AND(J85&gt;0,J85&lt;&gt;"",OR(G85=0,G85=""))),"料金未入力","")</f>
      </c>
    </row>
    <row r="86" spans="1:16" ht="30" customHeight="1" thickBot="1">
      <c r="A86" s="150"/>
      <c r="B86" s="296"/>
      <c r="C86" s="314">
        <v>99</v>
      </c>
      <c r="D86" s="559" t="s">
        <v>207</v>
      </c>
      <c r="E86" s="474">
        <f>IF(AND(F86="",G86=""),"",AVERAGE(F86:G86))</f>
      </c>
      <c r="F86" s="509"/>
      <c r="G86" s="510"/>
      <c r="H86" s="474">
        <f>IF(AND(I86="",J86=""),"",AVERAGE(I86:J86))</f>
      </c>
      <c r="I86" s="509"/>
      <c r="J86" s="510"/>
      <c r="K86" s="562"/>
      <c r="L86" s="288"/>
      <c r="M86" s="315"/>
      <c r="N86" s="562"/>
      <c r="O86" s="80">
        <f>IF(OR(AND(E86&gt;0,E86&lt;&gt;"",OR(H86=0,H86="")),AND(F86&gt;0,F86&lt;&gt;"",OR(I86=0,I86="")),AND(G86&gt;0,G86&lt;&gt;"",OR(J86=0,J86=""))),"賃金未入力","")</f>
      </c>
      <c r="P86" s="80">
        <f>IF(OR(AND(H86&gt;0,H86&lt;&gt;"",OR(E86=0,E86="")),AND(I86&gt;0,I86&lt;&gt;"",OR(F86=0,F86="")),AND(J86&gt;0,J86&lt;&gt;"",OR(G86=0,G86=""))),"料金未入力","")</f>
      </c>
    </row>
    <row r="87" spans="1:15" ht="30" customHeight="1">
      <c r="A87" s="19"/>
      <c r="B87" s="21"/>
      <c r="E87" s="20"/>
      <c r="F87" s="20"/>
      <c r="G87" s="20"/>
      <c r="H87" s="20"/>
      <c r="I87" s="20"/>
      <c r="J87" s="20"/>
      <c r="K87" s="20"/>
      <c r="L87" s="29"/>
      <c r="M87" s="31"/>
      <c r="N87" s="20"/>
      <c r="O87" s="82"/>
    </row>
    <row r="88" spans="1:15" ht="30" customHeight="1">
      <c r="A88" s="19"/>
      <c r="B88" s="21"/>
      <c r="D88" s="38"/>
      <c r="E88" s="20"/>
      <c r="F88" s="20"/>
      <c r="G88" s="20"/>
      <c r="H88" s="20"/>
      <c r="I88" s="20"/>
      <c r="J88" s="20"/>
      <c r="K88" s="20"/>
      <c r="L88" s="29"/>
      <c r="M88" s="31"/>
      <c r="N88" s="20"/>
      <c r="O88" s="82"/>
    </row>
    <row r="89" spans="1:15" ht="30" customHeight="1">
      <c r="A89" s="19"/>
      <c r="B89" s="21"/>
      <c r="D89" s="38"/>
      <c r="E89" s="20"/>
      <c r="F89" s="20"/>
      <c r="G89" s="20"/>
      <c r="H89" s="20"/>
      <c r="I89" s="20"/>
      <c r="J89" s="20"/>
      <c r="K89" s="20"/>
      <c r="L89" s="29"/>
      <c r="M89" s="31"/>
      <c r="N89" s="20"/>
      <c r="O89" s="82"/>
    </row>
    <row r="90" spans="1:15" ht="30" customHeight="1">
      <c r="A90" s="19"/>
      <c r="B90" s="21"/>
      <c r="D90" s="38"/>
      <c r="E90" s="20"/>
      <c r="F90" s="20"/>
      <c r="G90" s="20"/>
      <c r="H90" s="20"/>
      <c r="I90" s="20"/>
      <c r="J90" s="20"/>
      <c r="K90" s="20"/>
      <c r="L90" s="29"/>
      <c r="M90" s="31"/>
      <c r="N90" s="20"/>
      <c r="O90" s="82"/>
    </row>
    <row r="91" spans="1:15" ht="30" customHeight="1">
      <c r="A91" s="19"/>
      <c r="B91" s="21"/>
      <c r="C91" s="6"/>
      <c r="D91" s="38"/>
      <c r="E91" s="20"/>
      <c r="F91" s="20"/>
      <c r="G91" s="20"/>
      <c r="H91" s="20"/>
      <c r="I91" s="20"/>
      <c r="J91" s="20"/>
      <c r="K91" s="20"/>
      <c r="L91" s="29"/>
      <c r="M91" s="31"/>
      <c r="N91" s="20"/>
      <c r="O91" s="82"/>
    </row>
    <row r="92" spans="1:15" ht="30" customHeight="1">
      <c r="A92" s="18"/>
      <c r="B92" s="18"/>
      <c r="C92" s="18"/>
      <c r="D92" s="27"/>
      <c r="E92" s="18"/>
      <c r="F92" s="18"/>
      <c r="G92" s="18"/>
      <c r="H92" s="18"/>
      <c r="I92" s="18"/>
      <c r="J92" s="18"/>
      <c r="K92" s="18"/>
      <c r="L92" s="29"/>
      <c r="M92" s="31"/>
      <c r="N92" s="19"/>
      <c r="O92" s="82"/>
    </row>
    <row r="93" spans="12:14" ht="30" customHeight="1">
      <c r="L93" s="29"/>
      <c r="M93" s="31"/>
      <c r="N93" s="6"/>
    </row>
    <row r="94" spans="12:14" ht="30" customHeight="1">
      <c r="L94" s="29"/>
      <c r="M94" s="31"/>
      <c r="N94" s="6"/>
    </row>
    <row r="95" spans="12:14" ht="30" customHeight="1">
      <c r="L95" s="29"/>
      <c r="M95" s="31"/>
      <c r="N95" s="6"/>
    </row>
    <row r="96" spans="12:14" ht="13.5">
      <c r="L96" s="6"/>
      <c r="M96" s="6"/>
      <c r="N96" s="6"/>
    </row>
    <row r="97" spans="12:14" ht="13.5">
      <c r="L97" s="6"/>
      <c r="M97" s="6"/>
      <c r="N97" s="6"/>
    </row>
    <row r="98" spans="12:14" ht="13.5">
      <c r="L98" s="6"/>
      <c r="M98" s="6"/>
      <c r="N98" s="6"/>
    </row>
    <row r="99" spans="4:14" ht="13.5">
      <c r="D99" s="7"/>
      <c r="L99" s="6"/>
      <c r="M99" s="6"/>
      <c r="N99" s="6"/>
    </row>
    <row r="100" spans="4:14" ht="13.5">
      <c r="D100" s="7"/>
      <c r="L100" s="6"/>
      <c r="M100" s="6"/>
      <c r="N100" s="6"/>
    </row>
    <row r="101" spans="4:14" ht="13.5">
      <c r="D101" s="7"/>
      <c r="L101" s="6"/>
      <c r="M101" s="6"/>
      <c r="N101" s="6"/>
    </row>
  </sheetData>
  <sheetProtection sheet="1"/>
  <mergeCells count="21">
    <mergeCell ref="L80:M80"/>
    <mergeCell ref="L81:M81"/>
    <mergeCell ref="E54:G54"/>
    <mergeCell ref="H54:J54"/>
    <mergeCell ref="N54:N56"/>
    <mergeCell ref="L58:L75"/>
    <mergeCell ref="L78:M78"/>
    <mergeCell ref="L79:M79"/>
    <mergeCell ref="L11:L28"/>
    <mergeCell ref="L31:M31"/>
    <mergeCell ref="L32:M32"/>
    <mergeCell ref="L33:M33"/>
    <mergeCell ref="L34:M34"/>
    <mergeCell ref="C52:H53"/>
    <mergeCell ref="M52:N53"/>
    <mergeCell ref="C5:H6"/>
    <mergeCell ref="M5:N6"/>
    <mergeCell ref="B7:D9"/>
    <mergeCell ref="E7:G7"/>
    <mergeCell ref="H7:J7"/>
    <mergeCell ref="N7:N9"/>
  </mergeCells>
  <dataValidations count="7">
    <dataValidation type="whole" operator="lessThanOrEqual" allowBlank="1" showInputMessage="1" showErrorMessage="1" sqref="I11:J47 I57:J60 I62:J77 I79:J80 I82:J86">
      <formula1>F11</formula1>
    </dataValidation>
    <dataValidation type="whole" operator="greaterThanOrEqual" allowBlank="1" showInputMessage="1" showErrorMessage="1" sqref="F11:G47 F57:G60 F62:G77 F79:G80 F82:G86">
      <formula1>I11</formula1>
    </dataValidation>
    <dataValidation type="whole" operator="lessThanOrEqual" allowBlank="1" showInputMessage="1" showErrorMessage="1" sqref="N58:N75">
      <formula1>N11</formula1>
    </dataValidation>
    <dataValidation type="whole" operator="greaterThanOrEqual" allowBlank="1" showInputMessage="1" showErrorMessage="1" sqref="N11:N28">
      <formula1>N58</formula1>
    </dataValidation>
    <dataValidation type="list" allowBlank="1" showInputMessage="1" showErrorMessage="1" sqref="N79:N81">
      <formula1>"　,○"</formula1>
    </dataValidation>
    <dataValidation operator="greaterThanOrEqual" allowBlank="1" showInputMessage="1" showErrorMessage="1" sqref="E10:E47 H10:H47 E57:E60 H57:H60 E62:E77 H62:H77 E79:E80 H79:H80 E82:E86 H82:H86"/>
    <dataValidation type="whole" operator="greaterThanOrEqual" allowBlank="1" showInputMessage="1" showErrorMessage="1" sqref="F10:G10 I10:J10 N10 N57">
      <formula1>0</formula1>
    </dataValidation>
  </dataValidations>
  <printOptions horizontalCentered="1"/>
  <pageMargins left="0.3937007874015748" right="0.3937007874015748" top="0.3937007874015748" bottom="0.4724409448818898" header="0.31496062992125984" footer="0.31496062992125984"/>
  <pageSetup horizontalDpi="600" verticalDpi="600" orientation="portrait" paperSize="9" scale="62" r:id="rId1"/>
  <rowBreaks count="1" manualBreakCount="1">
    <brk id="4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V88"/>
  <sheetViews>
    <sheetView zoomScaleSheetLayoutView="100" workbookViewId="0" topLeftCell="A57">
      <selection activeCell="P84" activeCellId="2" sqref="E30:L83 I84:L86 P84:P86"/>
    </sheetView>
  </sheetViews>
  <sheetFormatPr defaultColWidth="9.00390625" defaultRowHeight="13.5"/>
  <cols>
    <col min="1" max="1" width="1.875" style="50" customWidth="1"/>
    <col min="2" max="2" width="4.625" style="50" customWidth="1"/>
    <col min="3" max="3" width="12.75390625" style="50" customWidth="1"/>
    <col min="4" max="4" width="8.125" style="50" customWidth="1"/>
    <col min="5" max="5" width="8.25390625" style="50" customWidth="1"/>
    <col min="6" max="9" width="7.875" style="50" customWidth="1"/>
    <col min="10" max="11" width="7.75390625" style="50" customWidth="1"/>
    <col min="12" max="12" width="7.50390625" style="50" customWidth="1"/>
    <col min="13" max="13" width="8.375" style="50" customWidth="1"/>
    <col min="14" max="16" width="8.25390625" style="50" customWidth="1"/>
    <col min="17" max="17" width="31.50390625" style="22" bestFit="1" customWidth="1"/>
    <col min="18" max="18" width="7.875" style="22" customWidth="1"/>
    <col min="19" max="19" width="6.50390625" style="50" bestFit="1" customWidth="1"/>
    <col min="20" max="22" width="2.50390625" style="50" bestFit="1" customWidth="1"/>
    <col min="23" max="16384" width="9.00390625" style="50" customWidth="1"/>
  </cols>
  <sheetData>
    <row r="1" spans="1:16" ht="13.5">
      <c r="A1" s="316"/>
      <c r="B1" s="316"/>
      <c r="C1" s="316"/>
      <c r="D1" s="316"/>
      <c r="E1" s="316"/>
      <c r="F1" s="316"/>
      <c r="G1" s="316"/>
      <c r="H1" s="316"/>
      <c r="I1" s="316"/>
      <c r="J1" s="316"/>
      <c r="K1" s="316"/>
      <c r="L1" s="316"/>
      <c r="M1" s="316"/>
      <c r="N1" s="316"/>
      <c r="O1" s="316"/>
      <c r="P1" s="316"/>
    </row>
    <row r="2" spans="1:16" ht="13.5">
      <c r="A2" s="144" t="s">
        <v>428</v>
      </c>
      <c r="B2" s="316"/>
      <c r="C2" s="316"/>
      <c r="D2" s="316"/>
      <c r="E2" s="316"/>
      <c r="F2" s="316"/>
      <c r="G2" s="316"/>
      <c r="H2" s="316"/>
      <c r="I2" s="316"/>
      <c r="J2" s="316"/>
      <c r="K2" s="316"/>
      <c r="L2" s="316"/>
      <c r="M2" s="316"/>
      <c r="N2" s="316"/>
      <c r="O2" s="316"/>
      <c r="P2" s="147" t="s">
        <v>0</v>
      </c>
    </row>
    <row r="3" spans="1:16" ht="9.75" customHeight="1">
      <c r="A3" s="316"/>
      <c r="B3" s="316"/>
      <c r="C3" s="316"/>
      <c r="D3" s="316"/>
      <c r="E3" s="316"/>
      <c r="F3" s="316"/>
      <c r="G3" s="316"/>
      <c r="H3" s="316"/>
      <c r="I3" s="316"/>
      <c r="J3" s="316"/>
      <c r="K3" s="316"/>
      <c r="L3" s="316"/>
      <c r="M3" s="316"/>
      <c r="N3" s="316"/>
      <c r="O3" s="316"/>
      <c r="P3" s="316"/>
    </row>
    <row r="4" spans="1:20" ht="13.5">
      <c r="A4" s="197"/>
      <c r="B4" s="197" t="s">
        <v>218</v>
      </c>
      <c r="C4" s="198"/>
      <c r="D4" s="198"/>
      <c r="E4" s="198"/>
      <c r="F4" s="198"/>
      <c r="G4" s="213"/>
      <c r="H4" s="213"/>
      <c r="I4" s="213"/>
      <c r="J4" s="213"/>
      <c r="K4" s="197"/>
      <c r="L4" s="197"/>
      <c r="M4" s="197"/>
      <c r="N4" s="197"/>
      <c r="O4" s="197"/>
      <c r="P4" s="197"/>
      <c r="Q4" s="30"/>
      <c r="R4" s="16"/>
      <c r="S4" s="52"/>
      <c r="T4" s="52"/>
    </row>
    <row r="5" spans="1:20" ht="7.5" customHeight="1">
      <c r="A5" s="198"/>
      <c r="B5" s="213"/>
      <c r="C5" s="198"/>
      <c r="D5" s="198"/>
      <c r="E5" s="198"/>
      <c r="F5" s="198"/>
      <c r="G5" s="213"/>
      <c r="H5" s="213"/>
      <c r="I5" s="213"/>
      <c r="J5" s="213"/>
      <c r="K5" s="197"/>
      <c r="L5" s="197"/>
      <c r="M5" s="197"/>
      <c r="N5" s="197"/>
      <c r="O5" s="197"/>
      <c r="P5" s="197"/>
      <c r="Q5" s="30"/>
      <c r="R5" s="16"/>
      <c r="S5" s="52"/>
      <c r="T5" s="52"/>
    </row>
    <row r="6" spans="1:19" s="53" customFormat="1" ht="19.5" customHeight="1" thickBot="1">
      <c r="A6" s="186"/>
      <c r="B6" s="317" t="s">
        <v>225</v>
      </c>
      <c r="C6" s="318" t="s">
        <v>429</v>
      </c>
      <c r="D6" s="318"/>
      <c r="E6" s="318"/>
      <c r="F6" s="234"/>
      <c r="G6" s="213"/>
      <c r="H6" s="213"/>
      <c r="I6" s="213"/>
      <c r="J6" s="213"/>
      <c r="K6" s="319"/>
      <c r="L6" s="319"/>
      <c r="M6" s="319"/>
      <c r="N6" s="319"/>
      <c r="O6" s="319"/>
      <c r="P6" s="319"/>
      <c r="Q6" s="54"/>
      <c r="R6" s="54"/>
      <c r="S6" s="55"/>
    </row>
    <row r="7" spans="1:20" s="53" customFormat="1" ht="8.25" customHeight="1" thickBot="1">
      <c r="A7" s="186"/>
      <c r="B7" s="320"/>
      <c r="C7" s="321"/>
      <c r="D7" s="321"/>
      <c r="E7" s="898" t="s">
        <v>19</v>
      </c>
      <c r="F7" s="322"/>
      <c r="G7" s="323"/>
      <c r="H7" s="323"/>
      <c r="I7" s="323"/>
      <c r="J7" s="910" t="s">
        <v>404</v>
      </c>
      <c r="K7" s="873"/>
      <c r="L7" s="871" t="s">
        <v>430</v>
      </c>
      <c r="M7" s="872"/>
      <c r="N7" s="872"/>
      <c r="O7" s="873"/>
      <c r="P7" s="186"/>
      <c r="R7" s="30"/>
      <c r="S7" s="51"/>
      <c r="T7" s="51"/>
    </row>
    <row r="8" spans="1:16" s="53" customFormat="1" ht="26.25" customHeight="1">
      <c r="A8" s="186"/>
      <c r="B8" s="324"/>
      <c r="C8" s="325"/>
      <c r="D8" s="325"/>
      <c r="E8" s="899"/>
      <c r="F8" s="901" t="s">
        <v>59</v>
      </c>
      <c r="G8" s="873"/>
      <c r="H8" s="905" t="s">
        <v>60</v>
      </c>
      <c r="I8" s="906"/>
      <c r="J8" s="902"/>
      <c r="K8" s="875"/>
      <c r="L8" s="874"/>
      <c r="M8" s="874"/>
      <c r="N8" s="874"/>
      <c r="O8" s="875"/>
      <c r="P8" s="186"/>
    </row>
    <row r="9" spans="1:16" s="53" customFormat="1" ht="4.5" customHeight="1">
      <c r="A9" s="186"/>
      <c r="B9" s="324"/>
      <c r="C9" s="325"/>
      <c r="D9" s="325"/>
      <c r="E9" s="899"/>
      <c r="F9" s="902"/>
      <c r="G9" s="875"/>
      <c r="H9" s="907"/>
      <c r="I9" s="908"/>
      <c r="J9" s="902"/>
      <c r="K9" s="875"/>
      <c r="L9" s="874"/>
      <c r="M9" s="874"/>
      <c r="N9" s="874"/>
      <c r="O9" s="875"/>
      <c r="P9" s="186"/>
    </row>
    <row r="10" spans="1:16" s="53" customFormat="1" ht="24" customHeight="1" thickBot="1">
      <c r="A10" s="186"/>
      <c r="B10" s="326"/>
      <c r="C10" s="327"/>
      <c r="D10" s="327"/>
      <c r="E10" s="900"/>
      <c r="F10" s="903"/>
      <c r="G10" s="904"/>
      <c r="H10" s="909"/>
      <c r="I10" s="909"/>
      <c r="J10" s="903"/>
      <c r="K10" s="904"/>
      <c r="L10" s="876" t="s">
        <v>66</v>
      </c>
      <c r="M10" s="877"/>
      <c r="N10" s="878" t="s">
        <v>65</v>
      </c>
      <c r="O10" s="879"/>
      <c r="P10" s="186"/>
    </row>
    <row r="11" spans="1:17" s="53" customFormat="1" ht="24" customHeight="1" thickBot="1">
      <c r="A11" s="186"/>
      <c r="B11" s="913" t="s">
        <v>19</v>
      </c>
      <c r="C11" s="914"/>
      <c r="D11" s="915"/>
      <c r="E11" s="479">
        <f>SUM(F11:I11)</f>
        <v>0</v>
      </c>
      <c r="F11" s="911">
        <f>SUM(F12:G13)</f>
        <v>0</v>
      </c>
      <c r="G11" s="912">
        <f>G12+G13</f>
        <v>0</v>
      </c>
      <c r="H11" s="911">
        <f>SUM(H12:I13)</f>
        <v>0</v>
      </c>
      <c r="I11" s="912">
        <f>I12+I13</f>
        <v>0</v>
      </c>
      <c r="J11" s="916"/>
      <c r="K11" s="850"/>
      <c r="L11" s="880">
        <f>L13</f>
        <v>0</v>
      </c>
      <c r="M11" s="881"/>
      <c r="N11" s="882">
        <f>N13</f>
        <v>0</v>
      </c>
      <c r="O11" s="883"/>
      <c r="P11" s="186"/>
      <c r="Q11" s="83">
        <f>IF(E11="","",IF(E11-E12&lt;&gt;L11+N11,"職務経験・知見エラー",""))</f>
      </c>
    </row>
    <row r="12" spans="1:20" s="53" customFormat="1" ht="24" customHeight="1" thickBot="1">
      <c r="A12" s="186"/>
      <c r="B12" s="328"/>
      <c r="C12" s="845" t="s">
        <v>411</v>
      </c>
      <c r="D12" s="846"/>
      <c r="E12" s="480">
        <f>SUM(F12:I12)</f>
        <v>0</v>
      </c>
      <c r="F12" s="849"/>
      <c r="G12" s="850"/>
      <c r="H12" s="849"/>
      <c r="I12" s="850"/>
      <c r="J12" s="847" t="s">
        <v>406</v>
      </c>
      <c r="K12" s="848"/>
      <c r="L12" s="884" t="s">
        <v>405</v>
      </c>
      <c r="M12" s="885"/>
      <c r="N12" s="886" t="s">
        <v>329</v>
      </c>
      <c r="O12" s="848"/>
      <c r="P12" s="186"/>
      <c r="R12" s="54"/>
      <c r="S12" s="54"/>
      <c r="T12" s="56"/>
    </row>
    <row r="13" spans="1:19" s="53" customFormat="1" ht="24" customHeight="1">
      <c r="A13" s="186"/>
      <c r="B13" s="328"/>
      <c r="C13" s="851" t="s">
        <v>61</v>
      </c>
      <c r="D13" s="852"/>
      <c r="E13" s="481">
        <f>SUM(F13:I13)</f>
        <v>0</v>
      </c>
      <c r="F13" s="958">
        <f>SUM(F14:F15)</f>
        <v>0</v>
      </c>
      <c r="G13" s="959">
        <f>SUM(G14:G15)</f>
        <v>0</v>
      </c>
      <c r="H13" s="958">
        <f>SUM(H14:H15)</f>
        <v>0</v>
      </c>
      <c r="I13" s="959">
        <f>SUM(I14:I15)</f>
        <v>0</v>
      </c>
      <c r="J13" s="864" t="s">
        <v>406</v>
      </c>
      <c r="K13" s="865"/>
      <c r="L13" s="890">
        <f>SUM(L14:L15)</f>
        <v>0</v>
      </c>
      <c r="M13" s="891">
        <f>SUM(M14:M15)</f>
        <v>0</v>
      </c>
      <c r="N13" s="892">
        <f>SUM(N14:N15)</f>
        <v>0</v>
      </c>
      <c r="O13" s="893">
        <f>SUM(O14:O15)</f>
        <v>0</v>
      </c>
      <c r="P13" s="186"/>
      <c r="R13" s="54"/>
      <c r="S13" s="55"/>
    </row>
    <row r="14" spans="1:19" s="53" customFormat="1" ht="24" customHeight="1">
      <c r="A14" s="186"/>
      <c r="B14" s="328"/>
      <c r="C14" s="328"/>
      <c r="D14" s="329" t="s">
        <v>62</v>
      </c>
      <c r="E14" s="482">
        <f>SUM(F14:I14)</f>
        <v>0</v>
      </c>
      <c r="F14" s="960"/>
      <c r="G14" s="961"/>
      <c r="H14" s="960"/>
      <c r="I14" s="961"/>
      <c r="J14" s="866" t="s">
        <v>406</v>
      </c>
      <c r="K14" s="867"/>
      <c r="L14" s="894"/>
      <c r="M14" s="895"/>
      <c r="N14" s="896"/>
      <c r="O14" s="897"/>
      <c r="P14" s="186"/>
      <c r="R14" s="54"/>
      <c r="S14" s="55"/>
    </row>
    <row r="15" spans="1:19" s="53" customFormat="1" ht="24" customHeight="1" thickBot="1">
      <c r="A15" s="186"/>
      <c r="B15" s="330"/>
      <c r="C15" s="331"/>
      <c r="D15" s="332" t="s">
        <v>15</v>
      </c>
      <c r="E15" s="483">
        <f>SUM(F15:I15)</f>
        <v>0</v>
      </c>
      <c r="F15" s="962"/>
      <c r="G15" s="963"/>
      <c r="H15" s="962"/>
      <c r="I15" s="963"/>
      <c r="J15" s="876" t="s">
        <v>406</v>
      </c>
      <c r="K15" s="889"/>
      <c r="L15" s="887"/>
      <c r="M15" s="888"/>
      <c r="N15" s="862"/>
      <c r="O15" s="863"/>
      <c r="P15" s="186"/>
      <c r="R15" s="54"/>
      <c r="S15" s="55"/>
    </row>
    <row r="16" spans="1:19" s="53" customFormat="1" ht="6.75" customHeight="1">
      <c r="A16" s="234"/>
      <c r="B16" s="234"/>
      <c r="C16" s="234"/>
      <c r="D16" s="333"/>
      <c r="E16" s="333"/>
      <c r="F16" s="333"/>
      <c r="G16" s="333"/>
      <c r="H16" s="333"/>
      <c r="I16" s="234"/>
      <c r="J16" s="234"/>
      <c r="K16" s="234"/>
      <c r="L16" s="234"/>
      <c r="M16" s="333"/>
      <c r="N16" s="234"/>
      <c r="O16" s="234"/>
      <c r="P16" s="234"/>
      <c r="Q16" s="17"/>
      <c r="R16" s="54"/>
      <c r="S16" s="55"/>
    </row>
    <row r="17" spans="1:20" ht="14.25" thickBot="1">
      <c r="A17" s="198"/>
      <c r="B17" s="213" t="s">
        <v>226</v>
      </c>
      <c r="C17" s="198" t="s">
        <v>431</v>
      </c>
      <c r="D17" s="198"/>
      <c r="E17" s="198"/>
      <c r="F17" s="198"/>
      <c r="G17" s="197"/>
      <c r="H17" s="197"/>
      <c r="I17" s="197"/>
      <c r="J17" s="197"/>
      <c r="K17" s="197"/>
      <c r="L17" s="197"/>
      <c r="M17" s="197"/>
      <c r="N17" s="197"/>
      <c r="O17" s="197"/>
      <c r="P17" s="197"/>
      <c r="R17" s="16"/>
      <c r="S17" s="52"/>
      <c r="T17" s="52"/>
    </row>
    <row r="18" spans="1:18" s="57" customFormat="1" ht="7.5" customHeight="1" thickBot="1">
      <c r="A18" s="197"/>
      <c r="B18" s="334"/>
      <c r="C18" s="920" t="s">
        <v>136</v>
      </c>
      <c r="D18" s="920"/>
      <c r="E18" s="920"/>
      <c r="F18" s="335"/>
      <c r="G18" s="335"/>
      <c r="H18" s="335"/>
      <c r="I18" s="335"/>
      <c r="J18" s="335"/>
      <c r="K18" s="335"/>
      <c r="L18" s="336"/>
      <c r="M18" s="316"/>
      <c r="N18" s="197"/>
      <c r="O18" s="197"/>
      <c r="P18" s="197"/>
      <c r="Q18" s="24"/>
      <c r="R18" s="24"/>
    </row>
    <row r="19" spans="1:18" s="57" customFormat="1" ht="6" customHeight="1" thickBot="1">
      <c r="A19" s="197"/>
      <c r="B19" s="337"/>
      <c r="C19" s="921"/>
      <c r="D19" s="921"/>
      <c r="E19" s="921"/>
      <c r="F19" s="853" t="s">
        <v>57</v>
      </c>
      <c r="G19" s="854"/>
      <c r="H19" s="854"/>
      <c r="I19" s="335"/>
      <c r="J19" s="335"/>
      <c r="K19" s="335"/>
      <c r="L19" s="336"/>
      <c r="M19" s="316"/>
      <c r="N19" s="197"/>
      <c r="O19" s="197"/>
      <c r="P19" s="197"/>
      <c r="Q19" s="24"/>
      <c r="R19" s="24"/>
    </row>
    <row r="20" spans="1:18" s="57" customFormat="1" ht="20.25" customHeight="1">
      <c r="A20" s="197"/>
      <c r="B20" s="337"/>
      <c r="C20" s="921"/>
      <c r="D20" s="921"/>
      <c r="E20" s="921"/>
      <c r="F20" s="855"/>
      <c r="G20" s="856"/>
      <c r="H20" s="856"/>
      <c r="I20" s="860" t="s">
        <v>58</v>
      </c>
      <c r="J20" s="861"/>
      <c r="K20" s="861"/>
      <c r="L20" s="336"/>
      <c r="M20" s="316"/>
      <c r="N20" s="197"/>
      <c r="O20" s="197"/>
      <c r="P20" s="197"/>
      <c r="Q20" s="24"/>
      <c r="R20" s="24"/>
    </row>
    <row r="21" spans="1:18" s="57" customFormat="1" ht="54" customHeight="1" thickBot="1">
      <c r="A21" s="197"/>
      <c r="B21" s="337"/>
      <c r="C21" s="338" t="s">
        <v>19</v>
      </c>
      <c r="D21" s="237" t="s">
        <v>63</v>
      </c>
      <c r="E21" s="339" t="s">
        <v>64</v>
      </c>
      <c r="F21" s="340" t="s">
        <v>19</v>
      </c>
      <c r="G21" s="237" t="s">
        <v>63</v>
      </c>
      <c r="H21" s="339" t="s">
        <v>64</v>
      </c>
      <c r="I21" s="341" t="s">
        <v>19</v>
      </c>
      <c r="J21" s="237" t="s">
        <v>63</v>
      </c>
      <c r="K21" s="342" t="s">
        <v>64</v>
      </c>
      <c r="L21" s="343"/>
      <c r="M21" s="316"/>
      <c r="N21" s="197"/>
      <c r="O21" s="197"/>
      <c r="P21" s="197"/>
      <c r="Q21" s="83">
        <f>IF(F22&gt;C22,"希望者数エラー","")</f>
      </c>
      <c r="R21" s="24"/>
    </row>
    <row r="22" spans="1:18" s="57" customFormat="1" ht="24" customHeight="1" thickBot="1">
      <c r="A22" s="197"/>
      <c r="B22" s="344"/>
      <c r="C22" s="484">
        <f>SUM(D22:E22)</f>
        <v>0</v>
      </c>
      <c r="D22" s="345"/>
      <c r="E22" s="346"/>
      <c r="F22" s="484">
        <f>SUM(G22:H22)</f>
        <v>0</v>
      </c>
      <c r="G22" s="345"/>
      <c r="H22" s="347"/>
      <c r="I22" s="484">
        <f>SUM(J22:K22)</f>
        <v>0</v>
      </c>
      <c r="J22" s="348"/>
      <c r="K22" s="347"/>
      <c r="L22" s="203"/>
      <c r="M22" s="316"/>
      <c r="N22" s="197"/>
      <c r="O22" s="197"/>
      <c r="P22" s="197"/>
      <c r="Q22" s="83">
        <f>IF(I22&gt;F22,"実施者数エラー","")</f>
      </c>
      <c r="R22" s="24"/>
    </row>
    <row r="23" spans="1:18" s="57" customFormat="1" ht="8.25" customHeight="1">
      <c r="A23" s="197"/>
      <c r="B23" s="349"/>
      <c r="C23" s="198"/>
      <c r="D23" s="198"/>
      <c r="E23" s="198"/>
      <c r="F23" s="198"/>
      <c r="G23" s="198"/>
      <c r="H23" s="198"/>
      <c r="I23" s="198"/>
      <c r="J23" s="198"/>
      <c r="K23" s="198"/>
      <c r="L23" s="198"/>
      <c r="M23" s="198"/>
      <c r="N23" s="198"/>
      <c r="O23" s="198"/>
      <c r="P23" s="198"/>
      <c r="Q23" s="23"/>
      <c r="R23" s="24"/>
    </row>
    <row r="24" spans="1:18" s="57" customFormat="1" ht="17.25" customHeight="1" thickBot="1">
      <c r="A24" s="197"/>
      <c r="B24" s="213" t="s">
        <v>468</v>
      </c>
      <c r="C24" s="198" t="s">
        <v>543</v>
      </c>
      <c r="D24" s="198"/>
      <c r="E24" s="198"/>
      <c r="F24" s="198"/>
      <c r="G24" s="198"/>
      <c r="H24" s="198"/>
      <c r="I24" s="198"/>
      <c r="J24" s="198"/>
      <c r="K24" s="198"/>
      <c r="L24" s="198"/>
      <c r="M24" s="198"/>
      <c r="N24" s="198"/>
      <c r="O24" s="198"/>
      <c r="P24" s="198"/>
      <c r="Q24" s="23"/>
      <c r="R24" s="24"/>
    </row>
    <row r="25" spans="1:16" ht="54.75" customHeight="1">
      <c r="A25" s="350"/>
      <c r="B25" s="763" t="s">
        <v>67</v>
      </c>
      <c r="C25" s="711"/>
      <c r="D25" s="711"/>
      <c r="E25" s="946" t="s">
        <v>432</v>
      </c>
      <c r="F25" s="947"/>
      <c r="G25" s="947"/>
      <c r="H25" s="948"/>
      <c r="I25" s="944" t="s">
        <v>433</v>
      </c>
      <c r="J25" s="770"/>
      <c r="K25" s="770"/>
      <c r="L25" s="945"/>
      <c r="M25" s="715" t="s">
        <v>265</v>
      </c>
      <c r="N25" s="715" t="s">
        <v>330</v>
      </c>
      <c r="O25" s="715" t="s">
        <v>459</v>
      </c>
      <c r="P25" s="931" t="s">
        <v>266</v>
      </c>
    </row>
    <row r="26" spans="1:16" ht="40.5" customHeight="1">
      <c r="A26" s="350"/>
      <c r="B26" s="781"/>
      <c r="C26" s="712"/>
      <c r="D26" s="712"/>
      <c r="E26" s="949"/>
      <c r="F26" s="950"/>
      <c r="G26" s="950"/>
      <c r="H26" s="951"/>
      <c r="I26" s="935" t="s">
        <v>422</v>
      </c>
      <c r="J26" s="936"/>
      <c r="K26" s="936"/>
      <c r="L26" s="937"/>
      <c r="M26" s="716"/>
      <c r="N26" s="716"/>
      <c r="O26" s="716"/>
      <c r="P26" s="932"/>
    </row>
    <row r="27" spans="1:16" ht="27" customHeight="1">
      <c r="A27" s="350"/>
      <c r="B27" s="922"/>
      <c r="C27" s="923"/>
      <c r="D27" s="923"/>
      <c r="E27" s="952" t="s">
        <v>416</v>
      </c>
      <c r="F27" s="953"/>
      <c r="G27" s="953"/>
      <c r="H27" s="954"/>
      <c r="I27" s="938"/>
      <c r="J27" s="939"/>
      <c r="K27" s="939"/>
      <c r="L27" s="940"/>
      <c r="M27" s="716"/>
      <c r="N27" s="716"/>
      <c r="O27" s="716"/>
      <c r="P27" s="932"/>
    </row>
    <row r="28" spans="1:16" ht="23.25" customHeight="1" thickBot="1">
      <c r="A28" s="350"/>
      <c r="B28" s="903"/>
      <c r="C28" s="924"/>
      <c r="D28" s="924"/>
      <c r="E28" s="351" t="s">
        <v>407</v>
      </c>
      <c r="F28" s="352" t="s">
        <v>408</v>
      </c>
      <c r="G28" s="352" t="s">
        <v>409</v>
      </c>
      <c r="H28" s="353" t="s">
        <v>410</v>
      </c>
      <c r="I28" s="354" t="s">
        <v>261</v>
      </c>
      <c r="J28" s="355" t="s">
        <v>262</v>
      </c>
      <c r="K28" s="355" t="s">
        <v>263</v>
      </c>
      <c r="L28" s="356" t="s">
        <v>264</v>
      </c>
      <c r="M28" s="934"/>
      <c r="N28" s="934"/>
      <c r="O28" s="934"/>
      <c r="P28" s="933"/>
    </row>
    <row r="29" spans="1:16" ht="18" customHeight="1" thickBot="1">
      <c r="A29" s="350"/>
      <c r="B29" s="205" t="s">
        <v>227</v>
      </c>
      <c r="C29" s="357"/>
      <c r="D29" s="358"/>
      <c r="E29" s="357"/>
      <c r="F29" s="357"/>
      <c r="G29" s="357"/>
      <c r="H29" s="357"/>
      <c r="I29" s="359"/>
      <c r="J29" s="359"/>
      <c r="K29" s="359"/>
      <c r="L29" s="359"/>
      <c r="M29" s="359"/>
      <c r="N29" s="359"/>
      <c r="O29" s="360"/>
      <c r="P29" s="361"/>
    </row>
    <row r="30" spans="1:22" ht="18" customHeight="1" thickBot="1">
      <c r="A30" s="350"/>
      <c r="B30" s="917" t="s">
        <v>228</v>
      </c>
      <c r="C30" s="918"/>
      <c r="D30" s="919"/>
      <c r="E30" s="1126"/>
      <c r="F30" s="1127"/>
      <c r="G30" s="1128"/>
      <c r="H30" s="1129"/>
      <c r="I30" s="1130"/>
      <c r="J30" s="1131"/>
      <c r="K30" s="1131"/>
      <c r="L30" s="1132"/>
      <c r="M30" s="495"/>
      <c r="N30" s="495"/>
      <c r="O30" s="495"/>
      <c r="P30" s="495"/>
      <c r="Q30" s="83">
        <f>IF(AND(C30&lt;&gt;"",I30="",J30="",K30="",L30=""),"教育訓練時間未入力","")</f>
      </c>
      <c r="S30" s="502">
        <f>IF(AND(O30*P30=1,OR(M30=1,M30=2)),I30,)</f>
        <v>0</v>
      </c>
      <c r="T30" s="503">
        <f>IF(AND(O30*P30=1,OR(M30=1,M30=2)),J30,)</f>
        <v>0</v>
      </c>
      <c r="U30" s="503">
        <f>IF(AND(O30*P30=1,OR(M30=1,M30=2)),K30,)</f>
        <v>0</v>
      </c>
      <c r="V30" s="503">
        <f>IF(AND(O30*P30=1,OR(M30=1,M30=2)),L30,)</f>
        <v>0</v>
      </c>
    </row>
    <row r="31" spans="1:22" ht="18" customHeight="1" thickBot="1">
      <c r="A31" s="350"/>
      <c r="B31" s="837"/>
      <c r="C31" s="838"/>
      <c r="D31" s="839"/>
      <c r="E31" s="1133"/>
      <c r="F31" s="1134"/>
      <c r="G31" s="1134"/>
      <c r="H31" s="1135"/>
      <c r="I31" s="1136"/>
      <c r="J31" s="1137"/>
      <c r="K31" s="1137"/>
      <c r="L31" s="1138"/>
      <c r="M31" s="362" t="s">
        <v>21</v>
      </c>
      <c r="N31" s="834"/>
      <c r="O31" s="835"/>
      <c r="P31" s="836"/>
      <c r="Q31" s="83">
        <f>IF(OR(AND(M30="",N30="",O30="",P30=""),AND(M30&lt;="",N30&lt;="",O30&lt;&gt;"",P30&lt;&gt;"")),"","訓練の方法等未入力")</f>
      </c>
      <c r="S31" s="503">
        <f aca="true" t="shared" si="0" ref="S31:S77">IF(AND(O31*P31=1,OR(M31=1,M31=2)),I31,)</f>
        <v>0</v>
      </c>
      <c r="T31" s="503">
        <f aca="true" t="shared" si="1" ref="T31:T77">IF(AND(O31*P31=1,OR(M31=1,M31=2)),J31,)</f>
        <v>0</v>
      </c>
      <c r="U31" s="503">
        <f aca="true" t="shared" si="2" ref="U31:U77">IF(AND(O31*P31=1,OR(M31=1,M31=2)),K31,)</f>
        <v>0</v>
      </c>
      <c r="V31" s="503">
        <f aca="true" t="shared" si="3" ref="V31:V77">IF(AND(O31*P31=1,OR(M31=1,M31=2)),L31,)</f>
        <v>0</v>
      </c>
    </row>
    <row r="32" spans="1:22" ht="18" customHeight="1" thickBot="1">
      <c r="A32" s="350"/>
      <c r="B32" s="828" t="s">
        <v>229</v>
      </c>
      <c r="C32" s="830"/>
      <c r="D32" s="831"/>
      <c r="E32" s="1139"/>
      <c r="F32" s="1140"/>
      <c r="G32" s="1141"/>
      <c r="H32" s="1142"/>
      <c r="I32" s="1143"/>
      <c r="J32" s="1144"/>
      <c r="K32" s="1144"/>
      <c r="L32" s="1145"/>
      <c r="M32" s="496"/>
      <c r="N32" s="495"/>
      <c r="O32" s="495"/>
      <c r="P32" s="495"/>
      <c r="Q32" s="83">
        <f>IF(AND(C32&lt;&gt;"",I32="",J32="",K32="",L32=""),"教育訓練時間未入力","")</f>
      </c>
      <c r="S32" s="503">
        <f t="shared" si="0"/>
        <v>0</v>
      </c>
      <c r="T32" s="503">
        <f t="shared" si="1"/>
        <v>0</v>
      </c>
      <c r="U32" s="503">
        <f t="shared" si="2"/>
        <v>0</v>
      </c>
      <c r="V32" s="503">
        <f t="shared" si="3"/>
        <v>0</v>
      </c>
    </row>
    <row r="33" spans="1:22" ht="18" customHeight="1" thickBot="1">
      <c r="A33" s="350"/>
      <c r="B33" s="840"/>
      <c r="C33" s="841"/>
      <c r="D33" s="842"/>
      <c r="E33" s="1146"/>
      <c r="F33" s="1147"/>
      <c r="G33" s="1147"/>
      <c r="H33" s="1148"/>
      <c r="I33" s="1136"/>
      <c r="J33" s="1137"/>
      <c r="K33" s="1137"/>
      <c r="L33" s="1138"/>
      <c r="M33" s="362" t="s">
        <v>21</v>
      </c>
      <c r="N33" s="834"/>
      <c r="O33" s="835"/>
      <c r="P33" s="836"/>
      <c r="Q33" s="83">
        <f>IF(OR(AND(M32="",N32="",O32="",P32=""),AND(M32&lt;="",N32&lt;="",O32&lt;&gt;"",P32&lt;&gt;"")),"","訓練の方法等未入力")</f>
      </c>
      <c r="S33" s="503">
        <f t="shared" si="0"/>
        <v>0</v>
      </c>
      <c r="T33" s="503">
        <f t="shared" si="1"/>
        <v>0</v>
      </c>
      <c r="U33" s="503">
        <f t="shared" si="2"/>
        <v>0</v>
      </c>
      <c r="V33" s="503">
        <f t="shared" si="3"/>
        <v>0</v>
      </c>
    </row>
    <row r="34" spans="1:22" ht="18" customHeight="1" thickBot="1">
      <c r="A34" s="350"/>
      <c r="B34" s="828" t="s">
        <v>465</v>
      </c>
      <c r="C34" s="830"/>
      <c r="D34" s="831"/>
      <c r="E34" s="1139"/>
      <c r="F34" s="1140"/>
      <c r="G34" s="1141"/>
      <c r="H34" s="1142"/>
      <c r="I34" s="1130"/>
      <c r="J34" s="1131"/>
      <c r="K34" s="1131"/>
      <c r="L34" s="1132"/>
      <c r="M34" s="495"/>
      <c r="N34" s="495"/>
      <c r="O34" s="495"/>
      <c r="P34" s="495"/>
      <c r="Q34" s="83">
        <f>IF(AND(C34&lt;&gt;"",I34="",J34="",K34="",L34=""),"教育訓練時間未入力","")</f>
      </c>
      <c r="S34" s="502">
        <f aca="true" t="shared" si="4" ref="S34:S39">IF(AND(O34*P34=1,OR(M34=1,M34=2)),I34,)</f>
        <v>0</v>
      </c>
      <c r="T34" s="503">
        <f aca="true" t="shared" si="5" ref="T34:T39">IF(AND(O34*P34=1,OR(M34=1,M34=2)),J34,)</f>
        <v>0</v>
      </c>
      <c r="U34" s="503">
        <f aca="true" t="shared" si="6" ref="U34:U39">IF(AND(O34*P34=1,OR(M34=1,M34=2)),K34,)</f>
        <v>0</v>
      </c>
      <c r="V34" s="503">
        <f aca="true" t="shared" si="7" ref="V34:V39">IF(AND(O34*P34=1,OR(M34=1,M34=2)),L34,)</f>
        <v>0</v>
      </c>
    </row>
    <row r="35" spans="1:22" ht="18" customHeight="1" thickBot="1">
      <c r="A35" s="350"/>
      <c r="B35" s="837"/>
      <c r="C35" s="838"/>
      <c r="D35" s="839"/>
      <c r="E35" s="1133"/>
      <c r="F35" s="1134"/>
      <c r="G35" s="1134"/>
      <c r="H35" s="1135"/>
      <c r="I35" s="1136"/>
      <c r="J35" s="1137"/>
      <c r="K35" s="1137"/>
      <c r="L35" s="1138"/>
      <c r="M35" s="362" t="s">
        <v>21</v>
      </c>
      <c r="N35" s="834"/>
      <c r="O35" s="835"/>
      <c r="P35" s="836"/>
      <c r="Q35" s="83">
        <f>IF(OR(AND(M34="",N34="",O34="",P34=""),AND(M34&lt;="",N34&lt;="",O34&lt;&gt;"",P34&lt;&gt;"")),"","訓練の方法等未入力")</f>
      </c>
      <c r="S35" s="503">
        <f t="shared" si="4"/>
        <v>0</v>
      </c>
      <c r="T35" s="503">
        <f t="shared" si="5"/>
        <v>0</v>
      </c>
      <c r="U35" s="503">
        <f t="shared" si="6"/>
        <v>0</v>
      </c>
      <c r="V35" s="503">
        <f t="shared" si="7"/>
        <v>0</v>
      </c>
    </row>
    <row r="36" spans="1:22" ht="18" customHeight="1" thickBot="1">
      <c r="A36" s="350"/>
      <c r="B36" s="828" t="s">
        <v>466</v>
      </c>
      <c r="C36" s="830"/>
      <c r="D36" s="831"/>
      <c r="E36" s="1139"/>
      <c r="F36" s="1140"/>
      <c r="G36" s="1141"/>
      <c r="H36" s="1142"/>
      <c r="I36" s="1143"/>
      <c r="J36" s="1144"/>
      <c r="K36" s="1144"/>
      <c r="L36" s="1145"/>
      <c r="M36" s="496"/>
      <c r="N36" s="495"/>
      <c r="O36" s="495"/>
      <c r="P36" s="495"/>
      <c r="Q36" s="83">
        <f>IF(AND(C36&lt;&gt;"",I36="",J36="",K36="",L36=""),"教育訓練時間未入力","")</f>
      </c>
      <c r="S36" s="503">
        <f t="shared" si="4"/>
        <v>0</v>
      </c>
      <c r="T36" s="503">
        <f t="shared" si="5"/>
        <v>0</v>
      </c>
      <c r="U36" s="503">
        <f t="shared" si="6"/>
        <v>0</v>
      </c>
      <c r="V36" s="503">
        <f t="shared" si="7"/>
        <v>0</v>
      </c>
    </row>
    <row r="37" spans="1:22" ht="18" customHeight="1" thickBot="1">
      <c r="A37" s="350"/>
      <c r="B37" s="840"/>
      <c r="C37" s="841"/>
      <c r="D37" s="842"/>
      <c r="E37" s="1146"/>
      <c r="F37" s="1147"/>
      <c r="G37" s="1147"/>
      <c r="H37" s="1148"/>
      <c r="I37" s="1136"/>
      <c r="J37" s="1137"/>
      <c r="K37" s="1137"/>
      <c r="L37" s="1138"/>
      <c r="M37" s="362" t="s">
        <v>21</v>
      </c>
      <c r="N37" s="834"/>
      <c r="O37" s="835"/>
      <c r="P37" s="836"/>
      <c r="Q37" s="83">
        <f>IF(OR(AND(M36="",N36="",O36="",P36=""),AND(M36&lt;="",N36&lt;="",O36&lt;&gt;"",P36&lt;&gt;"")),"","訓練の方法等未入力")</f>
      </c>
      <c r="S37" s="503">
        <f t="shared" si="4"/>
        <v>0</v>
      </c>
      <c r="T37" s="503">
        <f t="shared" si="5"/>
        <v>0</v>
      </c>
      <c r="U37" s="503">
        <f t="shared" si="6"/>
        <v>0</v>
      </c>
      <c r="V37" s="503">
        <f t="shared" si="7"/>
        <v>0</v>
      </c>
    </row>
    <row r="38" spans="1:22" ht="18" customHeight="1" thickBot="1">
      <c r="A38" s="350"/>
      <c r="B38" s="828" t="s">
        <v>467</v>
      </c>
      <c r="C38" s="830"/>
      <c r="D38" s="831"/>
      <c r="E38" s="1139"/>
      <c r="F38" s="1140"/>
      <c r="G38" s="1141"/>
      <c r="H38" s="1142"/>
      <c r="I38" s="1143"/>
      <c r="J38" s="1144"/>
      <c r="K38" s="1144"/>
      <c r="L38" s="1145"/>
      <c r="M38" s="496"/>
      <c r="N38" s="495"/>
      <c r="O38" s="495"/>
      <c r="P38" s="495"/>
      <c r="Q38" s="83">
        <f>IF(AND(C38&lt;&gt;"",I38="",J38="",K38="",L38=""),"教育訓練時間未入力","")</f>
      </c>
      <c r="S38" s="503">
        <f t="shared" si="4"/>
        <v>0</v>
      </c>
      <c r="T38" s="503">
        <f t="shared" si="5"/>
        <v>0</v>
      </c>
      <c r="U38" s="503">
        <f t="shared" si="6"/>
        <v>0</v>
      </c>
      <c r="V38" s="503">
        <f t="shared" si="7"/>
        <v>0</v>
      </c>
    </row>
    <row r="39" spans="1:22" ht="18" customHeight="1" thickBot="1">
      <c r="A39" s="350"/>
      <c r="B39" s="829"/>
      <c r="C39" s="843"/>
      <c r="D39" s="844"/>
      <c r="E39" s="1149"/>
      <c r="F39" s="1150"/>
      <c r="G39" s="1150"/>
      <c r="H39" s="1151"/>
      <c r="I39" s="1136"/>
      <c r="J39" s="1137"/>
      <c r="K39" s="1137"/>
      <c r="L39" s="1138"/>
      <c r="M39" s="362" t="s">
        <v>21</v>
      </c>
      <c r="N39" s="834"/>
      <c r="O39" s="835"/>
      <c r="P39" s="836"/>
      <c r="Q39" s="83">
        <f>IF(OR(AND(M38="",N38="",O38="",P38=""),AND(M38&lt;="",N38&lt;="",O38&lt;&gt;"",P38&lt;&gt;"")),"","訓練の方法等未入力")</f>
      </c>
      <c r="S39" s="503">
        <f t="shared" si="4"/>
        <v>0</v>
      </c>
      <c r="T39" s="503">
        <f t="shared" si="5"/>
        <v>0</v>
      </c>
      <c r="U39" s="503">
        <f t="shared" si="6"/>
        <v>0</v>
      </c>
      <c r="V39" s="503">
        <f t="shared" si="7"/>
        <v>0</v>
      </c>
    </row>
    <row r="40" spans="1:22" ht="18" customHeight="1" thickBot="1">
      <c r="A40" s="350"/>
      <c r="B40" s="363" t="s">
        <v>230</v>
      </c>
      <c r="C40" s="359"/>
      <c r="D40" s="364"/>
      <c r="E40" s="1152"/>
      <c r="F40" s="1153"/>
      <c r="G40" s="1152"/>
      <c r="H40" s="1152"/>
      <c r="I40" s="1152"/>
      <c r="J40" s="1152"/>
      <c r="K40" s="1152"/>
      <c r="L40" s="1152"/>
      <c r="M40" s="360"/>
      <c r="N40" s="360"/>
      <c r="O40" s="360"/>
      <c r="P40" s="361"/>
      <c r="Q40" s="83"/>
      <c r="S40" s="503">
        <f t="shared" si="0"/>
        <v>0</v>
      </c>
      <c r="T40" s="503">
        <f t="shared" si="1"/>
        <v>0</v>
      </c>
      <c r="U40" s="503">
        <f t="shared" si="2"/>
        <v>0</v>
      </c>
      <c r="V40" s="503">
        <f t="shared" si="3"/>
        <v>0</v>
      </c>
    </row>
    <row r="41" spans="1:22" ht="18" customHeight="1" thickBot="1">
      <c r="A41" s="350"/>
      <c r="B41" s="917" t="s">
        <v>231</v>
      </c>
      <c r="C41" s="918"/>
      <c r="D41" s="919"/>
      <c r="E41" s="1126"/>
      <c r="F41" s="1127"/>
      <c r="G41" s="1128"/>
      <c r="H41" s="1129"/>
      <c r="I41" s="1130"/>
      <c r="J41" s="1131"/>
      <c r="K41" s="1131"/>
      <c r="L41" s="1132"/>
      <c r="M41" s="495"/>
      <c r="N41" s="495"/>
      <c r="O41" s="495"/>
      <c r="P41" s="495"/>
      <c r="Q41" s="83">
        <f>IF(AND(C41&lt;&gt;"",I41="",J41="",K41="",L41=""),"教育訓練時間未入力","")</f>
      </c>
      <c r="S41" s="503">
        <f t="shared" si="0"/>
        <v>0</v>
      </c>
      <c r="T41" s="503">
        <f t="shared" si="1"/>
        <v>0</v>
      </c>
      <c r="U41" s="503">
        <f t="shared" si="2"/>
        <v>0</v>
      </c>
      <c r="V41" s="503">
        <f t="shared" si="3"/>
        <v>0</v>
      </c>
    </row>
    <row r="42" spans="1:22" ht="18" customHeight="1" thickBot="1">
      <c r="A42" s="350"/>
      <c r="B42" s="837"/>
      <c r="C42" s="838"/>
      <c r="D42" s="839"/>
      <c r="E42" s="1133"/>
      <c r="F42" s="1134"/>
      <c r="G42" s="1134"/>
      <c r="H42" s="1135"/>
      <c r="I42" s="1136"/>
      <c r="J42" s="1137"/>
      <c r="K42" s="1137"/>
      <c r="L42" s="1138"/>
      <c r="M42" s="362" t="s">
        <v>21</v>
      </c>
      <c r="N42" s="834"/>
      <c r="O42" s="835"/>
      <c r="P42" s="836"/>
      <c r="Q42" s="83">
        <f>IF(OR(AND(M41="",N41="",O41="",P41=""),AND(M41&lt;="",N41&lt;="",O41&lt;&gt;"",P41&lt;&gt;"")),"","訓練の方法等未入力")</f>
      </c>
      <c r="S42" s="503">
        <f t="shared" si="0"/>
        <v>0</v>
      </c>
      <c r="T42" s="503">
        <f t="shared" si="1"/>
        <v>0</v>
      </c>
      <c r="U42" s="503">
        <f t="shared" si="2"/>
        <v>0</v>
      </c>
      <c r="V42" s="503">
        <f t="shared" si="3"/>
        <v>0</v>
      </c>
    </row>
    <row r="43" spans="1:22" ht="18" customHeight="1" thickBot="1">
      <c r="A43" s="350"/>
      <c r="B43" s="828" t="s">
        <v>229</v>
      </c>
      <c r="C43" s="830"/>
      <c r="D43" s="831"/>
      <c r="E43" s="1139"/>
      <c r="F43" s="1140"/>
      <c r="G43" s="1141"/>
      <c r="H43" s="1142"/>
      <c r="I43" s="1143"/>
      <c r="J43" s="1144"/>
      <c r="K43" s="1144"/>
      <c r="L43" s="1145"/>
      <c r="M43" s="496"/>
      <c r="N43" s="495"/>
      <c r="O43" s="495"/>
      <c r="P43" s="495"/>
      <c r="Q43" s="83">
        <f>IF(AND(C43&lt;&gt;"",I43="",J43="",K43="",L43=""),"教育訓練時間未入力","")</f>
      </c>
      <c r="S43" s="503">
        <f t="shared" si="0"/>
        <v>0</v>
      </c>
      <c r="T43" s="503">
        <f t="shared" si="1"/>
        <v>0</v>
      </c>
      <c r="U43" s="503">
        <f t="shared" si="2"/>
        <v>0</v>
      </c>
      <c r="V43" s="503">
        <f t="shared" si="3"/>
        <v>0</v>
      </c>
    </row>
    <row r="44" spans="1:22" ht="18" customHeight="1" thickBot="1">
      <c r="A44" s="350"/>
      <c r="B44" s="840"/>
      <c r="C44" s="841"/>
      <c r="D44" s="842"/>
      <c r="E44" s="1146"/>
      <c r="F44" s="1147"/>
      <c r="G44" s="1147"/>
      <c r="H44" s="1148"/>
      <c r="I44" s="1136"/>
      <c r="J44" s="1137"/>
      <c r="K44" s="1137"/>
      <c r="L44" s="1138"/>
      <c r="M44" s="362" t="s">
        <v>21</v>
      </c>
      <c r="N44" s="834"/>
      <c r="O44" s="835"/>
      <c r="P44" s="836"/>
      <c r="Q44" s="83">
        <f>IF(OR(AND(M43="",N43="",O43="",P43=""),AND(M43&lt;="",N43&lt;="",O43&lt;&gt;"",P43&lt;&gt;"")),"","訓練の方法等未入力")</f>
      </c>
      <c r="S44" s="503">
        <f t="shared" si="0"/>
        <v>0</v>
      </c>
      <c r="T44" s="503">
        <f t="shared" si="1"/>
        <v>0</v>
      </c>
      <c r="U44" s="503">
        <f t="shared" si="2"/>
        <v>0</v>
      </c>
      <c r="V44" s="503">
        <f t="shared" si="3"/>
        <v>0</v>
      </c>
    </row>
    <row r="45" spans="1:22" ht="18" customHeight="1" thickBot="1">
      <c r="A45" s="350"/>
      <c r="B45" s="828" t="s">
        <v>465</v>
      </c>
      <c r="C45" s="830"/>
      <c r="D45" s="831"/>
      <c r="E45" s="1139"/>
      <c r="F45" s="1140"/>
      <c r="G45" s="1141"/>
      <c r="H45" s="1142"/>
      <c r="I45" s="1130"/>
      <c r="J45" s="1131"/>
      <c r="K45" s="1131"/>
      <c r="L45" s="1132"/>
      <c r="M45" s="495"/>
      <c r="N45" s="495"/>
      <c r="O45" s="495"/>
      <c r="P45" s="495"/>
      <c r="Q45" s="83">
        <f>IF(AND(C45&lt;&gt;"",I45="",J45="",K45="",L45=""),"教育訓練時間未入力","")</f>
      </c>
      <c r="S45" s="503">
        <f aca="true" t="shared" si="8" ref="S45:S50">IF(AND(O45*P45=1,OR(M45=1,M45=2)),I45,)</f>
        <v>0</v>
      </c>
      <c r="T45" s="503">
        <f aca="true" t="shared" si="9" ref="T45:T50">IF(AND(O45*P45=1,OR(M45=1,M45=2)),J45,)</f>
        <v>0</v>
      </c>
      <c r="U45" s="503">
        <f aca="true" t="shared" si="10" ref="U45:U50">IF(AND(O45*P45=1,OR(M45=1,M45=2)),K45,)</f>
        <v>0</v>
      </c>
      <c r="V45" s="503">
        <f aca="true" t="shared" si="11" ref="V45:V50">IF(AND(O45*P45=1,OR(M45=1,M45=2)),L45,)</f>
        <v>0</v>
      </c>
    </row>
    <row r="46" spans="1:22" ht="18" customHeight="1" thickBot="1">
      <c r="A46" s="350"/>
      <c r="B46" s="837"/>
      <c r="C46" s="838"/>
      <c r="D46" s="839"/>
      <c r="E46" s="1133"/>
      <c r="F46" s="1134"/>
      <c r="G46" s="1134"/>
      <c r="H46" s="1135"/>
      <c r="I46" s="1136"/>
      <c r="J46" s="1137"/>
      <c r="K46" s="1137"/>
      <c r="L46" s="1138"/>
      <c r="M46" s="362" t="s">
        <v>21</v>
      </c>
      <c r="N46" s="834"/>
      <c r="O46" s="835"/>
      <c r="P46" s="836"/>
      <c r="Q46" s="83">
        <f>IF(OR(AND(M45="",N45="",O45="",P45=""),AND(M45&lt;="",N45&lt;="",O45&lt;&gt;"",P45&lt;&gt;"")),"","訓練の方法等未入力")</f>
      </c>
      <c r="S46" s="503">
        <f t="shared" si="8"/>
        <v>0</v>
      </c>
      <c r="T46" s="503">
        <f t="shared" si="9"/>
        <v>0</v>
      </c>
      <c r="U46" s="503">
        <f t="shared" si="10"/>
        <v>0</v>
      </c>
      <c r="V46" s="503">
        <f t="shared" si="11"/>
        <v>0</v>
      </c>
    </row>
    <row r="47" spans="1:22" ht="18" customHeight="1" thickBot="1">
      <c r="A47" s="350"/>
      <c r="B47" s="828" t="s">
        <v>466</v>
      </c>
      <c r="C47" s="830"/>
      <c r="D47" s="831"/>
      <c r="E47" s="1139"/>
      <c r="F47" s="1140"/>
      <c r="G47" s="1141"/>
      <c r="H47" s="1142"/>
      <c r="I47" s="1143"/>
      <c r="J47" s="1144"/>
      <c r="K47" s="1144"/>
      <c r="L47" s="1145"/>
      <c r="M47" s="496"/>
      <c r="N47" s="495"/>
      <c r="O47" s="495"/>
      <c r="P47" s="495"/>
      <c r="Q47" s="83">
        <f>IF(AND(C47&lt;&gt;"",I47="",J47="",K47="",L47=""),"教育訓練時間未入力","")</f>
      </c>
      <c r="S47" s="503">
        <f t="shared" si="8"/>
        <v>0</v>
      </c>
      <c r="T47" s="503">
        <f t="shared" si="9"/>
        <v>0</v>
      </c>
      <c r="U47" s="503">
        <f t="shared" si="10"/>
        <v>0</v>
      </c>
      <c r="V47" s="503">
        <f t="shared" si="11"/>
        <v>0</v>
      </c>
    </row>
    <row r="48" spans="1:22" ht="18" customHeight="1" thickBot="1">
      <c r="A48" s="350"/>
      <c r="B48" s="840"/>
      <c r="C48" s="841"/>
      <c r="D48" s="842"/>
      <c r="E48" s="1146"/>
      <c r="F48" s="1147"/>
      <c r="G48" s="1147"/>
      <c r="H48" s="1148"/>
      <c r="I48" s="1136"/>
      <c r="J48" s="1137"/>
      <c r="K48" s="1137"/>
      <c r="L48" s="1138"/>
      <c r="M48" s="362" t="s">
        <v>21</v>
      </c>
      <c r="N48" s="834"/>
      <c r="O48" s="835"/>
      <c r="P48" s="836"/>
      <c r="Q48" s="83">
        <f>IF(OR(AND(M47="",N47="",O47="",P47=""),AND(M47&lt;="",N47&lt;="",O47&lt;&gt;"",P47&lt;&gt;"")),"","訓練の方法等未入力")</f>
      </c>
      <c r="S48" s="503">
        <f t="shared" si="8"/>
        <v>0</v>
      </c>
      <c r="T48" s="503">
        <f t="shared" si="9"/>
        <v>0</v>
      </c>
      <c r="U48" s="503">
        <f t="shared" si="10"/>
        <v>0</v>
      </c>
      <c r="V48" s="503">
        <f t="shared" si="11"/>
        <v>0</v>
      </c>
    </row>
    <row r="49" spans="1:22" ht="18" customHeight="1" thickBot="1">
      <c r="A49" s="350"/>
      <c r="B49" s="828" t="s">
        <v>467</v>
      </c>
      <c r="C49" s="830"/>
      <c r="D49" s="831"/>
      <c r="E49" s="1139"/>
      <c r="F49" s="1140"/>
      <c r="G49" s="1141"/>
      <c r="H49" s="1142"/>
      <c r="I49" s="1143"/>
      <c r="J49" s="1144"/>
      <c r="K49" s="1144"/>
      <c r="L49" s="1145"/>
      <c r="M49" s="496"/>
      <c r="N49" s="495"/>
      <c r="O49" s="495"/>
      <c r="P49" s="495"/>
      <c r="Q49" s="83">
        <f>IF(AND(C49&lt;&gt;"",I49="",J49="",K49="",L49=""),"教育訓練時間未入力","")</f>
      </c>
      <c r="S49" s="503">
        <f t="shared" si="8"/>
        <v>0</v>
      </c>
      <c r="T49" s="503">
        <f t="shared" si="9"/>
        <v>0</v>
      </c>
      <c r="U49" s="503">
        <f t="shared" si="10"/>
        <v>0</v>
      </c>
      <c r="V49" s="503">
        <f t="shared" si="11"/>
        <v>0</v>
      </c>
    </row>
    <row r="50" spans="1:22" ht="18" customHeight="1" thickBot="1">
      <c r="A50" s="350"/>
      <c r="B50" s="829"/>
      <c r="C50" s="843"/>
      <c r="D50" s="844"/>
      <c r="E50" s="1149"/>
      <c r="F50" s="1150"/>
      <c r="G50" s="1150"/>
      <c r="H50" s="1151"/>
      <c r="I50" s="1136"/>
      <c r="J50" s="1137"/>
      <c r="K50" s="1137"/>
      <c r="L50" s="1138"/>
      <c r="M50" s="362" t="s">
        <v>21</v>
      </c>
      <c r="N50" s="834"/>
      <c r="O50" s="835"/>
      <c r="P50" s="836"/>
      <c r="Q50" s="83">
        <f>IF(OR(AND(M49="",N49="",O49="",P49=""),AND(M49&lt;="",N49&lt;="",O49&lt;&gt;"",P49&lt;&gt;"")),"","訓練の方法等未入力")</f>
      </c>
      <c r="S50" s="503">
        <f t="shared" si="8"/>
        <v>0</v>
      </c>
      <c r="T50" s="503">
        <f t="shared" si="9"/>
        <v>0</v>
      </c>
      <c r="U50" s="503">
        <f t="shared" si="10"/>
        <v>0</v>
      </c>
      <c r="V50" s="503">
        <f t="shared" si="11"/>
        <v>0</v>
      </c>
    </row>
    <row r="51" spans="1:22" ht="18" customHeight="1" thickBot="1">
      <c r="A51" s="350"/>
      <c r="B51" s="363" t="s">
        <v>232</v>
      </c>
      <c r="C51" s="359"/>
      <c r="D51" s="365"/>
      <c r="E51" s="1154"/>
      <c r="F51" s="1153"/>
      <c r="G51" s="1152"/>
      <c r="H51" s="1152"/>
      <c r="I51" s="1152"/>
      <c r="J51" s="1152"/>
      <c r="K51" s="1152"/>
      <c r="L51" s="1152"/>
      <c r="M51" s="360"/>
      <c r="N51" s="360"/>
      <c r="O51" s="360"/>
      <c r="P51" s="361"/>
      <c r="Q51" s="83"/>
      <c r="S51" s="503">
        <f t="shared" si="0"/>
        <v>0</v>
      </c>
      <c r="T51" s="503">
        <f t="shared" si="1"/>
        <v>0</v>
      </c>
      <c r="U51" s="503">
        <f t="shared" si="2"/>
        <v>0</v>
      </c>
      <c r="V51" s="503">
        <f t="shared" si="3"/>
        <v>0</v>
      </c>
    </row>
    <row r="52" spans="1:22" ht="18" customHeight="1" thickBot="1">
      <c r="A52" s="350"/>
      <c r="B52" s="917" t="s">
        <v>231</v>
      </c>
      <c r="C52" s="918"/>
      <c r="D52" s="919"/>
      <c r="E52" s="1126"/>
      <c r="F52" s="1127"/>
      <c r="G52" s="1128"/>
      <c r="H52" s="1129"/>
      <c r="I52" s="1130"/>
      <c r="J52" s="1131"/>
      <c r="K52" s="1131"/>
      <c r="L52" s="1132"/>
      <c r="M52" s="495"/>
      <c r="N52" s="495"/>
      <c r="O52" s="495"/>
      <c r="P52" s="495"/>
      <c r="Q52" s="83">
        <f>IF(AND(C52&lt;&gt;"",I52="",J52="",K52="",L52=""),"教育訓練時間未入力","")</f>
      </c>
      <c r="S52" s="503">
        <f t="shared" si="0"/>
        <v>0</v>
      </c>
      <c r="T52" s="503">
        <f t="shared" si="1"/>
        <v>0</v>
      </c>
      <c r="U52" s="503">
        <f t="shared" si="2"/>
        <v>0</v>
      </c>
      <c r="V52" s="503">
        <f t="shared" si="3"/>
        <v>0</v>
      </c>
    </row>
    <row r="53" spans="1:22" ht="18" customHeight="1" thickBot="1">
      <c r="A53" s="350"/>
      <c r="B53" s="837"/>
      <c r="C53" s="838"/>
      <c r="D53" s="839"/>
      <c r="E53" s="1133"/>
      <c r="F53" s="1134"/>
      <c r="G53" s="1134"/>
      <c r="H53" s="1135"/>
      <c r="I53" s="1136"/>
      <c r="J53" s="1137"/>
      <c r="K53" s="1137"/>
      <c r="L53" s="1138"/>
      <c r="M53" s="362" t="s">
        <v>21</v>
      </c>
      <c r="N53" s="834"/>
      <c r="O53" s="835"/>
      <c r="P53" s="836"/>
      <c r="Q53" s="83">
        <f>IF(OR(AND(M52="",N52="",O52="",P52=""),AND(M52&lt;="",N52&lt;="",O52&lt;&gt;"",P52&lt;&gt;"")),"","訓練の方法等未入力")</f>
      </c>
      <c r="S53" s="503">
        <f t="shared" si="0"/>
        <v>0</v>
      </c>
      <c r="T53" s="503">
        <f t="shared" si="1"/>
        <v>0</v>
      </c>
      <c r="U53" s="503">
        <f t="shared" si="2"/>
        <v>0</v>
      </c>
      <c r="V53" s="503">
        <f t="shared" si="3"/>
        <v>0</v>
      </c>
    </row>
    <row r="54" spans="1:22" ht="18" customHeight="1" thickBot="1">
      <c r="A54" s="350"/>
      <c r="B54" s="828" t="s">
        <v>229</v>
      </c>
      <c r="C54" s="830"/>
      <c r="D54" s="831"/>
      <c r="E54" s="1139"/>
      <c r="F54" s="1140"/>
      <c r="G54" s="1141"/>
      <c r="H54" s="1142"/>
      <c r="I54" s="1143"/>
      <c r="J54" s="1144"/>
      <c r="K54" s="1144"/>
      <c r="L54" s="1145"/>
      <c r="M54" s="496"/>
      <c r="N54" s="495"/>
      <c r="O54" s="495"/>
      <c r="P54" s="495"/>
      <c r="Q54" s="83">
        <f>IF(AND(C54&lt;&gt;"",I54="",J54="",K54="",L54=""),"教育訓練時間未入力","")</f>
      </c>
      <c r="S54" s="503">
        <f t="shared" si="0"/>
        <v>0</v>
      </c>
      <c r="T54" s="503">
        <f t="shared" si="1"/>
        <v>0</v>
      </c>
      <c r="U54" s="503">
        <f t="shared" si="2"/>
        <v>0</v>
      </c>
      <c r="V54" s="503">
        <f t="shared" si="3"/>
        <v>0</v>
      </c>
    </row>
    <row r="55" spans="1:22" ht="18" customHeight="1" thickBot="1">
      <c r="A55" s="350"/>
      <c r="B55" s="840"/>
      <c r="C55" s="841"/>
      <c r="D55" s="842"/>
      <c r="E55" s="1146"/>
      <c r="F55" s="1147"/>
      <c r="G55" s="1147"/>
      <c r="H55" s="1148"/>
      <c r="I55" s="1136"/>
      <c r="J55" s="1137"/>
      <c r="K55" s="1137"/>
      <c r="L55" s="1138"/>
      <c r="M55" s="362" t="s">
        <v>21</v>
      </c>
      <c r="N55" s="834"/>
      <c r="O55" s="835"/>
      <c r="P55" s="836"/>
      <c r="Q55" s="83">
        <f>IF(OR(AND(M54="",N54="",O54="",P54=""),AND(M54&lt;="",N54&lt;="",O54&lt;&gt;"",P54&lt;&gt;"")),"","訓練の方法等未入力")</f>
      </c>
      <c r="S55" s="503">
        <f t="shared" si="0"/>
        <v>0</v>
      </c>
      <c r="T55" s="503">
        <f t="shared" si="1"/>
        <v>0</v>
      </c>
      <c r="U55" s="503">
        <f t="shared" si="2"/>
        <v>0</v>
      </c>
      <c r="V55" s="503">
        <f t="shared" si="3"/>
        <v>0</v>
      </c>
    </row>
    <row r="56" spans="1:22" ht="18" customHeight="1" thickBot="1">
      <c r="A56" s="350"/>
      <c r="B56" s="828" t="s">
        <v>465</v>
      </c>
      <c r="C56" s="830"/>
      <c r="D56" s="831"/>
      <c r="E56" s="1139"/>
      <c r="F56" s="1140"/>
      <c r="G56" s="1141"/>
      <c r="H56" s="1142"/>
      <c r="I56" s="1130"/>
      <c r="J56" s="1131"/>
      <c r="K56" s="1131"/>
      <c r="L56" s="1132"/>
      <c r="M56" s="495"/>
      <c r="N56" s="495"/>
      <c r="O56" s="495"/>
      <c r="P56" s="495"/>
      <c r="Q56" s="83">
        <f>IF(AND(C56&lt;&gt;"",I56="",J56="",K56="",L56=""),"教育訓練時間未入力","")</f>
      </c>
      <c r="S56" s="503">
        <f aca="true" t="shared" si="12" ref="S56:S61">IF(AND(O56*P56=1,OR(M56=1,M56=2)),I56,)</f>
        <v>0</v>
      </c>
      <c r="T56" s="503">
        <f aca="true" t="shared" si="13" ref="T56:T61">IF(AND(O56*P56=1,OR(M56=1,M56=2)),J56,)</f>
        <v>0</v>
      </c>
      <c r="U56" s="503">
        <f aca="true" t="shared" si="14" ref="U56:U61">IF(AND(O56*P56=1,OR(M56=1,M56=2)),K56,)</f>
        <v>0</v>
      </c>
      <c r="V56" s="503">
        <f aca="true" t="shared" si="15" ref="V56:V61">IF(AND(O56*P56=1,OR(M56=1,M56=2)),L56,)</f>
        <v>0</v>
      </c>
    </row>
    <row r="57" spans="1:22" ht="18" customHeight="1" thickBot="1">
      <c r="A57" s="350"/>
      <c r="B57" s="837"/>
      <c r="C57" s="838"/>
      <c r="D57" s="839"/>
      <c r="E57" s="1133"/>
      <c r="F57" s="1134"/>
      <c r="G57" s="1134"/>
      <c r="H57" s="1135"/>
      <c r="I57" s="1136"/>
      <c r="J57" s="1137"/>
      <c r="K57" s="1137"/>
      <c r="L57" s="1138"/>
      <c r="M57" s="362" t="s">
        <v>21</v>
      </c>
      <c r="N57" s="834"/>
      <c r="O57" s="835"/>
      <c r="P57" s="836"/>
      <c r="Q57" s="83">
        <f>IF(OR(AND(M56="",N56="",O56="",P56=""),AND(M56&lt;="",N56&lt;="",O56&lt;&gt;"",P56&lt;&gt;"")),"","訓練の方法等未入力")</f>
      </c>
      <c r="S57" s="503">
        <f t="shared" si="12"/>
        <v>0</v>
      </c>
      <c r="T57" s="503">
        <f t="shared" si="13"/>
        <v>0</v>
      </c>
      <c r="U57" s="503">
        <f t="shared" si="14"/>
        <v>0</v>
      </c>
      <c r="V57" s="503">
        <f t="shared" si="15"/>
        <v>0</v>
      </c>
    </row>
    <row r="58" spans="1:22" ht="18" customHeight="1" thickBot="1">
      <c r="A58" s="350"/>
      <c r="B58" s="828" t="s">
        <v>466</v>
      </c>
      <c r="C58" s="830"/>
      <c r="D58" s="831"/>
      <c r="E58" s="1139"/>
      <c r="F58" s="1140"/>
      <c r="G58" s="1141"/>
      <c r="H58" s="1142"/>
      <c r="I58" s="1143"/>
      <c r="J58" s="1144"/>
      <c r="K58" s="1144"/>
      <c r="L58" s="1145"/>
      <c r="M58" s="496"/>
      <c r="N58" s="495"/>
      <c r="O58" s="495"/>
      <c r="P58" s="495"/>
      <c r="Q58" s="83">
        <f>IF(AND(C58&lt;&gt;"",I58="",J58="",K58="",L58=""),"教育訓練時間未入力","")</f>
      </c>
      <c r="S58" s="503">
        <f t="shared" si="12"/>
        <v>0</v>
      </c>
      <c r="T58" s="503">
        <f t="shared" si="13"/>
        <v>0</v>
      </c>
      <c r="U58" s="503">
        <f t="shared" si="14"/>
        <v>0</v>
      </c>
      <c r="V58" s="503">
        <f t="shared" si="15"/>
        <v>0</v>
      </c>
    </row>
    <row r="59" spans="1:22" ht="18" customHeight="1" thickBot="1">
      <c r="A59" s="350"/>
      <c r="B59" s="840"/>
      <c r="C59" s="841"/>
      <c r="D59" s="842"/>
      <c r="E59" s="1146"/>
      <c r="F59" s="1147"/>
      <c r="G59" s="1147"/>
      <c r="H59" s="1148"/>
      <c r="I59" s="1136"/>
      <c r="J59" s="1137"/>
      <c r="K59" s="1137"/>
      <c r="L59" s="1138"/>
      <c r="M59" s="362" t="s">
        <v>21</v>
      </c>
      <c r="N59" s="834"/>
      <c r="O59" s="835"/>
      <c r="P59" s="836"/>
      <c r="Q59" s="83">
        <f>IF(OR(AND(M58="",N58="",O58="",P58=""),AND(M58&lt;="",N58&lt;="",O58&lt;&gt;"",P58&lt;&gt;"")),"","訓練の方法等未入力")</f>
      </c>
      <c r="S59" s="503">
        <f t="shared" si="12"/>
        <v>0</v>
      </c>
      <c r="T59" s="503">
        <f t="shared" si="13"/>
        <v>0</v>
      </c>
      <c r="U59" s="503">
        <f t="shared" si="14"/>
        <v>0</v>
      </c>
      <c r="V59" s="503">
        <f t="shared" si="15"/>
        <v>0</v>
      </c>
    </row>
    <row r="60" spans="1:22" ht="18" customHeight="1" thickBot="1">
      <c r="A60" s="350"/>
      <c r="B60" s="828" t="s">
        <v>467</v>
      </c>
      <c r="C60" s="830"/>
      <c r="D60" s="831"/>
      <c r="E60" s="1139"/>
      <c r="F60" s="1140"/>
      <c r="G60" s="1141"/>
      <c r="H60" s="1142"/>
      <c r="I60" s="1143"/>
      <c r="J60" s="1144"/>
      <c r="K60" s="1144"/>
      <c r="L60" s="1145"/>
      <c r="M60" s="496"/>
      <c r="N60" s="495"/>
      <c r="O60" s="495"/>
      <c r="P60" s="495"/>
      <c r="Q60" s="83">
        <f>IF(AND(C60&lt;&gt;"",I60="",J60="",K60="",L60=""),"教育訓練時間未入力","")</f>
      </c>
      <c r="S60" s="503">
        <f t="shared" si="12"/>
        <v>0</v>
      </c>
      <c r="T60" s="503">
        <f t="shared" si="13"/>
        <v>0</v>
      </c>
      <c r="U60" s="503">
        <f t="shared" si="14"/>
        <v>0</v>
      </c>
      <c r="V60" s="503">
        <f t="shared" si="15"/>
        <v>0</v>
      </c>
    </row>
    <row r="61" spans="1:22" ht="18" customHeight="1" thickBot="1">
      <c r="A61" s="350"/>
      <c r="B61" s="829"/>
      <c r="C61" s="843"/>
      <c r="D61" s="844"/>
      <c r="E61" s="1149"/>
      <c r="F61" s="1150"/>
      <c r="G61" s="1150"/>
      <c r="H61" s="1151"/>
      <c r="I61" s="1136"/>
      <c r="J61" s="1137"/>
      <c r="K61" s="1137"/>
      <c r="L61" s="1138"/>
      <c r="M61" s="362" t="s">
        <v>21</v>
      </c>
      <c r="N61" s="834"/>
      <c r="O61" s="835"/>
      <c r="P61" s="836"/>
      <c r="Q61" s="83">
        <f>IF(OR(AND(M60="",N60="",O60="",P60=""),AND(M60&lt;="",N60&lt;="",O60&lt;&gt;"",P60&lt;&gt;"")),"","訓練の方法等未入力")</f>
      </c>
      <c r="S61" s="503">
        <f t="shared" si="12"/>
        <v>0</v>
      </c>
      <c r="T61" s="503">
        <f t="shared" si="13"/>
        <v>0</v>
      </c>
      <c r="U61" s="503">
        <f t="shared" si="14"/>
        <v>0</v>
      </c>
      <c r="V61" s="503">
        <f t="shared" si="15"/>
        <v>0</v>
      </c>
    </row>
    <row r="62" spans="1:22" ht="18" customHeight="1" thickBot="1">
      <c r="A62" s="350"/>
      <c r="B62" s="363" t="s">
        <v>233</v>
      </c>
      <c r="C62" s="359"/>
      <c r="D62" s="364"/>
      <c r="E62" s="1152"/>
      <c r="F62" s="1153"/>
      <c r="G62" s="1152"/>
      <c r="H62" s="1152"/>
      <c r="I62" s="1152"/>
      <c r="J62" s="1152"/>
      <c r="K62" s="1152"/>
      <c r="L62" s="1152"/>
      <c r="M62" s="360"/>
      <c r="N62" s="360"/>
      <c r="O62" s="360"/>
      <c r="P62" s="361"/>
      <c r="Q62" s="83"/>
      <c r="S62" s="503">
        <f t="shared" si="0"/>
        <v>0</v>
      </c>
      <c r="T62" s="503">
        <f t="shared" si="1"/>
        <v>0</v>
      </c>
      <c r="U62" s="503">
        <f t="shared" si="2"/>
        <v>0</v>
      </c>
      <c r="V62" s="503">
        <f t="shared" si="3"/>
        <v>0</v>
      </c>
    </row>
    <row r="63" spans="1:22" ht="18" customHeight="1" thickBot="1">
      <c r="A63" s="350"/>
      <c r="B63" s="917" t="s">
        <v>231</v>
      </c>
      <c r="C63" s="918"/>
      <c r="D63" s="919"/>
      <c r="E63" s="1126"/>
      <c r="F63" s="1127"/>
      <c r="G63" s="1128"/>
      <c r="H63" s="1129"/>
      <c r="I63" s="1130"/>
      <c r="J63" s="1131"/>
      <c r="K63" s="1131"/>
      <c r="L63" s="1132"/>
      <c r="M63" s="495"/>
      <c r="N63" s="495"/>
      <c r="O63" s="495"/>
      <c r="P63" s="495"/>
      <c r="Q63" s="83">
        <f>IF(AND(C63&lt;&gt;"",I63="",J63="",K63="",L63=""),"教育訓練時間未入力","")</f>
      </c>
      <c r="S63" s="503">
        <f t="shared" si="0"/>
        <v>0</v>
      </c>
      <c r="T63" s="503">
        <f t="shared" si="1"/>
        <v>0</v>
      </c>
      <c r="U63" s="503">
        <f t="shared" si="2"/>
        <v>0</v>
      </c>
      <c r="V63" s="503">
        <f t="shared" si="3"/>
        <v>0</v>
      </c>
    </row>
    <row r="64" spans="1:22" ht="18" customHeight="1" thickBot="1">
      <c r="A64" s="350"/>
      <c r="B64" s="837"/>
      <c r="C64" s="838"/>
      <c r="D64" s="839"/>
      <c r="E64" s="1133"/>
      <c r="F64" s="1134"/>
      <c r="G64" s="1134"/>
      <c r="H64" s="1135"/>
      <c r="I64" s="1136"/>
      <c r="J64" s="1137"/>
      <c r="K64" s="1137"/>
      <c r="L64" s="1138"/>
      <c r="M64" s="362" t="s">
        <v>21</v>
      </c>
      <c r="N64" s="834"/>
      <c r="O64" s="835"/>
      <c r="P64" s="836"/>
      <c r="Q64" s="83">
        <f>IF(OR(AND(M63="",N63="",O63="",P63=""),AND(M63&lt;="",N63&lt;="",O63&lt;&gt;"",P63&lt;&gt;"")),"","訓練の方法等未入力")</f>
      </c>
      <c r="S64" s="503">
        <f t="shared" si="0"/>
        <v>0</v>
      </c>
      <c r="T64" s="503">
        <f t="shared" si="1"/>
        <v>0</v>
      </c>
      <c r="U64" s="503">
        <f t="shared" si="2"/>
        <v>0</v>
      </c>
      <c r="V64" s="503">
        <f t="shared" si="3"/>
        <v>0</v>
      </c>
    </row>
    <row r="65" spans="1:22" ht="18" customHeight="1" thickBot="1">
      <c r="A65" s="350"/>
      <c r="B65" s="828" t="s">
        <v>229</v>
      </c>
      <c r="C65" s="830"/>
      <c r="D65" s="831"/>
      <c r="E65" s="1139"/>
      <c r="F65" s="1140"/>
      <c r="G65" s="1141"/>
      <c r="H65" s="1142"/>
      <c r="I65" s="1143"/>
      <c r="J65" s="1144"/>
      <c r="K65" s="1144"/>
      <c r="L65" s="1145"/>
      <c r="M65" s="496"/>
      <c r="N65" s="495"/>
      <c r="O65" s="495"/>
      <c r="P65" s="495"/>
      <c r="Q65" s="83">
        <f>IF(AND(C65&lt;&gt;"",I65="",J65="",K65="",L65=""),"教育訓練時間未入力","")</f>
      </c>
      <c r="S65" s="503">
        <f t="shared" si="0"/>
        <v>0</v>
      </c>
      <c r="T65" s="503">
        <f t="shared" si="1"/>
        <v>0</v>
      </c>
      <c r="U65" s="503">
        <f t="shared" si="2"/>
        <v>0</v>
      </c>
      <c r="V65" s="503">
        <f t="shared" si="3"/>
        <v>0</v>
      </c>
    </row>
    <row r="66" spans="1:22" ht="18" customHeight="1" thickBot="1">
      <c r="A66" s="350"/>
      <c r="B66" s="840"/>
      <c r="C66" s="841"/>
      <c r="D66" s="842"/>
      <c r="E66" s="1146"/>
      <c r="F66" s="1147"/>
      <c r="G66" s="1147"/>
      <c r="H66" s="1148"/>
      <c r="I66" s="1136"/>
      <c r="J66" s="1137"/>
      <c r="K66" s="1137"/>
      <c r="L66" s="1138"/>
      <c r="M66" s="362" t="s">
        <v>21</v>
      </c>
      <c r="N66" s="834"/>
      <c r="O66" s="835"/>
      <c r="P66" s="836"/>
      <c r="Q66" s="83">
        <f>IF(OR(AND(M65="",N65="",O65="",P65=""),AND(M65&lt;="",N65&lt;="",O65&lt;&gt;"",P65&lt;&gt;"")),"","訓練の方法等未入力")</f>
      </c>
      <c r="S66" s="503">
        <f t="shared" si="0"/>
        <v>0</v>
      </c>
      <c r="T66" s="503">
        <f t="shared" si="1"/>
        <v>0</v>
      </c>
      <c r="U66" s="503">
        <f t="shared" si="2"/>
        <v>0</v>
      </c>
      <c r="V66" s="503">
        <f t="shared" si="3"/>
        <v>0</v>
      </c>
    </row>
    <row r="67" spans="1:22" ht="18" customHeight="1" thickBot="1">
      <c r="A67" s="350"/>
      <c r="B67" s="828" t="s">
        <v>465</v>
      </c>
      <c r="C67" s="830"/>
      <c r="D67" s="831"/>
      <c r="E67" s="1139"/>
      <c r="F67" s="1140"/>
      <c r="G67" s="1141"/>
      <c r="H67" s="1142"/>
      <c r="I67" s="1130"/>
      <c r="J67" s="1131"/>
      <c r="K67" s="1131"/>
      <c r="L67" s="1132"/>
      <c r="M67" s="495"/>
      <c r="N67" s="495"/>
      <c r="O67" s="495"/>
      <c r="P67" s="495"/>
      <c r="Q67" s="83">
        <f>IF(AND(C67&lt;&gt;"",I67="",J67="",K67="",L67=""),"教育訓練時間未入力","")</f>
      </c>
      <c r="S67" s="503">
        <f aca="true" t="shared" si="16" ref="S67:S72">IF(AND(O67*P67=1,OR(M67=1,M67=2)),I67,)</f>
        <v>0</v>
      </c>
      <c r="T67" s="503">
        <f aca="true" t="shared" si="17" ref="T67:T72">IF(AND(O67*P67=1,OR(M67=1,M67=2)),J67,)</f>
        <v>0</v>
      </c>
      <c r="U67" s="503">
        <f aca="true" t="shared" si="18" ref="U67:U72">IF(AND(O67*P67=1,OR(M67=1,M67=2)),K67,)</f>
        <v>0</v>
      </c>
      <c r="V67" s="503">
        <f aca="true" t="shared" si="19" ref="V67:V72">IF(AND(O67*P67=1,OR(M67=1,M67=2)),L67,)</f>
        <v>0</v>
      </c>
    </row>
    <row r="68" spans="1:22" ht="18" customHeight="1" thickBot="1">
      <c r="A68" s="350"/>
      <c r="B68" s="837"/>
      <c r="C68" s="838"/>
      <c r="D68" s="839"/>
      <c r="E68" s="1133"/>
      <c r="F68" s="1134"/>
      <c r="G68" s="1134"/>
      <c r="H68" s="1135"/>
      <c r="I68" s="1136"/>
      <c r="J68" s="1137"/>
      <c r="K68" s="1137"/>
      <c r="L68" s="1138"/>
      <c r="M68" s="362" t="s">
        <v>21</v>
      </c>
      <c r="N68" s="834"/>
      <c r="O68" s="835"/>
      <c r="P68" s="836"/>
      <c r="Q68" s="83">
        <f>IF(OR(AND(M67="",N67="",O67="",P67=""),AND(M67&lt;="",N67&lt;="",O67&lt;&gt;"",P67&lt;&gt;"")),"","訓練の方法等未入力")</f>
      </c>
      <c r="S68" s="503">
        <f t="shared" si="16"/>
        <v>0</v>
      </c>
      <c r="T68" s="503">
        <f t="shared" si="17"/>
        <v>0</v>
      </c>
      <c r="U68" s="503">
        <f t="shared" si="18"/>
        <v>0</v>
      </c>
      <c r="V68" s="503">
        <f t="shared" si="19"/>
        <v>0</v>
      </c>
    </row>
    <row r="69" spans="1:22" ht="18" customHeight="1" thickBot="1">
      <c r="A69" s="350"/>
      <c r="B69" s="828" t="s">
        <v>466</v>
      </c>
      <c r="C69" s="830"/>
      <c r="D69" s="831"/>
      <c r="E69" s="1139"/>
      <c r="F69" s="1140"/>
      <c r="G69" s="1141"/>
      <c r="H69" s="1142"/>
      <c r="I69" s="1143"/>
      <c r="J69" s="1144"/>
      <c r="K69" s="1144"/>
      <c r="L69" s="1145"/>
      <c r="M69" s="496"/>
      <c r="N69" s="495"/>
      <c r="O69" s="495"/>
      <c r="P69" s="495"/>
      <c r="Q69" s="83">
        <f>IF(AND(C69&lt;&gt;"",I69="",J69="",K69="",L69=""),"教育訓練時間未入力","")</f>
      </c>
      <c r="S69" s="503">
        <f t="shared" si="16"/>
        <v>0</v>
      </c>
      <c r="T69" s="503">
        <f t="shared" si="17"/>
        <v>0</v>
      </c>
      <c r="U69" s="503">
        <f t="shared" si="18"/>
        <v>0</v>
      </c>
      <c r="V69" s="503">
        <f t="shared" si="19"/>
        <v>0</v>
      </c>
    </row>
    <row r="70" spans="1:22" ht="18" customHeight="1" thickBot="1">
      <c r="A70" s="350"/>
      <c r="B70" s="840"/>
      <c r="C70" s="841"/>
      <c r="D70" s="842"/>
      <c r="E70" s="1146"/>
      <c r="F70" s="1147"/>
      <c r="G70" s="1147"/>
      <c r="H70" s="1148"/>
      <c r="I70" s="1136"/>
      <c r="J70" s="1137"/>
      <c r="K70" s="1137"/>
      <c r="L70" s="1138"/>
      <c r="M70" s="362" t="s">
        <v>21</v>
      </c>
      <c r="N70" s="834"/>
      <c r="O70" s="835"/>
      <c r="P70" s="836"/>
      <c r="Q70" s="83">
        <f>IF(OR(AND(M69="",N69="",O69="",P69=""),AND(M69&lt;="",N69&lt;="",O69&lt;&gt;"",P69&lt;&gt;"")),"","訓練の方法等未入力")</f>
      </c>
      <c r="S70" s="503">
        <f t="shared" si="16"/>
        <v>0</v>
      </c>
      <c r="T70" s="503">
        <f t="shared" si="17"/>
        <v>0</v>
      </c>
      <c r="U70" s="503">
        <f t="shared" si="18"/>
        <v>0</v>
      </c>
      <c r="V70" s="503">
        <f t="shared" si="19"/>
        <v>0</v>
      </c>
    </row>
    <row r="71" spans="1:22" ht="18" customHeight="1" thickBot="1">
      <c r="A71" s="350"/>
      <c r="B71" s="828" t="s">
        <v>467</v>
      </c>
      <c r="C71" s="830"/>
      <c r="D71" s="831"/>
      <c r="E71" s="1139"/>
      <c r="F71" s="1140"/>
      <c r="G71" s="1141"/>
      <c r="H71" s="1142"/>
      <c r="I71" s="1143"/>
      <c r="J71" s="1144"/>
      <c r="K71" s="1144"/>
      <c r="L71" s="1145"/>
      <c r="M71" s="496"/>
      <c r="N71" s="495"/>
      <c r="O71" s="495"/>
      <c r="P71" s="495"/>
      <c r="Q71" s="83">
        <f>IF(AND(C71&lt;&gt;"",I71="",J71="",K71="",L71=""),"教育訓練時間未入力","")</f>
      </c>
      <c r="S71" s="503">
        <f t="shared" si="16"/>
        <v>0</v>
      </c>
      <c r="T71" s="503">
        <f t="shared" si="17"/>
        <v>0</v>
      </c>
      <c r="U71" s="503">
        <f t="shared" si="18"/>
        <v>0</v>
      </c>
      <c r="V71" s="503">
        <f t="shared" si="19"/>
        <v>0</v>
      </c>
    </row>
    <row r="72" spans="1:22" ht="18" customHeight="1" thickBot="1">
      <c r="A72" s="350"/>
      <c r="B72" s="829"/>
      <c r="C72" s="843"/>
      <c r="D72" s="844"/>
      <c r="E72" s="1149"/>
      <c r="F72" s="1150"/>
      <c r="G72" s="1150"/>
      <c r="H72" s="1151"/>
      <c r="I72" s="1136"/>
      <c r="J72" s="1137"/>
      <c r="K72" s="1137"/>
      <c r="L72" s="1138"/>
      <c r="M72" s="362" t="s">
        <v>21</v>
      </c>
      <c r="N72" s="834"/>
      <c r="O72" s="835"/>
      <c r="P72" s="836"/>
      <c r="Q72" s="83">
        <f>IF(OR(AND(M71="",N71="",O71="",P71=""),AND(M71&lt;="",N71&lt;="",O71&lt;&gt;"",P71&lt;&gt;"")),"","訓練の方法等未入力")</f>
      </c>
      <c r="S72" s="503">
        <f t="shared" si="16"/>
        <v>0</v>
      </c>
      <c r="T72" s="503">
        <f t="shared" si="17"/>
        <v>0</v>
      </c>
      <c r="U72" s="503">
        <f t="shared" si="18"/>
        <v>0</v>
      </c>
      <c r="V72" s="503">
        <f t="shared" si="19"/>
        <v>0</v>
      </c>
    </row>
    <row r="73" spans="1:22" ht="18" customHeight="1" thickBot="1">
      <c r="A73" s="350"/>
      <c r="B73" s="363" t="s">
        <v>234</v>
      </c>
      <c r="C73" s="359"/>
      <c r="D73" s="365"/>
      <c r="E73" s="1154"/>
      <c r="F73" s="1153"/>
      <c r="G73" s="1152"/>
      <c r="H73" s="1152"/>
      <c r="I73" s="1152"/>
      <c r="J73" s="1152"/>
      <c r="K73" s="1152"/>
      <c r="L73" s="1152"/>
      <c r="M73" s="360"/>
      <c r="N73" s="360"/>
      <c r="O73" s="360"/>
      <c r="P73" s="361"/>
      <c r="Q73" s="83"/>
      <c r="S73" s="503">
        <f t="shared" si="0"/>
        <v>0</v>
      </c>
      <c r="T73" s="503">
        <f t="shared" si="1"/>
        <v>0</v>
      </c>
      <c r="U73" s="503">
        <f t="shared" si="2"/>
        <v>0</v>
      </c>
      <c r="V73" s="503">
        <f t="shared" si="3"/>
        <v>0</v>
      </c>
    </row>
    <row r="74" spans="1:22" ht="18" customHeight="1" thickBot="1">
      <c r="A74" s="350"/>
      <c r="B74" s="917" t="s">
        <v>231</v>
      </c>
      <c r="C74" s="918"/>
      <c r="D74" s="919"/>
      <c r="E74" s="1126"/>
      <c r="F74" s="1127"/>
      <c r="G74" s="1128"/>
      <c r="H74" s="1129"/>
      <c r="I74" s="1130"/>
      <c r="J74" s="1131"/>
      <c r="K74" s="1131"/>
      <c r="L74" s="1132"/>
      <c r="M74" s="495"/>
      <c r="N74" s="495"/>
      <c r="O74" s="495"/>
      <c r="P74" s="495"/>
      <c r="Q74" s="83">
        <f>IF(AND(C74&lt;&gt;"",I74="",J74="",K74="",L74=""),"教育訓練時間未入力","")</f>
      </c>
      <c r="S74" s="503">
        <f t="shared" si="0"/>
        <v>0</v>
      </c>
      <c r="T74" s="503">
        <f t="shared" si="1"/>
        <v>0</v>
      </c>
      <c r="U74" s="503">
        <f t="shared" si="2"/>
        <v>0</v>
      </c>
      <c r="V74" s="503">
        <f t="shared" si="3"/>
        <v>0</v>
      </c>
    </row>
    <row r="75" spans="1:22" ht="18" customHeight="1" thickBot="1">
      <c r="A75" s="350"/>
      <c r="B75" s="837"/>
      <c r="C75" s="838"/>
      <c r="D75" s="839"/>
      <c r="E75" s="1133"/>
      <c r="F75" s="1134"/>
      <c r="G75" s="1134"/>
      <c r="H75" s="1135"/>
      <c r="I75" s="1136"/>
      <c r="J75" s="1137"/>
      <c r="K75" s="1137"/>
      <c r="L75" s="1138"/>
      <c r="M75" s="362" t="s">
        <v>21</v>
      </c>
      <c r="N75" s="834"/>
      <c r="O75" s="835"/>
      <c r="P75" s="836"/>
      <c r="Q75" s="83">
        <f>IF(OR(AND(M74="",N74="",O74="",P74=""),AND(M74&lt;="",N74&lt;="",O74&lt;&gt;"",P74&lt;&gt;"")),"","訓練の方法等未入力")</f>
      </c>
      <c r="S75" s="503">
        <f t="shared" si="0"/>
        <v>0</v>
      </c>
      <c r="T75" s="503">
        <f t="shared" si="1"/>
        <v>0</v>
      </c>
      <c r="U75" s="503">
        <f t="shared" si="2"/>
        <v>0</v>
      </c>
      <c r="V75" s="503">
        <f t="shared" si="3"/>
        <v>0</v>
      </c>
    </row>
    <row r="76" spans="1:22" ht="18" customHeight="1" thickBot="1">
      <c r="A76" s="350"/>
      <c r="B76" s="828" t="s">
        <v>229</v>
      </c>
      <c r="C76" s="830"/>
      <c r="D76" s="831"/>
      <c r="E76" s="1139"/>
      <c r="F76" s="1140"/>
      <c r="G76" s="1141"/>
      <c r="H76" s="1142"/>
      <c r="I76" s="1143"/>
      <c r="J76" s="1144"/>
      <c r="K76" s="1144"/>
      <c r="L76" s="1145"/>
      <c r="M76" s="496"/>
      <c r="N76" s="495"/>
      <c r="O76" s="495"/>
      <c r="P76" s="495"/>
      <c r="Q76" s="83">
        <f>IF(AND(C76&lt;&gt;"",I76="",J76="",K76="",L76=""),"教育訓練時間未入力","")</f>
      </c>
      <c r="S76" s="503">
        <f t="shared" si="0"/>
        <v>0</v>
      </c>
      <c r="T76" s="503">
        <f t="shared" si="1"/>
        <v>0</v>
      </c>
      <c r="U76" s="503">
        <f t="shared" si="2"/>
        <v>0</v>
      </c>
      <c r="V76" s="503">
        <f t="shared" si="3"/>
        <v>0</v>
      </c>
    </row>
    <row r="77" spans="1:22" ht="18" customHeight="1" thickBot="1">
      <c r="A77" s="350"/>
      <c r="B77" s="840"/>
      <c r="C77" s="841"/>
      <c r="D77" s="842"/>
      <c r="E77" s="1146"/>
      <c r="F77" s="1147"/>
      <c r="G77" s="1147"/>
      <c r="H77" s="1148"/>
      <c r="I77" s="1136"/>
      <c r="J77" s="1137"/>
      <c r="K77" s="1137"/>
      <c r="L77" s="1138"/>
      <c r="M77" s="362" t="s">
        <v>21</v>
      </c>
      <c r="N77" s="834"/>
      <c r="O77" s="835"/>
      <c r="P77" s="836"/>
      <c r="Q77" s="83">
        <f>IF(OR(AND(M76="",N76="",O76="",P76=""),AND(M76&lt;="",N76&lt;="",O76&lt;&gt;"",P76&lt;&gt;"")),"","訓練の方法等未入力")</f>
      </c>
      <c r="S77" s="503">
        <f t="shared" si="0"/>
        <v>0</v>
      </c>
      <c r="T77" s="503">
        <f t="shared" si="1"/>
        <v>0</v>
      </c>
      <c r="U77" s="503">
        <f t="shared" si="2"/>
        <v>0</v>
      </c>
      <c r="V77" s="503">
        <f t="shared" si="3"/>
        <v>0</v>
      </c>
    </row>
    <row r="78" spans="1:22" ht="18" customHeight="1" thickBot="1">
      <c r="A78" s="350"/>
      <c r="B78" s="828" t="s">
        <v>465</v>
      </c>
      <c r="C78" s="830"/>
      <c r="D78" s="831"/>
      <c r="E78" s="1139"/>
      <c r="F78" s="1140"/>
      <c r="G78" s="1141"/>
      <c r="H78" s="1142"/>
      <c r="I78" s="1130"/>
      <c r="J78" s="1131"/>
      <c r="K78" s="1131"/>
      <c r="L78" s="1132"/>
      <c r="M78" s="495"/>
      <c r="N78" s="495"/>
      <c r="O78" s="495"/>
      <c r="P78" s="495"/>
      <c r="Q78" s="83">
        <f>IF(AND(C78&lt;&gt;"",I78="",J78="",K78="",L78=""),"教育訓練時間未入力","")</f>
      </c>
      <c r="S78" s="503">
        <f aca="true" t="shared" si="20" ref="S78:S83">IF(AND(O78*P78=1,OR(M78=1,M78=2)),I78,)</f>
        <v>0</v>
      </c>
      <c r="T78" s="503">
        <f aca="true" t="shared" si="21" ref="T78:T83">IF(AND(O78*P78=1,OR(M78=1,M78=2)),J78,)</f>
        <v>0</v>
      </c>
      <c r="U78" s="503">
        <f aca="true" t="shared" si="22" ref="U78:U83">IF(AND(O78*P78=1,OR(M78=1,M78=2)),K78,)</f>
        <v>0</v>
      </c>
      <c r="V78" s="503">
        <f aca="true" t="shared" si="23" ref="V78:V83">IF(AND(O78*P78=1,OR(M78=1,M78=2)),L78,)</f>
        <v>0</v>
      </c>
    </row>
    <row r="79" spans="1:22" ht="18" customHeight="1" thickBot="1">
      <c r="A79" s="350"/>
      <c r="B79" s="837"/>
      <c r="C79" s="838"/>
      <c r="D79" s="839"/>
      <c r="E79" s="1133"/>
      <c r="F79" s="1134"/>
      <c r="G79" s="1134"/>
      <c r="H79" s="1135"/>
      <c r="I79" s="1136"/>
      <c r="J79" s="1137"/>
      <c r="K79" s="1137"/>
      <c r="L79" s="1138"/>
      <c r="M79" s="362" t="s">
        <v>21</v>
      </c>
      <c r="N79" s="834"/>
      <c r="O79" s="835"/>
      <c r="P79" s="836"/>
      <c r="Q79" s="83">
        <f>IF(OR(AND(M78="",N78="",O78="",P78=""),AND(M78&lt;="",N78&lt;="",O78&lt;&gt;"",P78&lt;&gt;"")),"","訓練の方法等未入力")</f>
      </c>
      <c r="S79" s="503">
        <f t="shared" si="20"/>
        <v>0</v>
      </c>
      <c r="T79" s="503">
        <f t="shared" si="21"/>
        <v>0</v>
      </c>
      <c r="U79" s="503">
        <f t="shared" si="22"/>
        <v>0</v>
      </c>
      <c r="V79" s="503">
        <f t="shared" si="23"/>
        <v>0</v>
      </c>
    </row>
    <row r="80" spans="1:22" ht="18" customHeight="1" thickBot="1">
      <c r="A80" s="350"/>
      <c r="B80" s="828" t="s">
        <v>466</v>
      </c>
      <c r="C80" s="830"/>
      <c r="D80" s="831"/>
      <c r="E80" s="1139"/>
      <c r="F80" s="1140"/>
      <c r="G80" s="1141"/>
      <c r="H80" s="1142"/>
      <c r="I80" s="1143"/>
      <c r="J80" s="1144"/>
      <c r="K80" s="1144"/>
      <c r="L80" s="1145"/>
      <c r="M80" s="496"/>
      <c r="N80" s="495"/>
      <c r="O80" s="495"/>
      <c r="P80" s="495"/>
      <c r="Q80" s="83">
        <f>IF(AND(C80&lt;&gt;"",I80="",J80="",K80="",L80=""),"教育訓練時間未入力","")</f>
      </c>
      <c r="S80" s="503">
        <f t="shared" si="20"/>
        <v>0</v>
      </c>
      <c r="T80" s="503">
        <f t="shared" si="21"/>
        <v>0</v>
      </c>
      <c r="U80" s="503">
        <f t="shared" si="22"/>
        <v>0</v>
      </c>
      <c r="V80" s="503">
        <f t="shared" si="23"/>
        <v>0</v>
      </c>
    </row>
    <row r="81" spans="1:22" ht="18" customHeight="1" thickBot="1">
      <c r="A81" s="350"/>
      <c r="B81" s="840"/>
      <c r="C81" s="841"/>
      <c r="D81" s="842"/>
      <c r="E81" s="1146"/>
      <c r="F81" s="1147"/>
      <c r="G81" s="1147"/>
      <c r="H81" s="1148"/>
      <c r="I81" s="1136"/>
      <c r="J81" s="1137"/>
      <c r="K81" s="1137"/>
      <c r="L81" s="1138"/>
      <c r="M81" s="362" t="s">
        <v>21</v>
      </c>
      <c r="N81" s="834"/>
      <c r="O81" s="835"/>
      <c r="P81" s="836"/>
      <c r="Q81" s="83">
        <f>IF(OR(AND(M80="",N80="",O80="",P80=""),AND(M80&lt;="",N80&lt;="",O80&lt;&gt;"",P80&lt;&gt;"")),"","訓練の方法等未入力")</f>
      </c>
      <c r="S81" s="503">
        <f t="shared" si="20"/>
        <v>0</v>
      </c>
      <c r="T81" s="503">
        <f t="shared" si="21"/>
        <v>0</v>
      </c>
      <c r="U81" s="503">
        <f t="shared" si="22"/>
        <v>0</v>
      </c>
      <c r="V81" s="503">
        <f t="shared" si="23"/>
        <v>0</v>
      </c>
    </row>
    <row r="82" spans="1:22" ht="18" customHeight="1" thickBot="1">
      <c r="A82" s="350"/>
      <c r="B82" s="828" t="s">
        <v>467</v>
      </c>
      <c r="C82" s="830"/>
      <c r="D82" s="831"/>
      <c r="E82" s="1139"/>
      <c r="F82" s="1140"/>
      <c r="G82" s="1141"/>
      <c r="H82" s="1142"/>
      <c r="I82" s="1143"/>
      <c r="J82" s="1144"/>
      <c r="K82" s="1144"/>
      <c r="L82" s="1145"/>
      <c r="M82" s="496"/>
      <c r="N82" s="495"/>
      <c r="O82" s="495"/>
      <c r="P82" s="495"/>
      <c r="Q82" s="83">
        <f>IF(AND(C82&lt;&gt;"",I82="",J82="",K82="",L82=""),"教育訓練時間未入力","")</f>
      </c>
      <c r="S82" s="503">
        <f t="shared" si="20"/>
        <v>0</v>
      </c>
      <c r="T82" s="503">
        <f t="shared" si="21"/>
        <v>0</v>
      </c>
      <c r="U82" s="503">
        <f t="shared" si="22"/>
        <v>0</v>
      </c>
      <c r="V82" s="503">
        <f t="shared" si="23"/>
        <v>0</v>
      </c>
    </row>
    <row r="83" spans="1:22" ht="18" customHeight="1" thickBot="1">
      <c r="A83" s="350"/>
      <c r="B83" s="829"/>
      <c r="C83" s="832"/>
      <c r="D83" s="833"/>
      <c r="E83" s="1155"/>
      <c r="F83" s="1156"/>
      <c r="G83" s="1156"/>
      <c r="H83" s="1157"/>
      <c r="I83" s="1136"/>
      <c r="J83" s="1137"/>
      <c r="K83" s="1137"/>
      <c r="L83" s="1138"/>
      <c r="M83" s="362" t="s">
        <v>21</v>
      </c>
      <c r="N83" s="834"/>
      <c r="O83" s="835"/>
      <c r="P83" s="836"/>
      <c r="Q83" s="83">
        <f>IF(OR(AND(M82="",N82="",O82="",P82=""),AND(M82&lt;="",N82&lt;="",O82&lt;&gt;"",P82&lt;&gt;"")),"","訓練の方法等未入力")</f>
      </c>
      <c r="S83" s="503">
        <f t="shared" si="20"/>
        <v>0</v>
      </c>
      <c r="T83" s="503">
        <f t="shared" si="21"/>
        <v>0</v>
      </c>
      <c r="U83" s="503">
        <f t="shared" si="22"/>
        <v>0</v>
      </c>
      <c r="V83" s="503">
        <f t="shared" si="23"/>
        <v>0</v>
      </c>
    </row>
    <row r="84" spans="1:19" ht="38.25" customHeight="1" thickTop="1">
      <c r="A84" s="350"/>
      <c r="B84" s="964" t="s">
        <v>415</v>
      </c>
      <c r="C84" s="965"/>
      <c r="D84" s="965"/>
      <c r="E84" s="965"/>
      <c r="F84" s="965"/>
      <c r="G84" s="965"/>
      <c r="H84" s="966"/>
      <c r="I84" s="1158">
        <f>IF(SUM(S30:S83)=0,"",SUM(S30:S83))</f>
      </c>
      <c r="J84" s="1159">
        <f>IF(SUM(T30:T83)=0,"",SUM(T30:T83))</f>
      </c>
      <c r="K84" s="1159">
        <f>IF(SUM(U30:U83)=0,"",SUM(U30:U83))</f>
      </c>
      <c r="L84" s="1160">
        <f>IF(SUM(V30:V83)=0,"",SUM(V30:V83))</f>
      </c>
      <c r="M84" s="946" t="s">
        <v>413</v>
      </c>
      <c r="N84" s="967"/>
      <c r="O84" s="968"/>
      <c r="P84" s="1167">
        <f>IF(SUM(I84:K84)=0,"",SUM(I84:K84))</f>
      </c>
      <c r="S84" s="501"/>
    </row>
    <row r="85" spans="1:17" ht="38.25" customHeight="1">
      <c r="A85" s="350"/>
      <c r="B85" s="955" t="s">
        <v>417</v>
      </c>
      <c r="C85" s="956"/>
      <c r="D85" s="956"/>
      <c r="E85" s="956"/>
      <c r="F85" s="956"/>
      <c r="G85" s="956"/>
      <c r="H85" s="957"/>
      <c r="I85" s="1161"/>
      <c r="J85" s="1162"/>
      <c r="K85" s="1162"/>
      <c r="L85" s="1163"/>
      <c r="M85" s="857" t="s">
        <v>414</v>
      </c>
      <c r="N85" s="858"/>
      <c r="O85" s="859"/>
      <c r="P85" s="1168">
        <f>IF(SUM(I85:K85)=0,"",SUM(I85:K85))</f>
      </c>
      <c r="Q85" s="565" t="str">
        <f>IF(AND(I85="",J85="",K85="",L85=""),"教育訓練受講者実人数未入力","")</f>
        <v>教育訓練受講者実人数未入力</v>
      </c>
    </row>
    <row r="86" spans="1:17" ht="50.25" customHeight="1" thickBot="1">
      <c r="A86" s="350"/>
      <c r="B86" s="928" t="s">
        <v>434</v>
      </c>
      <c r="C86" s="929"/>
      <c r="D86" s="929"/>
      <c r="E86" s="929"/>
      <c r="F86" s="929"/>
      <c r="G86" s="929"/>
      <c r="H86" s="930"/>
      <c r="I86" s="1164">
        <f>IF(I85=0,"",ROUNDDOWN(I84/I85,3))</f>
      </c>
      <c r="J86" s="1165">
        <f>IF(J85=0,"",ROUNDDOWN(J84/J85,3))</f>
      </c>
      <c r="K86" s="1165">
        <f>IF(K85=0,"",ROUNDDOWN(K84/K85,3))</f>
      </c>
      <c r="L86" s="1166">
        <f>IF(L85=0,"",ROUNDDOWN(L84/L85,3))</f>
      </c>
      <c r="M86" s="868" t="s">
        <v>412</v>
      </c>
      <c r="N86" s="869"/>
      <c r="O86" s="870"/>
      <c r="P86" s="1169">
        <f>IF(OR(P85=0,P85=""),"",ROUNDDOWN(P84/P85,3))</f>
      </c>
      <c r="Q86" s="566"/>
    </row>
    <row r="87" spans="1:17" ht="18" customHeight="1" thickBot="1">
      <c r="A87" s="350"/>
      <c r="B87" s="925" t="s">
        <v>267</v>
      </c>
      <c r="C87" s="926"/>
      <c r="D87" s="926"/>
      <c r="E87" s="926"/>
      <c r="F87" s="926"/>
      <c r="G87" s="926"/>
      <c r="H87" s="926"/>
      <c r="I87" s="926"/>
      <c r="J87" s="926"/>
      <c r="K87" s="926"/>
      <c r="L87" s="927"/>
      <c r="M87" s="941"/>
      <c r="N87" s="942"/>
      <c r="O87" s="942"/>
      <c r="P87" s="943"/>
      <c r="Q87" s="565" t="str">
        <f>IF(M87="","１人当たり平均賃金未入力","")</f>
        <v>１人当たり平均賃金未入力</v>
      </c>
    </row>
    <row r="88" ht="13.5">
      <c r="M88" s="58"/>
    </row>
  </sheetData>
  <sheetProtection sheet="1"/>
  <mergeCells count="180">
    <mergeCell ref="N42:P42"/>
    <mergeCell ref="N64:P64"/>
    <mergeCell ref="M84:O84"/>
    <mergeCell ref="G41:H41"/>
    <mergeCell ref="E76:F76"/>
    <mergeCell ref="G76:H76"/>
    <mergeCell ref="E43:F43"/>
    <mergeCell ref="G43:H43"/>
    <mergeCell ref="E52:F52"/>
    <mergeCell ref="G52:H52"/>
    <mergeCell ref="G63:H63"/>
    <mergeCell ref="E65:F65"/>
    <mergeCell ref="G65:H65"/>
    <mergeCell ref="E74:F74"/>
    <mergeCell ref="B84:H84"/>
    <mergeCell ref="B69:B70"/>
    <mergeCell ref="C69:D70"/>
    <mergeCell ref="E69:F69"/>
    <mergeCell ref="G67:H67"/>
    <mergeCell ref="G71:H71"/>
    <mergeCell ref="H13:I13"/>
    <mergeCell ref="H14:I14"/>
    <mergeCell ref="E54:F54"/>
    <mergeCell ref="G54:H54"/>
    <mergeCell ref="H15:I15"/>
    <mergeCell ref="F11:G11"/>
    <mergeCell ref="F12:G12"/>
    <mergeCell ref="F13:G13"/>
    <mergeCell ref="F14:G14"/>
    <mergeCell ref="F15:G15"/>
    <mergeCell ref="M87:P87"/>
    <mergeCell ref="I25:L25"/>
    <mergeCell ref="N44:P44"/>
    <mergeCell ref="N53:P53"/>
    <mergeCell ref="G32:H32"/>
    <mergeCell ref="E25:H26"/>
    <mergeCell ref="E27:H27"/>
    <mergeCell ref="E30:F30"/>
    <mergeCell ref="G30:H30"/>
    <mergeCell ref="B85:H85"/>
    <mergeCell ref="N31:P31"/>
    <mergeCell ref="N33:P33"/>
    <mergeCell ref="E32:F32"/>
    <mergeCell ref="P25:P28"/>
    <mergeCell ref="M25:M28"/>
    <mergeCell ref="N25:N28"/>
    <mergeCell ref="O25:O28"/>
    <mergeCell ref="I26:L27"/>
    <mergeCell ref="B87:L87"/>
    <mergeCell ref="B54:B55"/>
    <mergeCell ref="C54:D55"/>
    <mergeCell ref="B74:B75"/>
    <mergeCell ref="C74:D75"/>
    <mergeCell ref="B52:B53"/>
    <mergeCell ref="C52:D53"/>
    <mergeCell ref="C65:D66"/>
    <mergeCell ref="G74:H74"/>
    <mergeCell ref="B86:H86"/>
    <mergeCell ref="E41:F41"/>
    <mergeCell ref="C18:E20"/>
    <mergeCell ref="C32:D33"/>
    <mergeCell ref="B30:B31"/>
    <mergeCell ref="B32:B33"/>
    <mergeCell ref="C30:D31"/>
    <mergeCell ref="B25:D28"/>
    <mergeCell ref="B34:B35"/>
    <mergeCell ref="C34:D35"/>
    <mergeCell ref="E34:F34"/>
    <mergeCell ref="B58:B59"/>
    <mergeCell ref="C41:D42"/>
    <mergeCell ref="B43:B44"/>
    <mergeCell ref="C43:D44"/>
    <mergeCell ref="B41:B42"/>
    <mergeCell ref="B47:B48"/>
    <mergeCell ref="C47:D48"/>
    <mergeCell ref="C56:D57"/>
    <mergeCell ref="B11:D11"/>
    <mergeCell ref="J11:K11"/>
    <mergeCell ref="N77:P77"/>
    <mergeCell ref="N55:P55"/>
    <mergeCell ref="N66:P66"/>
    <mergeCell ref="B76:B77"/>
    <mergeCell ref="C76:D77"/>
    <mergeCell ref="B65:B66"/>
    <mergeCell ref="B63:B64"/>
    <mergeCell ref="C63:D64"/>
    <mergeCell ref="J15:K15"/>
    <mergeCell ref="L13:M13"/>
    <mergeCell ref="N13:O13"/>
    <mergeCell ref="L14:M14"/>
    <mergeCell ref="N14:O14"/>
    <mergeCell ref="E7:E10"/>
    <mergeCell ref="F8:G10"/>
    <mergeCell ref="H8:I10"/>
    <mergeCell ref="J7:K10"/>
    <mergeCell ref="H11:I11"/>
    <mergeCell ref="M86:O86"/>
    <mergeCell ref="L7:O9"/>
    <mergeCell ref="L10:M10"/>
    <mergeCell ref="N10:O10"/>
    <mergeCell ref="L11:M11"/>
    <mergeCell ref="N11:O11"/>
    <mergeCell ref="L12:M12"/>
    <mergeCell ref="N12:O12"/>
    <mergeCell ref="N75:P75"/>
    <mergeCell ref="L15:M15"/>
    <mergeCell ref="C12:D12"/>
    <mergeCell ref="J12:K12"/>
    <mergeCell ref="H12:I12"/>
    <mergeCell ref="C13:D13"/>
    <mergeCell ref="F19:H20"/>
    <mergeCell ref="M85:O85"/>
    <mergeCell ref="I20:K20"/>
    <mergeCell ref="N15:O15"/>
    <mergeCell ref="J13:K13"/>
    <mergeCell ref="J14:K14"/>
    <mergeCell ref="G34:H34"/>
    <mergeCell ref="N35:P35"/>
    <mergeCell ref="B36:B37"/>
    <mergeCell ref="C36:D37"/>
    <mergeCell ref="E36:F36"/>
    <mergeCell ref="G36:H36"/>
    <mergeCell ref="N37:P37"/>
    <mergeCell ref="B38:B39"/>
    <mergeCell ref="C38:D39"/>
    <mergeCell ref="E38:F38"/>
    <mergeCell ref="G38:H38"/>
    <mergeCell ref="N39:P39"/>
    <mergeCell ref="B45:B46"/>
    <mergeCell ref="C45:D46"/>
    <mergeCell ref="E45:F45"/>
    <mergeCell ref="G45:H45"/>
    <mergeCell ref="N46:P46"/>
    <mergeCell ref="E63:F63"/>
    <mergeCell ref="E47:F47"/>
    <mergeCell ref="G47:H47"/>
    <mergeCell ref="N48:P48"/>
    <mergeCell ref="B49:B50"/>
    <mergeCell ref="C49:D50"/>
    <mergeCell ref="E49:F49"/>
    <mergeCell ref="G49:H49"/>
    <mergeCell ref="N50:P50"/>
    <mergeCell ref="B56:B57"/>
    <mergeCell ref="E56:F56"/>
    <mergeCell ref="G56:H56"/>
    <mergeCell ref="N57:P57"/>
    <mergeCell ref="C58:D59"/>
    <mergeCell ref="E58:F58"/>
    <mergeCell ref="G58:H58"/>
    <mergeCell ref="N59:P59"/>
    <mergeCell ref="N72:P72"/>
    <mergeCell ref="B60:B61"/>
    <mergeCell ref="C60:D61"/>
    <mergeCell ref="E60:F60"/>
    <mergeCell ref="G60:H60"/>
    <mergeCell ref="N61:P61"/>
    <mergeCell ref="B67:B68"/>
    <mergeCell ref="C67:D68"/>
    <mergeCell ref="E67:F67"/>
    <mergeCell ref="N68:P68"/>
    <mergeCell ref="B80:B81"/>
    <mergeCell ref="C80:D81"/>
    <mergeCell ref="E80:F80"/>
    <mergeCell ref="G80:H80"/>
    <mergeCell ref="N81:P81"/>
    <mergeCell ref="G69:H69"/>
    <mergeCell ref="N70:P70"/>
    <mergeCell ref="B71:B72"/>
    <mergeCell ref="C71:D72"/>
    <mergeCell ref="E71:F71"/>
    <mergeCell ref="B82:B83"/>
    <mergeCell ref="C82:D83"/>
    <mergeCell ref="E82:F82"/>
    <mergeCell ref="G82:H82"/>
    <mergeCell ref="N83:P83"/>
    <mergeCell ref="B78:B79"/>
    <mergeCell ref="C78:D79"/>
    <mergeCell ref="E78:F78"/>
    <mergeCell ref="G78:H78"/>
    <mergeCell ref="N79:P79"/>
  </mergeCells>
  <dataValidations count="7">
    <dataValidation type="whole" operator="greaterThanOrEqual" allowBlank="1" showInputMessage="1" showErrorMessage="1" sqref="L14:O15 J11:K11 D22:E22 G22:H22 J22:K22 E64:L64 E61:L61 E42:L42 E39:L39 E53:L53 E50:L50 E75:L75 E72:L72 E31:L31 I85:L85 M87:P87 F14:I15 F12:I12 E33:L33 E35:L35 E37:L37 E44:L44 E46:L46 E48:L48 E55:L55 E57:L57 E59:L59 E66:L66 E68:L68 E70:L70 E77:L77 E79:L79 E81:L81 E83:L83">
      <formula1>0</formula1>
    </dataValidation>
    <dataValidation allowBlank="1" showInputMessage="1" showErrorMessage="1" imeMode="on" sqref="C63:D72 C30:D39 C41:D50 C52:D61 C74:D83"/>
    <dataValidation type="decimal" operator="greaterThanOrEqual" allowBlank="1" showInputMessage="1" showErrorMessage="1" sqref="I30:L30 I63:L63 I41:L41 I52:L52 I74:L74 I34:L34 I45:L45 I56:L56 I67:L67 I78:L78">
      <formula1>0</formula1>
    </dataValidation>
    <dataValidation operator="greaterThanOrEqual" allowBlank="1" showInputMessage="1" showErrorMessage="1" sqref="E11:I11 E12 E13:I13 E14:E15 L11:O11 L13:O13"/>
    <dataValidation type="list" allowBlank="1" showInputMessage="1" showErrorMessage="1" sqref="E30:H30 E32:H32 E41:H41 E43:H43 E52:H52 E54:H54 E63:H63 E65:H65 E74:H74 E76:H76 E34:H34 E36:H36 E38:H38 E45:H45 E47:H47 E49:H49 E56:H56 E58:H58 E60:H60 E67:H67 E69:H69 E71:H71 E78:H78 E80:H80 E82:H82">
      <formula1>"1,2,3,4,5,6"</formula1>
    </dataValidation>
    <dataValidation type="list" allowBlank="1" showInputMessage="1" showErrorMessage="1" sqref="O32:P32 O41:P41 O43:P43 O52:P52 O54:P54 O63:P63 O65:P65 O74:P74 O76:P76 M76 M74 M65 M63 M54 M52 M43 M41 M32 M30 O30:P30 O36:P36 M36 M34 O34:P34 O38:P38 M38 O45:P45 O47:P47 M47 M45 O49:P49 M49 O56:P56 O58:P58 M58 M56 O60:P60 M60 O67:P67 O69:P69 M69 M67 O71:P71 M71 O78:P78 O80:P80 M80 M78 O82:P82 M82">
      <formula1>"1,2,3"</formula1>
    </dataValidation>
    <dataValidation type="list" allowBlank="1" showInputMessage="1" showErrorMessage="1" sqref="N30 N32 N41 N43 N52 N54 N63 N65 N74 N76 N34 N36 N38 N45 N47 N49 N56 N58 N60 N67 N69 N71 N78 N80 N82">
      <formula1>"1,2,3,4"</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88"/>
  <sheetViews>
    <sheetView zoomScaleSheetLayoutView="100" workbookViewId="0" topLeftCell="A58">
      <selection activeCell="P84" activeCellId="2" sqref="E30:L83 I84:L86 P84:P86"/>
    </sheetView>
  </sheetViews>
  <sheetFormatPr defaultColWidth="9.00390625" defaultRowHeight="13.5"/>
  <cols>
    <col min="1" max="1" width="1.875" style="50" customWidth="1"/>
    <col min="2" max="2" width="4.625" style="50" customWidth="1"/>
    <col min="3" max="3" width="12.75390625" style="50" customWidth="1"/>
    <col min="4" max="4" width="8.125" style="50" customWidth="1"/>
    <col min="5" max="5" width="8.25390625" style="50" customWidth="1"/>
    <col min="6" max="9" width="7.875" style="50" customWidth="1"/>
    <col min="10" max="11" width="7.75390625" style="50" customWidth="1"/>
    <col min="12" max="12" width="7.50390625" style="50" customWidth="1"/>
    <col min="13" max="13" width="8.375" style="50" customWidth="1"/>
    <col min="14" max="16" width="8.25390625" style="50" customWidth="1"/>
    <col min="17" max="17" width="31.50390625" style="22" bestFit="1" customWidth="1"/>
    <col min="18" max="18" width="7.875" style="22" customWidth="1"/>
    <col min="19" max="19" width="6.50390625" style="50" bestFit="1" customWidth="1"/>
    <col min="20" max="22" width="2.50390625" style="50" bestFit="1" customWidth="1"/>
    <col min="23" max="16384" width="9.00390625" style="50" customWidth="1"/>
  </cols>
  <sheetData>
    <row r="1" spans="1:16" ht="13.5">
      <c r="A1" s="316"/>
      <c r="B1" s="316"/>
      <c r="C1" s="316"/>
      <c r="D1" s="316"/>
      <c r="E1" s="316"/>
      <c r="F1" s="316"/>
      <c r="G1" s="316"/>
      <c r="H1" s="316"/>
      <c r="I1" s="316"/>
      <c r="J1" s="316"/>
      <c r="K1" s="316"/>
      <c r="L1" s="316"/>
      <c r="M1" s="316"/>
      <c r="N1" s="316"/>
      <c r="O1" s="316"/>
      <c r="P1" s="316"/>
    </row>
    <row r="2" spans="1:16" ht="13.5">
      <c r="A2" s="144" t="s">
        <v>428</v>
      </c>
      <c r="B2" s="316"/>
      <c r="C2" s="316"/>
      <c r="D2" s="316"/>
      <c r="E2" s="316"/>
      <c r="F2" s="316"/>
      <c r="G2" s="316"/>
      <c r="H2" s="316"/>
      <c r="I2" s="316"/>
      <c r="J2" s="316"/>
      <c r="K2" s="316"/>
      <c r="L2" s="316"/>
      <c r="M2" s="316"/>
      <c r="N2" s="316"/>
      <c r="O2" s="316"/>
      <c r="P2" s="147" t="s">
        <v>0</v>
      </c>
    </row>
    <row r="3" spans="1:16" ht="9.75" customHeight="1">
      <c r="A3" s="316"/>
      <c r="B3" s="316"/>
      <c r="C3" s="316"/>
      <c r="D3" s="316"/>
      <c r="E3" s="316"/>
      <c r="F3" s="316"/>
      <c r="G3" s="316"/>
      <c r="H3" s="316"/>
      <c r="I3" s="316"/>
      <c r="J3" s="316"/>
      <c r="K3" s="316"/>
      <c r="L3" s="316"/>
      <c r="M3" s="316"/>
      <c r="N3" s="316"/>
      <c r="O3" s="316"/>
      <c r="P3" s="316"/>
    </row>
    <row r="4" spans="1:20" ht="13.5">
      <c r="A4" s="197"/>
      <c r="B4" s="197" t="s">
        <v>218</v>
      </c>
      <c r="C4" s="198"/>
      <c r="D4" s="198"/>
      <c r="E4" s="198"/>
      <c r="F4" s="198"/>
      <c r="G4" s="213"/>
      <c r="H4" s="213"/>
      <c r="I4" s="213"/>
      <c r="J4" s="213"/>
      <c r="K4" s="197"/>
      <c r="L4" s="197"/>
      <c r="M4" s="197"/>
      <c r="N4" s="197"/>
      <c r="O4" s="197"/>
      <c r="P4" s="197"/>
      <c r="Q4" s="30"/>
      <c r="R4" s="16"/>
      <c r="S4" s="52"/>
      <c r="T4" s="52"/>
    </row>
    <row r="5" spans="1:20" ht="7.5" customHeight="1">
      <c r="A5" s="198"/>
      <c r="B5" s="213"/>
      <c r="C5" s="198"/>
      <c r="D5" s="198"/>
      <c r="E5" s="198"/>
      <c r="F5" s="198"/>
      <c r="G5" s="213"/>
      <c r="H5" s="213"/>
      <c r="I5" s="213"/>
      <c r="J5" s="213"/>
      <c r="K5" s="197"/>
      <c r="L5" s="197"/>
      <c r="M5" s="197"/>
      <c r="N5" s="197"/>
      <c r="O5" s="197"/>
      <c r="P5" s="197"/>
      <c r="Q5" s="30"/>
      <c r="R5" s="16"/>
      <c r="S5" s="52"/>
      <c r="T5" s="52"/>
    </row>
    <row r="6" spans="1:19" s="53" customFormat="1" ht="19.5" customHeight="1" thickBot="1">
      <c r="A6" s="186"/>
      <c r="B6" s="317" t="s">
        <v>44</v>
      </c>
      <c r="C6" s="318" t="s">
        <v>429</v>
      </c>
      <c r="D6" s="318"/>
      <c r="E6" s="318"/>
      <c r="F6" s="234"/>
      <c r="G6" s="213"/>
      <c r="H6" s="213"/>
      <c r="I6" s="213"/>
      <c r="J6" s="213"/>
      <c r="K6" s="319"/>
      <c r="L6" s="319"/>
      <c r="M6" s="319"/>
      <c r="N6" s="319"/>
      <c r="O6" s="319"/>
      <c r="P6" s="319"/>
      <c r="Q6" s="54"/>
      <c r="R6" s="54"/>
      <c r="S6" s="55"/>
    </row>
    <row r="7" spans="1:20" s="53" customFormat="1" ht="8.25" customHeight="1" thickBot="1">
      <c r="A7" s="186"/>
      <c r="B7" s="320"/>
      <c r="C7" s="321"/>
      <c r="D7" s="321"/>
      <c r="E7" s="898" t="s">
        <v>19</v>
      </c>
      <c r="F7" s="556"/>
      <c r="G7" s="323"/>
      <c r="H7" s="323"/>
      <c r="I7" s="323"/>
      <c r="J7" s="910" t="s">
        <v>404</v>
      </c>
      <c r="K7" s="873"/>
      <c r="L7" s="871" t="s">
        <v>430</v>
      </c>
      <c r="M7" s="872"/>
      <c r="N7" s="872"/>
      <c r="O7" s="873"/>
      <c r="P7" s="186"/>
      <c r="R7" s="30"/>
      <c r="S7" s="51"/>
      <c r="T7" s="51"/>
    </row>
    <row r="8" spans="1:16" s="53" customFormat="1" ht="26.25" customHeight="1">
      <c r="A8" s="186"/>
      <c r="B8" s="324"/>
      <c r="C8" s="325"/>
      <c r="D8" s="325"/>
      <c r="E8" s="899"/>
      <c r="F8" s="901" t="s">
        <v>59</v>
      </c>
      <c r="G8" s="873"/>
      <c r="H8" s="905" t="s">
        <v>60</v>
      </c>
      <c r="I8" s="906"/>
      <c r="J8" s="902"/>
      <c r="K8" s="875"/>
      <c r="L8" s="874"/>
      <c r="M8" s="874"/>
      <c r="N8" s="874"/>
      <c r="O8" s="875"/>
      <c r="P8" s="186"/>
    </row>
    <row r="9" spans="1:16" s="53" customFormat="1" ht="4.5" customHeight="1">
      <c r="A9" s="186"/>
      <c r="B9" s="324"/>
      <c r="C9" s="325"/>
      <c r="D9" s="325"/>
      <c r="E9" s="899"/>
      <c r="F9" s="902"/>
      <c r="G9" s="875"/>
      <c r="H9" s="907"/>
      <c r="I9" s="908"/>
      <c r="J9" s="902"/>
      <c r="K9" s="875"/>
      <c r="L9" s="874"/>
      <c r="M9" s="874"/>
      <c r="N9" s="874"/>
      <c r="O9" s="875"/>
      <c r="P9" s="186"/>
    </row>
    <row r="10" spans="1:16" s="53" customFormat="1" ht="24" customHeight="1" thickBot="1">
      <c r="A10" s="186"/>
      <c r="B10" s="326"/>
      <c r="C10" s="327"/>
      <c r="D10" s="327"/>
      <c r="E10" s="900"/>
      <c r="F10" s="903"/>
      <c r="G10" s="904"/>
      <c r="H10" s="909"/>
      <c r="I10" s="909"/>
      <c r="J10" s="903"/>
      <c r="K10" s="904"/>
      <c r="L10" s="876" t="s">
        <v>66</v>
      </c>
      <c r="M10" s="877"/>
      <c r="N10" s="878" t="s">
        <v>65</v>
      </c>
      <c r="O10" s="879"/>
      <c r="P10" s="186"/>
    </row>
    <row r="11" spans="1:17" s="53" customFormat="1" ht="24" customHeight="1" thickBot="1">
      <c r="A11" s="186"/>
      <c r="B11" s="913" t="s">
        <v>19</v>
      </c>
      <c r="C11" s="914"/>
      <c r="D11" s="915"/>
      <c r="E11" s="479">
        <f>SUM(F11:I11)</f>
        <v>0</v>
      </c>
      <c r="F11" s="911">
        <f>SUM(F12:G13)</f>
        <v>0</v>
      </c>
      <c r="G11" s="912">
        <f>G12+G13</f>
        <v>0</v>
      </c>
      <c r="H11" s="911">
        <f>SUM(H12:I13)</f>
        <v>0</v>
      </c>
      <c r="I11" s="912">
        <f>I12+I13</f>
        <v>0</v>
      </c>
      <c r="J11" s="916"/>
      <c r="K11" s="850"/>
      <c r="L11" s="880">
        <f>L13</f>
        <v>0</v>
      </c>
      <c r="M11" s="881"/>
      <c r="N11" s="882">
        <f>N13</f>
        <v>0</v>
      </c>
      <c r="O11" s="883"/>
      <c r="P11" s="186"/>
      <c r="Q11" s="83">
        <f>IF(E11="","",IF(E11-E12&lt;&gt;L11+N11,"職務経験・知見エラー",""))</f>
      </c>
    </row>
    <row r="12" spans="1:20" s="53" customFormat="1" ht="24" customHeight="1" thickBot="1">
      <c r="A12" s="186"/>
      <c r="B12" s="328"/>
      <c r="C12" s="845" t="s">
        <v>411</v>
      </c>
      <c r="D12" s="846"/>
      <c r="E12" s="480">
        <f>SUM(F12:I12)</f>
        <v>0</v>
      </c>
      <c r="F12" s="849"/>
      <c r="G12" s="850"/>
      <c r="H12" s="849"/>
      <c r="I12" s="850"/>
      <c r="J12" s="847" t="s">
        <v>406</v>
      </c>
      <c r="K12" s="848"/>
      <c r="L12" s="884" t="s">
        <v>329</v>
      </c>
      <c r="M12" s="885"/>
      <c r="N12" s="886" t="s">
        <v>329</v>
      </c>
      <c r="O12" s="848"/>
      <c r="P12" s="186"/>
      <c r="R12" s="54"/>
      <c r="S12" s="54"/>
      <c r="T12" s="56"/>
    </row>
    <row r="13" spans="1:19" s="53" customFormat="1" ht="24" customHeight="1">
      <c r="A13" s="186"/>
      <c r="B13" s="328"/>
      <c r="C13" s="851" t="s">
        <v>61</v>
      </c>
      <c r="D13" s="852"/>
      <c r="E13" s="481">
        <f>SUM(F13:I13)</f>
        <v>0</v>
      </c>
      <c r="F13" s="958">
        <f>SUM(F14:F15)</f>
        <v>0</v>
      </c>
      <c r="G13" s="959">
        <f>SUM(G14:G15)</f>
        <v>0</v>
      </c>
      <c r="H13" s="958">
        <f>SUM(H14:H15)</f>
        <v>0</v>
      </c>
      <c r="I13" s="959">
        <f>SUM(I14:I15)</f>
        <v>0</v>
      </c>
      <c r="J13" s="864" t="s">
        <v>406</v>
      </c>
      <c r="K13" s="865"/>
      <c r="L13" s="890">
        <f>SUM(L14:L15)</f>
        <v>0</v>
      </c>
      <c r="M13" s="891">
        <f>SUM(M14:M15)</f>
        <v>0</v>
      </c>
      <c r="N13" s="892">
        <f>SUM(N14:N15)</f>
        <v>0</v>
      </c>
      <c r="O13" s="893">
        <f>SUM(O14:O15)</f>
        <v>0</v>
      </c>
      <c r="P13" s="186"/>
      <c r="R13" s="54"/>
      <c r="S13" s="55"/>
    </row>
    <row r="14" spans="1:19" s="53" customFormat="1" ht="24" customHeight="1">
      <c r="A14" s="186"/>
      <c r="B14" s="328"/>
      <c r="C14" s="328"/>
      <c r="D14" s="329" t="s">
        <v>62</v>
      </c>
      <c r="E14" s="482">
        <f>SUM(F14:I14)</f>
        <v>0</v>
      </c>
      <c r="F14" s="960"/>
      <c r="G14" s="961"/>
      <c r="H14" s="960"/>
      <c r="I14" s="961"/>
      <c r="J14" s="866" t="s">
        <v>406</v>
      </c>
      <c r="K14" s="867"/>
      <c r="L14" s="894"/>
      <c r="M14" s="895"/>
      <c r="N14" s="896"/>
      <c r="O14" s="897"/>
      <c r="P14" s="186"/>
      <c r="R14" s="54"/>
      <c r="S14" s="55"/>
    </row>
    <row r="15" spans="1:19" s="53" customFormat="1" ht="24" customHeight="1" thickBot="1">
      <c r="A15" s="186"/>
      <c r="B15" s="330"/>
      <c r="C15" s="331"/>
      <c r="D15" s="332" t="s">
        <v>15</v>
      </c>
      <c r="E15" s="483">
        <f>SUM(F15:I15)</f>
        <v>0</v>
      </c>
      <c r="F15" s="962"/>
      <c r="G15" s="963"/>
      <c r="H15" s="962"/>
      <c r="I15" s="963"/>
      <c r="J15" s="876" t="s">
        <v>406</v>
      </c>
      <c r="K15" s="889"/>
      <c r="L15" s="887"/>
      <c r="M15" s="888"/>
      <c r="N15" s="862"/>
      <c r="O15" s="863"/>
      <c r="P15" s="186"/>
      <c r="R15" s="54"/>
      <c r="S15" s="55"/>
    </row>
    <row r="16" spans="1:19" s="53" customFormat="1" ht="6.75" customHeight="1">
      <c r="A16" s="234"/>
      <c r="B16" s="234"/>
      <c r="C16" s="234"/>
      <c r="D16" s="333"/>
      <c r="E16" s="333"/>
      <c r="F16" s="333"/>
      <c r="G16" s="333"/>
      <c r="H16" s="333"/>
      <c r="I16" s="234"/>
      <c r="J16" s="234"/>
      <c r="K16" s="234"/>
      <c r="L16" s="234"/>
      <c r="M16" s="333"/>
      <c r="N16" s="234"/>
      <c r="O16" s="234"/>
      <c r="P16" s="234"/>
      <c r="Q16" s="17"/>
      <c r="R16" s="54"/>
      <c r="S16" s="55"/>
    </row>
    <row r="17" spans="1:20" ht="14.25" thickBot="1">
      <c r="A17" s="198"/>
      <c r="B17" s="213" t="s">
        <v>55</v>
      </c>
      <c r="C17" s="198" t="s">
        <v>431</v>
      </c>
      <c r="D17" s="198"/>
      <c r="E17" s="198"/>
      <c r="F17" s="198"/>
      <c r="G17" s="197"/>
      <c r="H17" s="197"/>
      <c r="I17" s="197"/>
      <c r="J17" s="197"/>
      <c r="K17" s="197"/>
      <c r="L17" s="197"/>
      <c r="M17" s="197"/>
      <c r="N17" s="197"/>
      <c r="O17" s="197"/>
      <c r="P17" s="197"/>
      <c r="R17" s="16"/>
      <c r="S17" s="52"/>
      <c r="T17" s="52"/>
    </row>
    <row r="18" spans="1:18" s="57" customFormat="1" ht="7.5" customHeight="1" thickBot="1">
      <c r="A18" s="197"/>
      <c r="B18" s="334"/>
      <c r="C18" s="920" t="s">
        <v>136</v>
      </c>
      <c r="D18" s="920"/>
      <c r="E18" s="920"/>
      <c r="F18" s="335"/>
      <c r="G18" s="335"/>
      <c r="H18" s="335"/>
      <c r="I18" s="335"/>
      <c r="J18" s="335"/>
      <c r="K18" s="335"/>
      <c r="L18" s="336"/>
      <c r="M18" s="316"/>
      <c r="N18" s="197"/>
      <c r="O18" s="197"/>
      <c r="P18" s="197"/>
      <c r="Q18" s="24"/>
      <c r="R18" s="24"/>
    </row>
    <row r="19" spans="1:18" s="57" customFormat="1" ht="6" customHeight="1" thickBot="1">
      <c r="A19" s="197"/>
      <c r="B19" s="337"/>
      <c r="C19" s="921"/>
      <c r="D19" s="921"/>
      <c r="E19" s="921"/>
      <c r="F19" s="853" t="s">
        <v>57</v>
      </c>
      <c r="G19" s="854"/>
      <c r="H19" s="854"/>
      <c r="I19" s="335"/>
      <c r="J19" s="335"/>
      <c r="K19" s="335"/>
      <c r="L19" s="336"/>
      <c r="M19" s="316"/>
      <c r="N19" s="197"/>
      <c r="O19" s="197"/>
      <c r="P19" s="197"/>
      <c r="Q19" s="24"/>
      <c r="R19" s="24"/>
    </row>
    <row r="20" spans="1:18" s="57" customFormat="1" ht="20.25" customHeight="1">
      <c r="A20" s="197"/>
      <c r="B20" s="337"/>
      <c r="C20" s="921"/>
      <c r="D20" s="921"/>
      <c r="E20" s="921"/>
      <c r="F20" s="855"/>
      <c r="G20" s="856"/>
      <c r="H20" s="856"/>
      <c r="I20" s="860" t="s">
        <v>58</v>
      </c>
      <c r="J20" s="861"/>
      <c r="K20" s="861"/>
      <c r="L20" s="336"/>
      <c r="M20" s="316"/>
      <c r="N20" s="197"/>
      <c r="O20" s="197"/>
      <c r="P20" s="197"/>
      <c r="Q20" s="24"/>
      <c r="R20" s="24"/>
    </row>
    <row r="21" spans="1:18" s="57" customFormat="1" ht="54" customHeight="1" thickBot="1">
      <c r="A21" s="197"/>
      <c r="B21" s="337"/>
      <c r="C21" s="538" t="s">
        <v>19</v>
      </c>
      <c r="D21" s="237" t="s">
        <v>63</v>
      </c>
      <c r="E21" s="339" t="s">
        <v>64</v>
      </c>
      <c r="F21" s="536" t="s">
        <v>19</v>
      </c>
      <c r="G21" s="237" t="s">
        <v>63</v>
      </c>
      <c r="H21" s="339" t="s">
        <v>64</v>
      </c>
      <c r="I21" s="341" t="s">
        <v>19</v>
      </c>
      <c r="J21" s="237" t="s">
        <v>63</v>
      </c>
      <c r="K21" s="342" t="s">
        <v>64</v>
      </c>
      <c r="L21" s="549"/>
      <c r="M21" s="316"/>
      <c r="N21" s="197"/>
      <c r="O21" s="197"/>
      <c r="P21" s="197"/>
      <c r="Q21" s="83">
        <f>IF(F22&gt;C22,"希望者数エラー","")</f>
      </c>
      <c r="R21" s="24"/>
    </row>
    <row r="22" spans="1:18" s="57" customFormat="1" ht="24" customHeight="1" thickBot="1">
      <c r="A22" s="197"/>
      <c r="B22" s="344"/>
      <c r="C22" s="484">
        <f>SUM(D22:E22)</f>
        <v>0</v>
      </c>
      <c r="D22" s="345"/>
      <c r="E22" s="346"/>
      <c r="F22" s="484">
        <f>SUM(G22:H22)</f>
        <v>0</v>
      </c>
      <c r="G22" s="345"/>
      <c r="H22" s="347"/>
      <c r="I22" s="484">
        <f>SUM(J22:K22)</f>
        <v>0</v>
      </c>
      <c r="J22" s="348"/>
      <c r="K22" s="347"/>
      <c r="L22" s="203"/>
      <c r="M22" s="316"/>
      <c r="N22" s="197"/>
      <c r="O22" s="197"/>
      <c r="P22" s="197"/>
      <c r="Q22" s="83">
        <f>IF(I22&gt;F22,"実施者数エラー","")</f>
      </c>
      <c r="R22" s="24"/>
    </row>
    <row r="23" spans="1:18" s="57" customFormat="1" ht="8.25" customHeight="1">
      <c r="A23" s="197"/>
      <c r="B23" s="349"/>
      <c r="C23" s="198"/>
      <c r="D23" s="198"/>
      <c r="E23" s="198"/>
      <c r="F23" s="198"/>
      <c r="G23" s="198"/>
      <c r="H23" s="198"/>
      <c r="I23" s="198"/>
      <c r="J23" s="198"/>
      <c r="K23" s="198"/>
      <c r="L23" s="198"/>
      <c r="M23" s="198"/>
      <c r="N23" s="198"/>
      <c r="O23" s="198"/>
      <c r="P23" s="198"/>
      <c r="Q23" s="23"/>
      <c r="R23" s="24"/>
    </row>
    <row r="24" spans="1:18" s="57" customFormat="1" ht="17.25" customHeight="1" thickBot="1">
      <c r="A24" s="197"/>
      <c r="B24" s="213" t="s">
        <v>45</v>
      </c>
      <c r="C24" s="198" t="s">
        <v>544</v>
      </c>
      <c r="D24" s="198"/>
      <c r="E24" s="198"/>
      <c r="F24" s="198"/>
      <c r="G24" s="198"/>
      <c r="H24" s="198"/>
      <c r="I24" s="198"/>
      <c r="J24" s="198"/>
      <c r="K24" s="198"/>
      <c r="L24" s="198"/>
      <c r="M24" s="198"/>
      <c r="N24" s="198"/>
      <c r="O24" s="198"/>
      <c r="P24" s="198"/>
      <c r="Q24" s="23"/>
      <c r="R24" s="24"/>
    </row>
    <row r="25" spans="1:16" ht="54.75" customHeight="1">
      <c r="A25" s="350"/>
      <c r="B25" s="763" t="s">
        <v>67</v>
      </c>
      <c r="C25" s="711"/>
      <c r="D25" s="711"/>
      <c r="E25" s="946" t="s">
        <v>432</v>
      </c>
      <c r="F25" s="947"/>
      <c r="G25" s="947"/>
      <c r="H25" s="948"/>
      <c r="I25" s="944" t="s">
        <v>433</v>
      </c>
      <c r="J25" s="770"/>
      <c r="K25" s="770"/>
      <c r="L25" s="945"/>
      <c r="M25" s="715" t="s">
        <v>265</v>
      </c>
      <c r="N25" s="715" t="s">
        <v>330</v>
      </c>
      <c r="O25" s="715" t="s">
        <v>459</v>
      </c>
      <c r="P25" s="931" t="s">
        <v>266</v>
      </c>
    </row>
    <row r="26" spans="1:16" ht="40.5" customHeight="1">
      <c r="A26" s="350"/>
      <c r="B26" s="781"/>
      <c r="C26" s="712"/>
      <c r="D26" s="712"/>
      <c r="E26" s="949"/>
      <c r="F26" s="950"/>
      <c r="G26" s="950"/>
      <c r="H26" s="951"/>
      <c r="I26" s="935" t="s">
        <v>422</v>
      </c>
      <c r="J26" s="936"/>
      <c r="K26" s="936"/>
      <c r="L26" s="937"/>
      <c r="M26" s="716"/>
      <c r="N26" s="716"/>
      <c r="O26" s="716"/>
      <c r="P26" s="932"/>
    </row>
    <row r="27" spans="1:16" ht="27" customHeight="1">
      <c r="A27" s="350"/>
      <c r="B27" s="922"/>
      <c r="C27" s="923"/>
      <c r="D27" s="923"/>
      <c r="E27" s="952" t="s">
        <v>416</v>
      </c>
      <c r="F27" s="953"/>
      <c r="G27" s="953"/>
      <c r="H27" s="954"/>
      <c r="I27" s="938"/>
      <c r="J27" s="939"/>
      <c r="K27" s="939"/>
      <c r="L27" s="940"/>
      <c r="M27" s="716"/>
      <c r="N27" s="716"/>
      <c r="O27" s="716"/>
      <c r="P27" s="932"/>
    </row>
    <row r="28" spans="1:16" ht="23.25" customHeight="1" thickBot="1">
      <c r="A28" s="350"/>
      <c r="B28" s="903"/>
      <c r="C28" s="924"/>
      <c r="D28" s="924"/>
      <c r="E28" s="351" t="s">
        <v>407</v>
      </c>
      <c r="F28" s="352" t="s">
        <v>408</v>
      </c>
      <c r="G28" s="352" t="s">
        <v>409</v>
      </c>
      <c r="H28" s="353" t="s">
        <v>410</v>
      </c>
      <c r="I28" s="354" t="s">
        <v>261</v>
      </c>
      <c r="J28" s="355" t="s">
        <v>262</v>
      </c>
      <c r="K28" s="355" t="s">
        <v>263</v>
      </c>
      <c r="L28" s="356" t="s">
        <v>264</v>
      </c>
      <c r="M28" s="934"/>
      <c r="N28" s="934"/>
      <c r="O28" s="934"/>
      <c r="P28" s="933"/>
    </row>
    <row r="29" spans="1:16" ht="18" customHeight="1" thickBot="1">
      <c r="A29" s="350"/>
      <c r="B29" s="205" t="s">
        <v>227</v>
      </c>
      <c r="C29" s="357"/>
      <c r="D29" s="358"/>
      <c r="E29" s="357"/>
      <c r="F29" s="357"/>
      <c r="G29" s="357"/>
      <c r="H29" s="357"/>
      <c r="I29" s="359"/>
      <c r="J29" s="359"/>
      <c r="K29" s="359"/>
      <c r="L29" s="359"/>
      <c r="M29" s="359"/>
      <c r="N29" s="359"/>
      <c r="O29" s="360"/>
      <c r="P29" s="361"/>
    </row>
    <row r="30" spans="1:22" ht="18" customHeight="1" thickBot="1">
      <c r="A30" s="350"/>
      <c r="B30" s="917" t="s">
        <v>228</v>
      </c>
      <c r="C30" s="918"/>
      <c r="D30" s="919"/>
      <c r="E30" s="1126"/>
      <c r="F30" s="1127"/>
      <c r="G30" s="1128"/>
      <c r="H30" s="1129"/>
      <c r="I30" s="1130"/>
      <c r="J30" s="1131"/>
      <c r="K30" s="1131"/>
      <c r="L30" s="1132"/>
      <c r="M30" s="495"/>
      <c r="N30" s="495"/>
      <c r="O30" s="495"/>
      <c r="P30" s="495"/>
      <c r="Q30" s="83">
        <f>IF(AND(C30&lt;&gt;"",I30="",J30="",K30="",L30=""),"教育訓練時間未入力","")</f>
      </c>
      <c r="S30" s="502">
        <f>IF(AND(O30*P30=1,OR(M30=1,M30=2)),I30,)</f>
        <v>0</v>
      </c>
      <c r="T30" s="503">
        <f>IF(AND(O30*P30=1,OR(M30=1,M30=2)),J30,)</f>
        <v>0</v>
      </c>
      <c r="U30" s="503">
        <f>IF(AND(O30*P30=1,OR(M30=1,M30=2)),K30,)</f>
        <v>0</v>
      </c>
      <c r="V30" s="503">
        <f>IF(AND(O30*P30=1,OR(M30=1,M30=2)),L30,)</f>
        <v>0</v>
      </c>
    </row>
    <row r="31" spans="1:22" ht="18" customHeight="1" thickBot="1">
      <c r="A31" s="350"/>
      <c r="B31" s="837"/>
      <c r="C31" s="838"/>
      <c r="D31" s="839"/>
      <c r="E31" s="1133"/>
      <c r="F31" s="1134"/>
      <c r="G31" s="1134"/>
      <c r="H31" s="1135"/>
      <c r="I31" s="1136"/>
      <c r="J31" s="1137"/>
      <c r="K31" s="1137"/>
      <c r="L31" s="1138"/>
      <c r="M31" s="362" t="s">
        <v>21</v>
      </c>
      <c r="N31" s="834"/>
      <c r="O31" s="835"/>
      <c r="P31" s="836"/>
      <c r="Q31" s="83">
        <f>IF(OR(AND(M30="",N30="",O30="",P30=""),AND(M30&lt;="",N30&lt;="",O30&lt;&gt;"",P30&lt;&gt;"")),"","訓練の方法等未入力")</f>
      </c>
      <c r="S31" s="503">
        <f aca="true" t="shared" si="0" ref="S31:S83">IF(AND(O31*P31=1,OR(M31=1,M31=2)),I31,)</f>
        <v>0</v>
      </c>
      <c r="T31" s="503">
        <f aca="true" t="shared" si="1" ref="T31:T83">IF(AND(O31*P31=1,OR(M31=1,M31=2)),J31,)</f>
        <v>0</v>
      </c>
      <c r="U31" s="503">
        <f aca="true" t="shared" si="2" ref="U31:U83">IF(AND(O31*P31=1,OR(M31=1,M31=2)),K31,)</f>
        <v>0</v>
      </c>
      <c r="V31" s="503">
        <f aca="true" t="shared" si="3" ref="V31:V83">IF(AND(O31*P31=1,OR(M31=1,M31=2)),L31,)</f>
        <v>0</v>
      </c>
    </row>
    <row r="32" spans="1:22" ht="18" customHeight="1" thickBot="1">
      <c r="A32" s="350"/>
      <c r="B32" s="828" t="s">
        <v>229</v>
      </c>
      <c r="C32" s="830"/>
      <c r="D32" s="831"/>
      <c r="E32" s="1139"/>
      <c r="F32" s="1140"/>
      <c r="G32" s="1141"/>
      <c r="H32" s="1142"/>
      <c r="I32" s="1143"/>
      <c r="J32" s="1144"/>
      <c r="K32" s="1144"/>
      <c r="L32" s="1145"/>
      <c r="M32" s="496"/>
      <c r="N32" s="495"/>
      <c r="O32" s="495"/>
      <c r="P32" s="495"/>
      <c r="Q32" s="83">
        <f>IF(AND(C32&lt;&gt;"",I32="",J32="",K32="",L32=""),"教育訓練時間未入力","")</f>
      </c>
      <c r="S32" s="503">
        <f t="shared" si="0"/>
        <v>0</v>
      </c>
      <c r="T32" s="503">
        <f t="shared" si="1"/>
        <v>0</v>
      </c>
      <c r="U32" s="503">
        <f t="shared" si="2"/>
        <v>0</v>
      </c>
      <c r="V32" s="503">
        <f t="shared" si="3"/>
        <v>0</v>
      </c>
    </row>
    <row r="33" spans="1:22" ht="18" customHeight="1" thickBot="1">
      <c r="A33" s="350"/>
      <c r="B33" s="840"/>
      <c r="C33" s="841"/>
      <c r="D33" s="842"/>
      <c r="E33" s="1146"/>
      <c r="F33" s="1147"/>
      <c r="G33" s="1147"/>
      <c r="H33" s="1148"/>
      <c r="I33" s="1136"/>
      <c r="J33" s="1137"/>
      <c r="K33" s="1137"/>
      <c r="L33" s="1138"/>
      <c r="M33" s="362" t="s">
        <v>21</v>
      </c>
      <c r="N33" s="834"/>
      <c r="O33" s="835"/>
      <c r="P33" s="836"/>
      <c r="Q33" s="83">
        <f>IF(OR(AND(M32="",N32="",O32="",P32=""),AND(M32&lt;="",N32&lt;="",O32&lt;&gt;"",P32&lt;&gt;"")),"","訓練の方法等未入力")</f>
      </c>
      <c r="S33" s="503">
        <f t="shared" si="0"/>
        <v>0</v>
      </c>
      <c r="T33" s="503">
        <f t="shared" si="1"/>
        <v>0</v>
      </c>
      <c r="U33" s="503">
        <f t="shared" si="2"/>
        <v>0</v>
      </c>
      <c r="V33" s="503">
        <f t="shared" si="3"/>
        <v>0</v>
      </c>
    </row>
    <row r="34" spans="1:22" ht="18" customHeight="1" thickBot="1">
      <c r="A34" s="350"/>
      <c r="B34" s="828" t="s">
        <v>465</v>
      </c>
      <c r="C34" s="830"/>
      <c r="D34" s="831"/>
      <c r="E34" s="1139"/>
      <c r="F34" s="1140"/>
      <c r="G34" s="1141"/>
      <c r="H34" s="1142"/>
      <c r="I34" s="1130"/>
      <c r="J34" s="1131"/>
      <c r="K34" s="1131"/>
      <c r="L34" s="1132"/>
      <c r="M34" s="495"/>
      <c r="N34" s="495"/>
      <c r="O34" s="495"/>
      <c r="P34" s="495"/>
      <c r="Q34" s="83">
        <f>IF(AND(C34&lt;&gt;"",I34="",J34="",K34="",L34=""),"教育訓練時間未入力","")</f>
      </c>
      <c r="S34" s="502">
        <f t="shared" si="0"/>
        <v>0</v>
      </c>
      <c r="T34" s="503">
        <f t="shared" si="1"/>
        <v>0</v>
      </c>
      <c r="U34" s="503">
        <f t="shared" si="2"/>
        <v>0</v>
      </c>
      <c r="V34" s="503">
        <f t="shared" si="3"/>
        <v>0</v>
      </c>
    </row>
    <row r="35" spans="1:22" ht="18" customHeight="1" thickBot="1">
      <c r="A35" s="350"/>
      <c r="B35" s="837"/>
      <c r="C35" s="838"/>
      <c r="D35" s="839"/>
      <c r="E35" s="1133"/>
      <c r="F35" s="1134"/>
      <c r="G35" s="1134"/>
      <c r="H35" s="1135"/>
      <c r="I35" s="1136"/>
      <c r="J35" s="1137"/>
      <c r="K35" s="1137"/>
      <c r="L35" s="1138"/>
      <c r="M35" s="362" t="s">
        <v>21</v>
      </c>
      <c r="N35" s="834"/>
      <c r="O35" s="835"/>
      <c r="P35" s="836"/>
      <c r="Q35" s="83">
        <f>IF(OR(AND(M34="",N34="",O34="",P34=""),AND(M34&lt;="",N34&lt;="",O34&lt;&gt;"",P34&lt;&gt;"")),"","訓練の方法等未入力")</f>
      </c>
      <c r="S35" s="503">
        <f t="shared" si="0"/>
        <v>0</v>
      </c>
      <c r="T35" s="503">
        <f t="shared" si="1"/>
        <v>0</v>
      </c>
      <c r="U35" s="503">
        <f t="shared" si="2"/>
        <v>0</v>
      </c>
      <c r="V35" s="503">
        <f t="shared" si="3"/>
        <v>0</v>
      </c>
    </row>
    <row r="36" spans="1:22" ht="18" customHeight="1" thickBot="1">
      <c r="A36" s="350"/>
      <c r="B36" s="828" t="s">
        <v>466</v>
      </c>
      <c r="C36" s="830"/>
      <c r="D36" s="831"/>
      <c r="E36" s="1139"/>
      <c r="F36" s="1140"/>
      <c r="G36" s="1141"/>
      <c r="H36" s="1142"/>
      <c r="I36" s="1143"/>
      <c r="J36" s="1144"/>
      <c r="K36" s="1144"/>
      <c r="L36" s="1145"/>
      <c r="M36" s="496"/>
      <c r="N36" s="495"/>
      <c r="O36" s="495"/>
      <c r="P36" s="495"/>
      <c r="Q36" s="83">
        <f>IF(AND(C36&lt;&gt;"",I36="",J36="",K36="",L36=""),"教育訓練時間未入力","")</f>
      </c>
      <c r="S36" s="503">
        <f t="shared" si="0"/>
        <v>0</v>
      </c>
      <c r="T36" s="503">
        <f t="shared" si="1"/>
        <v>0</v>
      </c>
      <c r="U36" s="503">
        <f t="shared" si="2"/>
        <v>0</v>
      </c>
      <c r="V36" s="503">
        <f t="shared" si="3"/>
        <v>0</v>
      </c>
    </row>
    <row r="37" spans="1:22" ht="18" customHeight="1" thickBot="1">
      <c r="A37" s="350"/>
      <c r="B37" s="840"/>
      <c r="C37" s="841"/>
      <c r="D37" s="842"/>
      <c r="E37" s="1146"/>
      <c r="F37" s="1147"/>
      <c r="G37" s="1147"/>
      <c r="H37" s="1148"/>
      <c r="I37" s="1136"/>
      <c r="J37" s="1137"/>
      <c r="K37" s="1137"/>
      <c r="L37" s="1138"/>
      <c r="M37" s="362" t="s">
        <v>21</v>
      </c>
      <c r="N37" s="834"/>
      <c r="O37" s="835"/>
      <c r="P37" s="836"/>
      <c r="Q37" s="83">
        <f>IF(OR(AND(M36="",N36="",O36="",P36=""),AND(M36&lt;="",N36&lt;="",O36&lt;&gt;"",P36&lt;&gt;"")),"","訓練の方法等未入力")</f>
      </c>
      <c r="S37" s="503">
        <f t="shared" si="0"/>
        <v>0</v>
      </c>
      <c r="T37" s="503">
        <f t="shared" si="1"/>
        <v>0</v>
      </c>
      <c r="U37" s="503">
        <f t="shared" si="2"/>
        <v>0</v>
      </c>
      <c r="V37" s="503">
        <f t="shared" si="3"/>
        <v>0</v>
      </c>
    </row>
    <row r="38" spans="1:22" ht="18" customHeight="1" thickBot="1">
      <c r="A38" s="350"/>
      <c r="B38" s="828" t="s">
        <v>467</v>
      </c>
      <c r="C38" s="830"/>
      <c r="D38" s="831"/>
      <c r="E38" s="1139"/>
      <c r="F38" s="1140"/>
      <c r="G38" s="1141"/>
      <c r="H38" s="1142"/>
      <c r="I38" s="1143"/>
      <c r="J38" s="1144"/>
      <c r="K38" s="1144"/>
      <c r="L38" s="1145"/>
      <c r="M38" s="496"/>
      <c r="N38" s="495"/>
      <c r="O38" s="495"/>
      <c r="P38" s="495"/>
      <c r="Q38" s="83">
        <f>IF(AND(C38&lt;&gt;"",I38="",J38="",K38="",L38=""),"教育訓練時間未入力","")</f>
      </c>
      <c r="S38" s="503">
        <f t="shared" si="0"/>
        <v>0</v>
      </c>
      <c r="T38" s="503">
        <f t="shared" si="1"/>
        <v>0</v>
      </c>
      <c r="U38" s="503">
        <f t="shared" si="2"/>
        <v>0</v>
      </c>
      <c r="V38" s="503">
        <f t="shared" si="3"/>
        <v>0</v>
      </c>
    </row>
    <row r="39" spans="1:22" ht="18" customHeight="1" thickBot="1">
      <c r="A39" s="350"/>
      <c r="B39" s="829"/>
      <c r="C39" s="843"/>
      <c r="D39" s="844"/>
      <c r="E39" s="1149"/>
      <c r="F39" s="1150"/>
      <c r="G39" s="1150"/>
      <c r="H39" s="1151"/>
      <c r="I39" s="1136"/>
      <c r="J39" s="1137"/>
      <c r="K39" s="1137"/>
      <c r="L39" s="1138"/>
      <c r="M39" s="362" t="s">
        <v>21</v>
      </c>
      <c r="N39" s="834"/>
      <c r="O39" s="835"/>
      <c r="P39" s="836"/>
      <c r="Q39" s="83">
        <f>IF(OR(AND(M38="",N38="",O38="",P38=""),AND(M38&lt;="",N38&lt;="",O38&lt;&gt;"",P38&lt;&gt;"")),"","訓練の方法等未入力")</f>
      </c>
      <c r="S39" s="503">
        <f t="shared" si="0"/>
        <v>0</v>
      </c>
      <c r="T39" s="503">
        <f t="shared" si="1"/>
        <v>0</v>
      </c>
      <c r="U39" s="503">
        <f t="shared" si="2"/>
        <v>0</v>
      </c>
      <c r="V39" s="503">
        <f t="shared" si="3"/>
        <v>0</v>
      </c>
    </row>
    <row r="40" spans="1:22" ht="18" customHeight="1" thickBot="1">
      <c r="A40" s="350"/>
      <c r="B40" s="363" t="s">
        <v>230</v>
      </c>
      <c r="C40" s="359"/>
      <c r="D40" s="364"/>
      <c r="E40" s="1152"/>
      <c r="F40" s="1153"/>
      <c r="G40" s="1152"/>
      <c r="H40" s="1152"/>
      <c r="I40" s="1152"/>
      <c r="J40" s="1152"/>
      <c r="K40" s="1152"/>
      <c r="L40" s="1152"/>
      <c r="M40" s="360"/>
      <c r="N40" s="360"/>
      <c r="O40" s="360"/>
      <c r="P40" s="361"/>
      <c r="Q40" s="83"/>
      <c r="S40" s="503">
        <f t="shared" si="0"/>
        <v>0</v>
      </c>
      <c r="T40" s="503">
        <f t="shared" si="1"/>
        <v>0</v>
      </c>
      <c r="U40" s="503">
        <f t="shared" si="2"/>
        <v>0</v>
      </c>
      <c r="V40" s="503">
        <f t="shared" si="3"/>
        <v>0</v>
      </c>
    </row>
    <row r="41" spans="1:22" ht="18" customHeight="1" thickBot="1">
      <c r="A41" s="350"/>
      <c r="B41" s="917" t="s">
        <v>228</v>
      </c>
      <c r="C41" s="918"/>
      <c r="D41" s="919"/>
      <c r="E41" s="1126"/>
      <c r="F41" s="1127"/>
      <c r="G41" s="1128"/>
      <c r="H41" s="1129"/>
      <c r="I41" s="1130"/>
      <c r="J41" s="1131"/>
      <c r="K41" s="1131"/>
      <c r="L41" s="1132"/>
      <c r="M41" s="495"/>
      <c r="N41" s="495"/>
      <c r="O41" s="495"/>
      <c r="P41" s="495"/>
      <c r="Q41" s="83">
        <f>IF(AND(C41&lt;&gt;"",I41="",J41="",K41="",L41=""),"教育訓練時間未入力","")</f>
      </c>
      <c r="S41" s="503">
        <f t="shared" si="0"/>
        <v>0</v>
      </c>
      <c r="T41" s="503">
        <f t="shared" si="1"/>
        <v>0</v>
      </c>
      <c r="U41" s="503">
        <f t="shared" si="2"/>
        <v>0</v>
      </c>
      <c r="V41" s="503">
        <f t="shared" si="3"/>
        <v>0</v>
      </c>
    </row>
    <row r="42" spans="1:22" ht="18" customHeight="1" thickBot="1">
      <c r="A42" s="350"/>
      <c r="B42" s="837"/>
      <c r="C42" s="838"/>
      <c r="D42" s="839"/>
      <c r="E42" s="1133"/>
      <c r="F42" s="1134"/>
      <c r="G42" s="1134"/>
      <c r="H42" s="1135"/>
      <c r="I42" s="1136"/>
      <c r="J42" s="1137"/>
      <c r="K42" s="1137"/>
      <c r="L42" s="1138"/>
      <c r="M42" s="362" t="s">
        <v>21</v>
      </c>
      <c r="N42" s="834"/>
      <c r="O42" s="835"/>
      <c r="P42" s="836"/>
      <c r="Q42" s="83">
        <f>IF(OR(AND(M41="",N41="",O41="",P41=""),AND(M41&lt;="",N41&lt;="",O41&lt;&gt;"",P41&lt;&gt;"")),"","訓練の方法等未入力")</f>
      </c>
      <c r="S42" s="503">
        <f t="shared" si="0"/>
        <v>0</v>
      </c>
      <c r="T42" s="503">
        <f t="shared" si="1"/>
        <v>0</v>
      </c>
      <c r="U42" s="503">
        <f t="shared" si="2"/>
        <v>0</v>
      </c>
      <c r="V42" s="503">
        <f t="shared" si="3"/>
        <v>0</v>
      </c>
    </row>
    <row r="43" spans="1:22" ht="18" customHeight="1" thickBot="1">
      <c r="A43" s="350"/>
      <c r="B43" s="828" t="s">
        <v>229</v>
      </c>
      <c r="C43" s="830"/>
      <c r="D43" s="831"/>
      <c r="E43" s="1139"/>
      <c r="F43" s="1140"/>
      <c r="G43" s="1141"/>
      <c r="H43" s="1142"/>
      <c r="I43" s="1143"/>
      <c r="J43" s="1144"/>
      <c r="K43" s="1144"/>
      <c r="L43" s="1145"/>
      <c r="M43" s="496"/>
      <c r="N43" s="495"/>
      <c r="O43" s="495"/>
      <c r="P43" s="495"/>
      <c r="Q43" s="83">
        <f>IF(AND(C43&lt;&gt;"",I43="",J43="",K43="",L43=""),"教育訓練時間未入力","")</f>
      </c>
      <c r="S43" s="503">
        <f t="shared" si="0"/>
        <v>0</v>
      </c>
      <c r="T43" s="503">
        <f t="shared" si="1"/>
        <v>0</v>
      </c>
      <c r="U43" s="503">
        <f t="shared" si="2"/>
        <v>0</v>
      </c>
      <c r="V43" s="503">
        <f t="shared" si="3"/>
        <v>0</v>
      </c>
    </row>
    <row r="44" spans="1:22" ht="18" customHeight="1" thickBot="1">
      <c r="A44" s="350"/>
      <c r="B44" s="840"/>
      <c r="C44" s="841"/>
      <c r="D44" s="842"/>
      <c r="E44" s="1146"/>
      <c r="F44" s="1147"/>
      <c r="G44" s="1147"/>
      <c r="H44" s="1148"/>
      <c r="I44" s="1136"/>
      <c r="J44" s="1137"/>
      <c r="K44" s="1137"/>
      <c r="L44" s="1138"/>
      <c r="M44" s="362" t="s">
        <v>21</v>
      </c>
      <c r="N44" s="834"/>
      <c r="O44" s="835"/>
      <c r="P44" s="836"/>
      <c r="Q44" s="83">
        <f>IF(OR(AND(M43="",N43="",O43="",P43=""),AND(M43&lt;="",N43&lt;="",O43&lt;&gt;"",P43&lt;&gt;"")),"","訓練の方法等未入力")</f>
      </c>
      <c r="S44" s="503">
        <f t="shared" si="0"/>
        <v>0</v>
      </c>
      <c r="T44" s="503">
        <f t="shared" si="1"/>
        <v>0</v>
      </c>
      <c r="U44" s="503">
        <f t="shared" si="2"/>
        <v>0</v>
      </c>
      <c r="V44" s="503">
        <f t="shared" si="3"/>
        <v>0</v>
      </c>
    </row>
    <row r="45" spans="1:22" ht="18" customHeight="1" thickBot="1">
      <c r="A45" s="350"/>
      <c r="B45" s="828" t="s">
        <v>465</v>
      </c>
      <c r="C45" s="830"/>
      <c r="D45" s="831"/>
      <c r="E45" s="1139"/>
      <c r="F45" s="1140"/>
      <c r="G45" s="1141"/>
      <c r="H45" s="1142"/>
      <c r="I45" s="1130"/>
      <c r="J45" s="1131"/>
      <c r="K45" s="1131"/>
      <c r="L45" s="1132"/>
      <c r="M45" s="495"/>
      <c r="N45" s="495"/>
      <c r="O45" s="495"/>
      <c r="P45" s="495"/>
      <c r="Q45" s="83">
        <f>IF(AND(C45&lt;&gt;"",I45="",J45="",K45="",L45=""),"教育訓練時間未入力","")</f>
      </c>
      <c r="S45" s="503">
        <f t="shared" si="0"/>
        <v>0</v>
      </c>
      <c r="T45" s="503">
        <f t="shared" si="1"/>
        <v>0</v>
      </c>
      <c r="U45" s="503">
        <f t="shared" si="2"/>
        <v>0</v>
      </c>
      <c r="V45" s="503">
        <f t="shared" si="3"/>
        <v>0</v>
      </c>
    </row>
    <row r="46" spans="1:22" ht="18" customHeight="1" thickBot="1">
      <c r="A46" s="350"/>
      <c r="B46" s="837"/>
      <c r="C46" s="838"/>
      <c r="D46" s="839"/>
      <c r="E46" s="1133"/>
      <c r="F46" s="1134"/>
      <c r="G46" s="1134"/>
      <c r="H46" s="1135"/>
      <c r="I46" s="1136"/>
      <c r="J46" s="1137"/>
      <c r="K46" s="1137"/>
      <c r="L46" s="1138"/>
      <c r="M46" s="362" t="s">
        <v>21</v>
      </c>
      <c r="N46" s="834"/>
      <c r="O46" s="835"/>
      <c r="P46" s="836"/>
      <c r="Q46" s="83">
        <f>IF(OR(AND(M45="",N45="",O45="",P45=""),AND(M45&lt;="",N45&lt;="",O45&lt;&gt;"",P45&lt;&gt;"")),"","訓練の方法等未入力")</f>
      </c>
      <c r="S46" s="503">
        <f t="shared" si="0"/>
        <v>0</v>
      </c>
      <c r="T46" s="503">
        <f t="shared" si="1"/>
        <v>0</v>
      </c>
      <c r="U46" s="503">
        <f t="shared" si="2"/>
        <v>0</v>
      </c>
      <c r="V46" s="503">
        <f t="shared" si="3"/>
        <v>0</v>
      </c>
    </row>
    <row r="47" spans="1:22" ht="18" customHeight="1" thickBot="1">
      <c r="A47" s="350"/>
      <c r="B47" s="828" t="s">
        <v>466</v>
      </c>
      <c r="C47" s="830"/>
      <c r="D47" s="831"/>
      <c r="E47" s="1139"/>
      <c r="F47" s="1140"/>
      <c r="G47" s="1141"/>
      <c r="H47" s="1142"/>
      <c r="I47" s="1143"/>
      <c r="J47" s="1144"/>
      <c r="K47" s="1144"/>
      <c r="L47" s="1145"/>
      <c r="M47" s="496"/>
      <c r="N47" s="495"/>
      <c r="O47" s="495"/>
      <c r="P47" s="495"/>
      <c r="Q47" s="83">
        <f>IF(AND(C47&lt;&gt;"",I47="",J47="",K47="",L47=""),"教育訓練時間未入力","")</f>
      </c>
      <c r="S47" s="503">
        <f t="shared" si="0"/>
        <v>0</v>
      </c>
      <c r="T47" s="503">
        <f t="shared" si="1"/>
        <v>0</v>
      </c>
      <c r="U47" s="503">
        <f t="shared" si="2"/>
        <v>0</v>
      </c>
      <c r="V47" s="503">
        <f t="shared" si="3"/>
        <v>0</v>
      </c>
    </row>
    <row r="48" spans="1:22" ht="18" customHeight="1" thickBot="1">
      <c r="A48" s="350"/>
      <c r="B48" s="840"/>
      <c r="C48" s="841"/>
      <c r="D48" s="842"/>
      <c r="E48" s="1146"/>
      <c r="F48" s="1147"/>
      <c r="G48" s="1147"/>
      <c r="H48" s="1148"/>
      <c r="I48" s="1136"/>
      <c r="J48" s="1137"/>
      <c r="K48" s="1137"/>
      <c r="L48" s="1138"/>
      <c r="M48" s="362" t="s">
        <v>21</v>
      </c>
      <c r="N48" s="834"/>
      <c r="O48" s="835"/>
      <c r="P48" s="836"/>
      <c r="Q48" s="83">
        <f>IF(OR(AND(M47="",N47="",O47="",P47=""),AND(M47&lt;="",N47&lt;="",O47&lt;&gt;"",P47&lt;&gt;"")),"","訓練の方法等未入力")</f>
      </c>
      <c r="S48" s="503">
        <f t="shared" si="0"/>
        <v>0</v>
      </c>
      <c r="T48" s="503">
        <f t="shared" si="1"/>
        <v>0</v>
      </c>
      <c r="U48" s="503">
        <f t="shared" si="2"/>
        <v>0</v>
      </c>
      <c r="V48" s="503">
        <f t="shared" si="3"/>
        <v>0</v>
      </c>
    </row>
    <row r="49" spans="1:22" ht="18" customHeight="1" thickBot="1">
      <c r="A49" s="350"/>
      <c r="B49" s="828" t="s">
        <v>467</v>
      </c>
      <c r="C49" s="830"/>
      <c r="D49" s="831"/>
      <c r="E49" s="1139"/>
      <c r="F49" s="1140"/>
      <c r="G49" s="1141"/>
      <c r="H49" s="1142"/>
      <c r="I49" s="1143"/>
      <c r="J49" s="1144"/>
      <c r="K49" s="1144"/>
      <c r="L49" s="1145"/>
      <c r="M49" s="496"/>
      <c r="N49" s="495"/>
      <c r="O49" s="495"/>
      <c r="P49" s="495"/>
      <c r="Q49" s="83">
        <f>IF(AND(C49&lt;&gt;"",I49="",J49="",K49="",L49=""),"教育訓練時間未入力","")</f>
      </c>
      <c r="S49" s="503">
        <f t="shared" si="0"/>
        <v>0</v>
      </c>
      <c r="T49" s="503">
        <f t="shared" si="1"/>
        <v>0</v>
      </c>
      <c r="U49" s="503">
        <f t="shared" si="2"/>
        <v>0</v>
      </c>
      <c r="V49" s="503">
        <f t="shared" si="3"/>
        <v>0</v>
      </c>
    </row>
    <row r="50" spans="1:22" ht="18" customHeight="1" thickBot="1">
      <c r="A50" s="350"/>
      <c r="B50" s="829"/>
      <c r="C50" s="843"/>
      <c r="D50" s="844"/>
      <c r="E50" s="1149"/>
      <c r="F50" s="1150"/>
      <c r="G50" s="1150"/>
      <c r="H50" s="1151"/>
      <c r="I50" s="1136"/>
      <c r="J50" s="1137"/>
      <c r="K50" s="1137"/>
      <c r="L50" s="1138"/>
      <c r="M50" s="362" t="s">
        <v>21</v>
      </c>
      <c r="N50" s="834"/>
      <c r="O50" s="835"/>
      <c r="P50" s="836"/>
      <c r="Q50" s="83">
        <f>IF(OR(AND(M49="",N49="",O49="",P49=""),AND(M49&lt;="",N49&lt;="",O49&lt;&gt;"",P49&lt;&gt;"")),"","訓練の方法等未入力")</f>
      </c>
      <c r="S50" s="503">
        <f t="shared" si="0"/>
        <v>0</v>
      </c>
      <c r="T50" s="503">
        <f t="shared" si="1"/>
        <v>0</v>
      </c>
      <c r="U50" s="503">
        <f t="shared" si="2"/>
        <v>0</v>
      </c>
      <c r="V50" s="503">
        <f t="shared" si="3"/>
        <v>0</v>
      </c>
    </row>
    <row r="51" spans="1:22" ht="18" customHeight="1" thickBot="1">
      <c r="A51" s="350"/>
      <c r="B51" s="363" t="s">
        <v>232</v>
      </c>
      <c r="C51" s="359"/>
      <c r="D51" s="365"/>
      <c r="E51" s="1154"/>
      <c r="F51" s="1153"/>
      <c r="G51" s="1152"/>
      <c r="H51" s="1152"/>
      <c r="I51" s="1152"/>
      <c r="J51" s="1152"/>
      <c r="K51" s="1152"/>
      <c r="L51" s="1152"/>
      <c r="M51" s="360"/>
      <c r="N51" s="360"/>
      <c r="O51" s="360"/>
      <c r="P51" s="361"/>
      <c r="Q51" s="83"/>
      <c r="S51" s="503">
        <f t="shared" si="0"/>
        <v>0</v>
      </c>
      <c r="T51" s="503">
        <f t="shared" si="1"/>
        <v>0</v>
      </c>
      <c r="U51" s="503">
        <f t="shared" si="2"/>
        <v>0</v>
      </c>
      <c r="V51" s="503">
        <f t="shared" si="3"/>
        <v>0</v>
      </c>
    </row>
    <row r="52" spans="1:22" ht="18" customHeight="1" thickBot="1">
      <c r="A52" s="350"/>
      <c r="B52" s="917" t="s">
        <v>228</v>
      </c>
      <c r="C52" s="918"/>
      <c r="D52" s="919"/>
      <c r="E52" s="1126"/>
      <c r="F52" s="1127"/>
      <c r="G52" s="1128"/>
      <c r="H52" s="1129"/>
      <c r="I52" s="1130"/>
      <c r="J52" s="1131"/>
      <c r="K52" s="1131"/>
      <c r="L52" s="1132"/>
      <c r="M52" s="495"/>
      <c r="N52" s="495"/>
      <c r="O52" s="495"/>
      <c r="P52" s="495"/>
      <c r="Q52" s="83">
        <f>IF(AND(C52&lt;&gt;"",I52="",J52="",K52="",L52=""),"教育訓練時間未入力","")</f>
      </c>
      <c r="S52" s="503">
        <f t="shared" si="0"/>
        <v>0</v>
      </c>
      <c r="T52" s="503">
        <f t="shared" si="1"/>
        <v>0</v>
      </c>
      <c r="U52" s="503">
        <f t="shared" si="2"/>
        <v>0</v>
      </c>
      <c r="V52" s="503">
        <f t="shared" si="3"/>
        <v>0</v>
      </c>
    </row>
    <row r="53" spans="1:22" ht="18" customHeight="1" thickBot="1">
      <c r="A53" s="350"/>
      <c r="B53" s="837"/>
      <c r="C53" s="838"/>
      <c r="D53" s="839"/>
      <c r="E53" s="1133"/>
      <c r="F53" s="1134"/>
      <c r="G53" s="1134"/>
      <c r="H53" s="1135"/>
      <c r="I53" s="1136"/>
      <c r="J53" s="1137"/>
      <c r="K53" s="1137"/>
      <c r="L53" s="1138"/>
      <c r="M53" s="362" t="s">
        <v>21</v>
      </c>
      <c r="N53" s="834"/>
      <c r="O53" s="835"/>
      <c r="P53" s="836"/>
      <c r="Q53" s="83">
        <f>IF(OR(AND(M52="",N52="",O52="",P52=""),AND(M52&lt;="",N52&lt;="",O52&lt;&gt;"",P52&lt;&gt;"")),"","訓練の方法等未入力")</f>
      </c>
      <c r="S53" s="503">
        <f t="shared" si="0"/>
        <v>0</v>
      </c>
      <c r="T53" s="503">
        <f t="shared" si="1"/>
        <v>0</v>
      </c>
      <c r="U53" s="503">
        <f t="shared" si="2"/>
        <v>0</v>
      </c>
      <c r="V53" s="503">
        <f t="shared" si="3"/>
        <v>0</v>
      </c>
    </row>
    <row r="54" spans="1:22" ht="18" customHeight="1" thickBot="1">
      <c r="A54" s="350"/>
      <c r="B54" s="828" t="s">
        <v>229</v>
      </c>
      <c r="C54" s="830"/>
      <c r="D54" s="831"/>
      <c r="E54" s="1139"/>
      <c r="F54" s="1140"/>
      <c r="G54" s="1141"/>
      <c r="H54" s="1142"/>
      <c r="I54" s="1143"/>
      <c r="J54" s="1144"/>
      <c r="K54" s="1144"/>
      <c r="L54" s="1145"/>
      <c r="M54" s="496"/>
      <c r="N54" s="495"/>
      <c r="O54" s="495"/>
      <c r="P54" s="495"/>
      <c r="Q54" s="83">
        <f>IF(AND(C54&lt;&gt;"",I54="",J54="",K54="",L54=""),"教育訓練時間未入力","")</f>
      </c>
      <c r="S54" s="503">
        <f t="shared" si="0"/>
        <v>0</v>
      </c>
      <c r="T54" s="503">
        <f t="shared" si="1"/>
        <v>0</v>
      </c>
      <c r="U54" s="503">
        <f t="shared" si="2"/>
        <v>0</v>
      </c>
      <c r="V54" s="503">
        <f t="shared" si="3"/>
        <v>0</v>
      </c>
    </row>
    <row r="55" spans="1:22" ht="18" customHeight="1" thickBot="1">
      <c r="A55" s="350"/>
      <c r="B55" s="840"/>
      <c r="C55" s="841"/>
      <c r="D55" s="842"/>
      <c r="E55" s="1146"/>
      <c r="F55" s="1147"/>
      <c r="G55" s="1147"/>
      <c r="H55" s="1148"/>
      <c r="I55" s="1136"/>
      <c r="J55" s="1137"/>
      <c r="K55" s="1137"/>
      <c r="L55" s="1138"/>
      <c r="M55" s="362" t="s">
        <v>21</v>
      </c>
      <c r="N55" s="834"/>
      <c r="O55" s="835"/>
      <c r="P55" s="836"/>
      <c r="Q55" s="83">
        <f>IF(OR(AND(M54="",N54="",O54="",P54=""),AND(M54&lt;="",N54&lt;="",O54&lt;&gt;"",P54&lt;&gt;"")),"","訓練の方法等未入力")</f>
      </c>
      <c r="S55" s="503">
        <f t="shared" si="0"/>
        <v>0</v>
      </c>
      <c r="T55" s="503">
        <f t="shared" si="1"/>
        <v>0</v>
      </c>
      <c r="U55" s="503">
        <f t="shared" si="2"/>
        <v>0</v>
      </c>
      <c r="V55" s="503">
        <f t="shared" si="3"/>
        <v>0</v>
      </c>
    </row>
    <row r="56" spans="1:22" ht="18" customHeight="1" thickBot="1">
      <c r="A56" s="350"/>
      <c r="B56" s="828" t="s">
        <v>465</v>
      </c>
      <c r="C56" s="830"/>
      <c r="D56" s="831"/>
      <c r="E56" s="1139"/>
      <c r="F56" s="1140"/>
      <c r="G56" s="1141"/>
      <c r="H56" s="1142"/>
      <c r="I56" s="1130"/>
      <c r="J56" s="1131"/>
      <c r="K56" s="1131"/>
      <c r="L56" s="1132"/>
      <c r="M56" s="495"/>
      <c r="N56" s="495"/>
      <c r="O56" s="495"/>
      <c r="P56" s="495"/>
      <c r="Q56" s="83">
        <f>IF(AND(C56&lt;&gt;"",I56="",J56="",K56="",L56=""),"教育訓練時間未入力","")</f>
      </c>
      <c r="S56" s="503">
        <f t="shared" si="0"/>
        <v>0</v>
      </c>
      <c r="T56" s="503">
        <f t="shared" si="1"/>
        <v>0</v>
      </c>
      <c r="U56" s="503">
        <f t="shared" si="2"/>
        <v>0</v>
      </c>
      <c r="V56" s="503">
        <f t="shared" si="3"/>
        <v>0</v>
      </c>
    </row>
    <row r="57" spans="1:22" ht="18" customHeight="1" thickBot="1">
      <c r="A57" s="350"/>
      <c r="B57" s="837"/>
      <c r="C57" s="838"/>
      <c r="D57" s="839"/>
      <c r="E57" s="1133"/>
      <c r="F57" s="1134"/>
      <c r="G57" s="1134"/>
      <c r="H57" s="1135"/>
      <c r="I57" s="1136"/>
      <c r="J57" s="1137"/>
      <c r="K57" s="1137"/>
      <c r="L57" s="1138"/>
      <c r="M57" s="362" t="s">
        <v>21</v>
      </c>
      <c r="N57" s="834"/>
      <c r="O57" s="835"/>
      <c r="P57" s="836"/>
      <c r="Q57" s="83">
        <f>IF(OR(AND(M56="",N56="",O56="",P56=""),AND(M56&lt;="",N56&lt;="",O56&lt;&gt;"",P56&lt;&gt;"")),"","訓練の方法等未入力")</f>
      </c>
      <c r="S57" s="503">
        <f t="shared" si="0"/>
        <v>0</v>
      </c>
      <c r="T57" s="503">
        <f t="shared" si="1"/>
        <v>0</v>
      </c>
      <c r="U57" s="503">
        <f t="shared" si="2"/>
        <v>0</v>
      </c>
      <c r="V57" s="503">
        <f t="shared" si="3"/>
        <v>0</v>
      </c>
    </row>
    <row r="58" spans="1:22" ht="18" customHeight="1" thickBot="1">
      <c r="A58" s="350"/>
      <c r="B58" s="828" t="s">
        <v>466</v>
      </c>
      <c r="C58" s="830"/>
      <c r="D58" s="831"/>
      <c r="E58" s="1139"/>
      <c r="F58" s="1140"/>
      <c r="G58" s="1141"/>
      <c r="H58" s="1142"/>
      <c r="I58" s="1143"/>
      <c r="J58" s="1144"/>
      <c r="K58" s="1144"/>
      <c r="L58" s="1145"/>
      <c r="M58" s="496"/>
      <c r="N58" s="495"/>
      <c r="O58" s="495"/>
      <c r="P58" s="495"/>
      <c r="Q58" s="83">
        <f>IF(AND(C58&lt;&gt;"",I58="",J58="",K58="",L58=""),"教育訓練時間未入力","")</f>
      </c>
      <c r="S58" s="503">
        <f t="shared" si="0"/>
        <v>0</v>
      </c>
      <c r="T58" s="503">
        <f t="shared" si="1"/>
        <v>0</v>
      </c>
      <c r="U58" s="503">
        <f t="shared" si="2"/>
        <v>0</v>
      </c>
      <c r="V58" s="503">
        <f t="shared" si="3"/>
        <v>0</v>
      </c>
    </row>
    <row r="59" spans="1:22" ht="18" customHeight="1" thickBot="1">
      <c r="A59" s="350"/>
      <c r="B59" s="840"/>
      <c r="C59" s="841"/>
      <c r="D59" s="842"/>
      <c r="E59" s="1146"/>
      <c r="F59" s="1147"/>
      <c r="G59" s="1147"/>
      <c r="H59" s="1148"/>
      <c r="I59" s="1136"/>
      <c r="J59" s="1137"/>
      <c r="K59" s="1137"/>
      <c r="L59" s="1138"/>
      <c r="M59" s="362" t="s">
        <v>21</v>
      </c>
      <c r="N59" s="834"/>
      <c r="O59" s="835"/>
      <c r="P59" s="836"/>
      <c r="Q59" s="83">
        <f>IF(OR(AND(M58="",N58="",O58="",P58=""),AND(M58&lt;="",N58&lt;="",O58&lt;&gt;"",P58&lt;&gt;"")),"","訓練の方法等未入力")</f>
      </c>
      <c r="S59" s="503">
        <f t="shared" si="0"/>
        <v>0</v>
      </c>
      <c r="T59" s="503">
        <f t="shared" si="1"/>
        <v>0</v>
      </c>
      <c r="U59" s="503">
        <f t="shared" si="2"/>
        <v>0</v>
      </c>
      <c r="V59" s="503">
        <f t="shared" si="3"/>
        <v>0</v>
      </c>
    </row>
    <row r="60" spans="1:22" ht="18" customHeight="1" thickBot="1">
      <c r="A60" s="350"/>
      <c r="B60" s="828" t="s">
        <v>467</v>
      </c>
      <c r="C60" s="830"/>
      <c r="D60" s="831"/>
      <c r="E60" s="1139"/>
      <c r="F60" s="1140"/>
      <c r="G60" s="1141"/>
      <c r="H60" s="1142"/>
      <c r="I60" s="1143"/>
      <c r="J60" s="1144"/>
      <c r="K60" s="1144"/>
      <c r="L60" s="1145"/>
      <c r="M60" s="496"/>
      <c r="N60" s="495"/>
      <c r="O60" s="495"/>
      <c r="P60" s="495"/>
      <c r="Q60" s="83">
        <f>IF(AND(C60&lt;&gt;"",I60="",J60="",K60="",L60=""),"教育訓練時間未入力","")</f>
      </c>
      <c r="S60" s="503">
        <f t="shared" si="0"/>
        <v>0</v>
      </c>
      <c r="T60" s="503">
        <f t="shared" si="1"/>
        <v>0</v>
      </c>
      <c r="U60" s="503">
        <f t="shared" si="2"/>
        <v>0</v>
      </c>
      <c r="V60" s="503">
        <f t="shared" si="3"/>
        <v>0</v>
      </c>
    </row>
    <row r="61" spans="1:22" ht="18" customHeight="1" thickBot="1">
      <c r="A61" s="350"/>
      <c r="B61" s="829"/>
      <c r="C61" s="843"/>
      <c r="D61" s="844"/>
      <c r="E61" s="1149"/>
      <c r="F61" s="1150"/>
      <c r="G61" s="1150"/>
      <c r="H61" s="1151"/>
      <c r="I61" s="1136"/>
      <c r="J61" s="1137"/>
      <c r="K61" s="1137"/>
      <c r="L61" s="1138"/>
      <c r="M61" s="362" t="s">
        <v>21</v>
      </c>
      <c r="N61" s="834"/>
      <c r="O61" s="835"/>
      <c r="P61" s="836"/>
      <c r="Q61" s="83">
        <f>IF(OR(AND(M60="",N60="",O60="",P60=""),AND(M60&lt;="",N60&lt;="",O60&lt;&gt;"",P60&lt;&gt;"")),"","訓練の方法等未入力")</f>
      </c>
      <c r="S61" s="503">
        <f t="shared" si="0"/>
        <v>0</v>
      </c>
      <c r="T61" s="503">
        <f t="shared" si="1"/>
        <v>0</v>
      </c>
      <c r="U61" s="503">
        <f t="shared" si="2"/>
        <v>0</v>
      </c>
      <c r="V61" s="503">
        <f t="shared" si="3"/>
        <v>0</v>
      </c>
    </row>
    <row r="62" spans="1:22" ht="18" customHeight="1" thickBot="1">
      <c r="A62" s="350"/>
      <c r="B62" s="363" t="s">
        <v>233</v>
      </c>
      <c r="C62" s="359"/>
      <c r="D62" s="364"/>
      <c r="E62" s="1152"/>
      <c r="F62" s="1153"/>
      <c r="G62" s="1152"/>
      <c r="H62" s="1152"/>
      <c r="I62" s="1152"/>
      <c r="J62" s="1152"/>
      <c r="K62" s="1152"/>
      <c r="L62" s="1152"/>
      <c r="M62" s="360"/>
      <c r="N62" s="360"/>
      <c r="O62" s="360"/>
      <c r="P62" s="361"/>
      <c r="Q62" s="83"/>
      <c r="S62" s="503">
        <f t="shared" si="0"/>
        <v>0</v>
      </c>
      <c r="T62" s="503">
        <f t="shared" si="1"/>
        <v>0</v>
      </c>
      <c r="U62" s="503">
        <f t="shared" si="2"/>
        <v>0</v>
      </c>
      <c r="V62" s="503">
        <f t="shared" si="3"/>
        <v>0</v>
      </c>
    </row>
    <row r="63" spans="1:22" ht="18" customHeight="1" thickBot="1">
      <c r="A63" s="350"/>
      <c r="B63" s="917" t="s">
        <v>228</v>
      </c>
      <c r="C63" s="918"/>
      <c r="D63" s="919"/>
      <c r="E63" s="1126"/>
      <c r="F63" s="1127"/>
      <c r="G63" s="1128"/>
      <c r="H63" s="1129"/>
      <c r="I63" s="1130"/>
      <c r="J63" s="1131"/>
      <c r="K63" s="1131"/>
      <c r="L63" s="1132"/>
      <c r="M63" s="495"/>
      <c r="N63" s="495"/>
      <c r="O63" s="495"/>
      <c r="P63" s="495"/>
      <c r="Q63" s="83">
        <f>IF(AND(C63&lt;&gt;"",I63="",J63="",K63="",L63=""),"教育訓練時間未入力","")</f>
      </c>
      <c r="S63" s="503">
        <f t="shared" si="0"/>
        <v>0</v>
      </c>
      <c r="T63" s="503">
        <f t="shared" si="1"/>
        <v>0</v>
      </c>
      <c r="U63" s="503">
        <f t="shared" si="2"/>
        <v>0</v>
      </c>
      <c r="V63" s="503">
        <f t="shared" si="3"/>
        <v>0</v>
      </c>
    </row>
    <row r="64" spans="1:22" ht="18" customHeight="1" thickBot="1">
      <c r="A64" s="350"/>
      <c r="B64" s="837"/>
      <c r="C64" s="838"/>
      <c r="D64" s="839"/>
      <c r="E64" s="1133"/>
      <c r="F64" s="1134"/>
      <c r="G64" s="1134"/>
      <c r="H64" s="1135"/>
      <c r="I64" s="1136"/>
      <c r="J64" s="1137"/>
      <c r="K64" s="1137"/>
      <c r="L64" s="1138"/>
      <c r="M64" s="362" t="s">
        <v>21</v>
      </c>
      <c r="N64" s="834"/>
      <c r="O64" s="835"/>
      <c r="P64" s="836"/>
      <c r="Q64" s="83">
        <f>IF(OR(AND(M63="",N63="",O63="",P63=""),AND(M63&lt;="",N63&lt;="",O63&lt;&gt;"",P63&lt;&gt;"")),"","訓練の方法等未入力")</f>
      </c>
      <c r="S64" s="503">
        <f t="shared" si="0"/>
        <v>0</v>
      </c>
      <c r="T64" s="503">
        <f t="shared" si="1"/>
        <v>0</v>
      </c>
      <c r="U64" s="503">
        <f t="shared" si="2"/>
        <v>0</v>
      </c>
      <c r="V64" s="503">
        <f t="shared" si="3"/>
        <v>0</v>
      </c>
    </row>
    <row r="65" spans="1:22" ht="18" customHeight="1" thickBot="1">
      <c r="A65" s="350"/>
      <c r="B65" s="828" t="s">
        <v>229</v>
      </c>
      <c r="C65" s="830"/>
      <c r="D65" s="831"/>
      <c r="E65" s="1139"/>
      <c r="F65" s="1140"/>
      <c r="G65" s="1141"/>
      <c r="H65" s="1142"/>
      <c r="I65" s="1143"/>
      <c r="J65" s="1144"/>
      <c r="K65" s="1144"/>
      <c r="L65" s="1145"/>
      <c r="M65" s="496"/>
      <c r="N65" s="495"/>
      <c r="O65" s="495"/>
      <c r="P65" s="495"/>
      <c r="Q65" s="83">
        <f>IF(AND(C65&lt;&gt;"",I65="",J65="",K65="",L65=""),"教育訓練時間未入力","")</f>
      </c>
      <c r="S65" s="503">
        <f t="shared" si="0"/>
        <v>0</v>
      </c>
      <c r="T65" s="503">
        <f t="shared" si="1"/>
        <v>0</v>
      </c>
      <c r="U65" s="503">
        <f t="shared" si="2"/>
        <v>0</v>
      </c>
      <c r="V65" s="503">
        <f t="shared" si="3"/>
        <v>0</v>
      </c>
    </row>
    <row r="66" spans="1:22" ht="18" customHeight="1" thickBot="1">
      <c r="A66" s="350"/>
      <c r="B66" s="840"/>
      <c r="C66" s="841"/>
      <c r="D66" s="842"/>
      <c r="E66" s="1146"/>
      <c r="F66" s="1147"/>
      <c r="G66" s="1147"/>
      <c r="H66" s="1148"/>
      <c r="I66" s="1136"/>
      <c r="J66" s="1137"/>
      <c r="K66" s="1137"/>
      <c r="L66" s="1138"/>
      <c r="M66" s="362" t="s">
        <v>21</v>
      </c>
      <c r="N66" s="834"/>
      <c r="O66" s="835"/>
      <c r="P66" s="836"/>
      <c r="Q66" s="83">
        <f>IF(OR(AND(M65="",N65="",O65="",P65=""),AND(M65&lt;="",N65&lt;="",O65&lt;&gt;"",P65&lt;&gt;"")),"","訓練の方法等未入力")</f>
      </c>
      <c r="S66" s="503">
        <f t="shared" si="0"/>
        <v>0</v>
      </c>
      <c r="T66" s="503">
        <f t="shared" si="1"/>
        <v>0</v>
      </c>
      <c r="U66" s="503">
        <f t="shared" si="2"/>
        <v>0</v>
      </c>
      <c r="V66" s="503">
        <f t="shared" si="3"/>
        <v>0</v>
      </c>
    </row>
    <row r="67" spans="1:22" ht="18" customHeight="1" thickBot="1">
      <c r="A67" s="350"/>
      <c r="B67" s="828" t="s">
        <v>465</v>
      </c>
      <c r="C67" s="830"/>
      <c r="D67" s="831"/>
      <c r="E67" s="1139"/>
      <c r="F67" s="1140"/>
      <c r="G67" s="1141"/>
      <c r="H67" s="1142"/>
      <c r="I67" s="1130"/>
      <c r="J67" s="1131"/>
      <c r="K67" s="1131"/>
      <c r="L67" s="1132"/>
      <c r="M67" s="495"/>
      <c r="N67" s="495"/>
      <c r="O67" s="495"/>
      <c r="P67" s="495"/>
      <c r="Q67" s="83">
        <f>IF(AND(C67&lt;&gt;"",I67="",J67="",K67="",L67=""),"教育訓練時間未入力","")</f>
      </c>
      <c r="S67" s="503">
        <f t="shared" si="0"/>
        <v>0</v>
      </c>
      <c r="T67" s="503">
        <f t="shared" si="1"/>
        <v>0</v>
      </c>
      <c r="U67" s="503">
        <f t="shared" si="2"/>
        <v>0</v>
      </c>
      <c r="V67" s="503">
        <f t="shared" si="3"/>
        <v>0</v>
      </c>
    </row>
    <row r="68" spans="1:22" ht="18" customHeight="1" thickBot="1">
      <c r="A68" s="350"/>
      <c r="B68" s="837"/>
      <c r="C68" s="838"/>
      <c r="D68" s="839"/>
      <c r="E68" s="1133"/>
      <c r="F68" s="1134"/>
      <c r="G68" s="1134"/>
      <c r="H68" s="1135"/>
      <c r="I68" s="1136"/>
      <c r="J68" s="1137"/>
      <c r="K68" s="1137"/>
      <c r="L68" s="1138"/>
      <c r="M68" s="362" t="s">
        <v>21</v>
      </c>
      <c r="N68" s="834"/>
      <c r="O68" s="835"/>
      <c r="P68" s="836"/>
      <c r="Q68" s="83">
        <f>IF(OR(AND(M67="",N67="",O67="",P67=""),AND(M67&lt;="",N67&lt;="",O67&lt;&gt;"",P67&lt;&gt;"")),"","訓練の方法等未入力")</f>
      </c>
      <c r="S68" s="503">
        <f t="shared" si="0"/>
        <v>0</v>
      </c>
      <c r="T68" s="503">
        <f t="shared" si="1"/>
        <v>0</v>
      </c>
      <c r="U68" s="503">
        <f t="shared" si="2"/>
        <v>0</v>
      </c>
      <c r="V68" s="503">
        <f t="shared" si="3"/>
        <v>0</v>
      </c>
    </row>
    <row r="69" spans="1:22" ht="18" customHeight="1" thickBot="1">
      <c r="A69" s="350"/>
      <c r="B69" s="828" t="s">
        <v>466</v>
      </c>
      <c r="C69" s="830"/>
      <c r="D69" s="831"/>
      <c r="E69" s="1139"/>
      <c r="F69" s="1140"/>
      <c r="G69" s="1141"/>
      <c r="H69" s="1142"/>
      <c r="I69" s="1143"/>
      <c r="J69" s="1144"/>
      <c r="K69" s="1144"/>
      <c r="L69" s="1145"/>
      <c r="M69" s="496"/>
      <c r="N69" s="495"/>
      <c r="O69" s="495"/>
      <c r="P69" s="495"/>
      <c r="Q69" s="83">
        <f>IF(AND(C69&lt;&gt;"",I69="",J69="",K69="",L69=""),"教育訓練時間未入力","")</f>
      </c>
      <c r="S69" s="503">
        <f t="shared" si="0"/>
        <v>0</v>
      </c>
      <c r="T69" s="503">
        <f t="shared" si="1"/>
        <v>0</v>
      </c>
      <c r="U69" s="503">
        <f t="shared" si="2"/>
        <v>0</v>
      </c>
      <c r="V69" s="503">
        <f t="shared" si="3"/>
        <v>0</v>
      </c>
    </row>
    <row r="70" spans="1:22" ht="18" customHeight="1" thickBot="1">
      <c r="A70" s="350"/>
      <c r="B70" s="840"/>
      <c r="C70" s="841"/>
      <c r="D70" s="842"/>
      <c r="E70" s="1146"/>
      <c r="F70" s="1147"/>
      <c r="G70" s="1147"/>
      <c r="H70" s="1148"/>
      <c r="I70" s="1136"/>
      <c r="J70" s="1137"/>
      <c r="K70" s="1137"/>
      <c r="L70" s="1138"/>
      <c r="M70" s="362" t="s">
        <v>21</v>
      </c>
      <c r="N70" s="834"/>
      <c r="O70" s="835"/>
      <c r="P70" s="836"/>
      <c r="Q70" s="83">
        <f>IF(OR(AND(M69="",N69="",O69="",P69=""),AND(M69&lt;="",N69&lt;="",O69&lt;&gt;"",P69&lt;&gt;"")),"","訓練の方法等未入力")</f>
      </c>
      <c r="S70" s="503">
        <f t="shared" si="0"/>
        <v>0</v>
      </c>
      <c r="T70" s="503">
        <f t="shared" si="1"/>
        <v>0</v>
      </c>
      <c r="U70" s="503">
        <f t="shared" si="2"/>
        <v>0</v>
      </c>
      <c r="V70" s="503">
        <f t="shared" si="3"/>
        <v>0</v>
      </c>
    </row>
    <row r="71" spans="1:22" ht="18" customHeight="1" thickBot="1">
      <c r="A71" s="350"/>
      <c r="B71" s="828" t="s">
        <v>467</v>
      </c>
      <c r="C71" s="830"/>
      <c r="D71" s="831"/>
      <c r="E71" s="1139"/>
      <c r="F71" s="1140"/>
      <c r="G71" s="1141"/>
      <c r="H71" s="1142"/>
      <c r="I71" s="1143"/>
      <c r="J71" s="1144"/>
      <c r="K71" s="1144"/>
      <c r="L71" s="1145"/>
      <c r="M71" s="496"/>
      <c r="N71" s="495"/>
      <c r="O71" s="495"/>
      <c r="P71" s="495"/>
      <c r="Q71" s="83">
        <f>IF(AND(C71&lt;&gt;"",I71="",J71="",K71="",L71=""),"教育訓練時間未入力","")</f>
      </c>
      <c r="S71" s="503">
        <f t="shared" si="0"/>
        <v>0</v>
      </c>
      <c r="T71" s="503">
        <f t="shared" si="1"/>
        <v>0</v>
      </c>
      <c r="U71" s="503">
        <f t="shared" si="2"/>
        <v>0</v>
      </c>
      <c r="V71" s="503">
        <f t="shared" si="3"/>
        <v>0</v>
      </c>
    </row>
    <row r="72" spans="1:22" ht="18" customHeight="1" thickBot="1">
      <c r="A72" s="350"/>
      <c r="B72" s="829"/>
      <c r="C72" s="843"/>
      <c r="D72" s="844"/>
      <c r="E72" s="1149"/>
      <c r="F72" s="1150"/>
      <c r="G72" s="1150"/>
      <c r="H72" s="1151"/>
      <c r="I72" s="1136"/>
      <c r="J72" s="1137"/>
      <c r="K72" s="1137"/>
      <c r="L72" s="1138"/>
      <c r="M72" s="362" t="s">
        <v>21</v>
      </c>
      <c r="N72" s="834"/>
      <c r="O72" s="835"/>
      <c r="P72" s="836"/>
      <c r="Q72" s="83">
        <f>IF(OR(AND(M71="",N71="",O71="",P71=""),AND(M71&lt;="",N71&lt;="",O71&lt;&gt;"",P71&lt;&gt;"")),"","訓練の方法等未入力")</f>
      </c>
      <c r="S72" s="503">
        <f t="shared" si="0"/>
        <v>0</v>
      </c>
      <c r="T72" s="503">
        <f t="shared" si="1"/>
        <v>0</v>
      </c>
      <c r="U72" s="503">
        <f t="shared" si="2"/>
        <v>0</v>
      </c>
      <c r="V72" s="503">
        <f t="shared" si="3"/>
        <v>0</v>
      </c>
    </row>
    <row r="73" spans="1:22" ht="18" customHeight="1" thickBot="1">
      <c r="A73" s="350"/>
      <c r="B73" s="363" t="s">
        <v>234</v>
      </c>
      <c r="C73" s="359"/>
      <c r="D73" s="365"/>
      <c r="E73" s="1154"/>
      <c r="F73" s="1153"/>
      <c r="G73" s="1152"/>
      <c r="H73" s="1152"/>
      <c r="I73" s="1152"/>
      <c r="J73" s="1152"/>
      <c r="K73" s="1152"/>
      <c r="L73" s="1152"/>
      <c r="M73" s="360"/>
      <c r="N73" s="360"/>
      <c r="O73" s="360"/>
      <c r="P73" s="361"/>
      <c r="Q73" s="83"/>
      <c r="S73" s="503">
        <f t="shared" si="0"/>
        <v>0</v>
      </c>
      <c r="T73" s="503">
        <f t="shared" si="1"/>
        <v>0</v>
      </c>
      <c r="U73" s="503">
        <f t="shared" si="2"/>
        <v>0</v>
      </c>
      <c r="V73" s="503">
        <f t="shared" si="3"/>
        <v>0</v>
      </c>
    </row>
    <row r="74" spans="1:22" ht="18" customHeight="1" thickBot="1">
      <c r="A74" s="350"/>
      <c r="B74" s="917" t="s">
        <v>228</v>
      </c>
      <c r="C74" s="918"/>
      <c r="D74" s="919"/>
      <c r="E74" s="1126"/>
      <c r="F74" s="1127"/>
      <c r="G74" s="1128"/>
      <c r="H74" s="1129"/>
      <c r="I74" s="1130"/>
      <c r="J74" s="1131"/>
      <c r="K74" s="1131"/>
      <c r="L74" s="1132"/>
      <c r="M74" s="495"/>
      <c r="N74" s="495"/>
      <c r="O74" s="495"/>
      <c r="P74" s="495"/>
      <c r="Q74" s="83">
        <f>IF(AND(C74&lt;&gt;"",I74="",J74="",K74="",L74=""),"教育訓練時間未入力","")</f>
      </c>
      <c r="S74" s="503">
        <f t="shared" si="0"/>
        <v>0</v>
      </c>
      <c r="T74" s="503">
        <f t="shared" si="1"/>
        <v>0</v>
      </c>
      <c r="U74" s="503">
        <f t="shared" si="2"/>
        <v>0</v>
      </c>
      <c r="V74" s="503">
        <f t="shared" si="3"/>
        <v>0</v>
      </c>
    </row>
    <row r="75" spans="1:22" ht="18" customHeight="1" thickBot="1">
      <c r="A75" s="350"/>
      <c r="B75" s="837"/>
      <c r="C75" s="838"/>
      <c r="D75" s="839"/>
      <c r="E75" s="1133"/>
      <c r="F75" s="1134"/>
      <c r="G75" s="1134"/>
      <c r="H75" s="1135"/>
      <c r="I75" s="1136"/>
      <c r="J75" s="1137"/>
      <c r="K75" s="1137"/>
      <c r="L75" s="1138"/>
      <c r="M75" s="362" t="s">
        <v>21</v>
      </c>
      <c r="N75" s="834"/>
      <c r="O75" s="835"/>
      <c r="P75" s="836"/>
      <c r="Q75" s="83">
        <f>IF(OR(AND(M74="",N74="",O74="",P74=""),AND(M74&lt;="",N74&lt;="",O74&lt;&gt;"",P74&lt;&gt;"")),"","訓練の方法等未入力")</f>
      </c>
      <c r="S75" s="503">
        <f t="shared" si="0"/>
        <v>0</v>
      </c>
      <c r="T75" s="503">
        <f t="shared" si="1"/>
        <v>0</v>
      </c>
      <c r="U75" s="503">
        <f t="shared" si="2"/>
        <v>0</v>
      </c>
      <c r="V75" s="503">
        <f t="shared" si="3"/>
        <v>0</v>
      </c>
    </row>
    <row r="76" spans="1:22" ht="18" customHeight="1" thickBot="1">
      <c r="A76" s="350"/>
      <c r="B76" s="828" t="s">
        <v>229</v>
      </c>
      <c r="C76" s="830"/>
      <c r="D76" s="831"/>
      <c r="E76" s="1139"/>
      <c r="F76" s="1140"/>
      <c r="G76" s="1141"/>
      <c r="H76" s="1142"/>
      <c r="I76" s="1143"/>
      <c r="J76" s="1144"/>
      <c r="K76" s="1144"/>
      <c r="L76" s="1145"/>
      <c r="M76" s="496"/>
      <c r="N76" s="495"/>
      <c r="O76" s="495"/>
      <c r="P76" s="495"/>
      <c r="Q76" s="83">
        <f>IF(AND(C76&lt;&gt;"",I76="",J76="",K76="",L76=""),"教育訓練時間未入力","")</f>
      </c>
      <c r="S76" s="503">
        <f t="shared" si="0"/>
        <v>0</v>
      </c>
      <c r="T76" s="503">
        <f t="shared" si="1"/>
        <v>0</v>
      </c>
      <c r="U76" s="503">
        <f t="shared" si="2"/>
        <v>0</v>
      </c>
      <c r="V76" s="503">
        <f t="shared" si="3"/>
        <v>0</v>
      </c>
    </row>
    <row r="77" spans="1:22" ht="18" customHeight="1" thickBot="1">
      <c r="A77" s="350"/>
      <c r="B77" s="840"/>
      <c r="C77" s="841"/>
      <c r="D77" s="842"/>
      <c r="E77" s="1146"/>
      <c r="F77" s="1147"/>
      <c r="G77" s="1147"/>
      <c r="H77" s="1148"/>
      <c r="I77" s="1136"/>
      <c r="J77" s="1137"/>
      <c r="K77" s="1137"/>
      <c r="L77" s="1138"/>
      <c r="M77" s="362" t="s">
        <v>21</v>
      </c>
      <c r="N77" s="834"/>
      <c r="O77" s="835"/>
      <c r="P77" s="836"/>
      <c r="Q77" s="83">
        <f>IF(OR(AND(M76="",N76="",O76="",P76=""),AND(M76&lt;="",N76&lt;="",O76&lt;&gt;"",P76&lt;&gt;"")),"","訓練の方法等未入力")</f>
      </c>
      <c r="S77" s="503">
        <f t="shared" si="0"/>
        <v>0</v>
      </c>
      <c r="T77" s="503">
        <f t="shared" si="1"/>
        <v>0</v>
      </c>
      <c r="U77" s="503">
        <f t="shared" si="2"/>
        <v>0</v>
      </c>
      <c r="V77" s="503">
        <f t="shared" si="3"/>
        <v>0</v>
      </c>
    </row>
    <row r="78" spans="1:22" ht="18" customHeight="1" thickBot="1">
      <c r="A78" s="350"/>
      <c r="B78" s="828" t="s">
        <v>465</v>
      </c>
      <c r="C78" s="830"/>
      <c r="D78" s="831"/>
      <c r="E78" s="1139"/>
      <c r="F78" s="1140"/>
      <c r="G78" s="1141"/>
      <c r="H78" s="1142"/>
      <c r="I78" s="1130"/>
      <c r="J78" s="1131"/>
      <c r="K78" s="1131"/>
      <c r="L78" s="1132"/>
      <c r="M78" s="495"/>
      <c r="N78" s="495"/>
      <c r="O78" s="495"/>
      <c r="P78" s="495"/>
      <c r="Q78" s="83">
        <f>IF(AND(C78&lt;&gt;"",I78="",J78="",K78="",L78=""),"教育訓練時間未入力","")</f>
      </c>
      <c r="S78" s="503">
        <f t="shared" si="0"/>
        <v>0</v>
      </c>
      <c r="T78" s="503">
        <f t="shared" si="1"/>
        <v>0</v>
      </c>
      <c r="U78" s="503">
        <f t="shared" si="2"/>
        <v>0</v>
      </c>
      <c r="V78" s="503">
        <f t="shared" si="3"/>
        <v>0</v>
      </c>
    </row>
    <row r="79" spans="1:22" ht="18" customHeight="1" thickBot="1">
      <c r="A79" s="350"/>
      <c r="B79" s="837"/>
      <c r="C79" s="838"/>
      <c r="D79" s="839"/>
      <c r="E79" s="1133"/>
      <c r="F79" s="1134"/>
      <c r="G79" s="1134"/>
      <c r="H79" s="1135"/>
      <c r="I79" s="1136"/>
      <c r="J79" s="1137"/>
      <c r="K79" s="1137"/>
      <c r="L79" s="1138"/>
      <c r="M79" s="362" t="s">
        <v>21</v>
      </c>
      <c r="N79" s="834"/>
      <c r="O79" s="835"/>
      <c r="P79" s="836"/>
      <c r="Q79" s="83">
        <f>IF(OR(AND(M78="",N78="",O78="",P78=""),AND(M78&lt;="",N78&lt;="",O78&lt;&gt;"",P78&lt;&gt;"")),"","訓練の方法等未入力")</f>
      </c>
      <c r="S79" s="503">
        <f t="shared" si="0"/>
        <v>0</v>
      </c>
      <c r="T79" s="503">
        <f t="shared" si="1"/>
        <v>0</v>
      </c>
      <c r="U79" s="503">
        <f t="shared" si="2"/>
        <v>0</v>
      </c>
      <c r="V79" s="503">
        <f t="shared" si="3"/>
        <v>0</v>
      </c>
    </row>
    <row r="80" spans="1:22" ht="18" customHeight="1" thickBot="1">
      <c r="A80" s="350"/>
      <c r="B80" s="828" t="s">
        <v>466</v>
      </c>
      <c r="C80" s="830"/>
      <c r="D80" s="831"/>
      <c r="E80" s="1139"/>
      <c r="F80" s="1140"/>
      <c r="G80" s="1141"/>
      <c r="H80" s="1142"/>
      <c r="I80" s="1143"/>
      <c r="J80" s="1144"/>
      <c r="K80" s="1144"/>
      <c r="L80" s="1145"/>
      <c r="M80" s="496"/>
      <c r="N80" s="495"/>
      <c r="O80" s="495"/>
      <c r="P80" s="495"/>
      <c r="Q80" s="83">
        <f>IF(AND(C80&lt;&gt;"",I80="",J80="",K80="",L80=""),"教育訓練時間未入力","")</f>
      </c>
      <c r="S80" s="503">
        <f t="shared" si="0"/>
        <v>0</v>
      </c>
      <c r="T80" s="503">
        <f t="shared" si="1"/>
        <v>0</v>
      </c>
      <c r="U80" s="503">
        <f t="shared" si="2"/>
        <v>0</v>
      </c>
      <c r="V80" s="503">
        <f t="shared" si="3"/>
        <v>0</v>
      </c>
    </row>
    <row r="81" spans="1:22" ht="18" customHeight="1" thickBot="1">
      <c r="A81" s="350"/>
      <c r="B81" s="840"/>
      <c r="C81" s="841"/>
      <c r="D81" s="842"/>
      <c r="E81" s="1146"/>
      <c r="F81" s="1147"/>
      <c r="G81" s="1147"/>
      <c r="H81" s="1148"/>
      <c r="I81" s="1136"/>
      <c r="J81" s="1137"/>
      <c r="K81" s="1137"/>
      <c r="L81" s="1138"/>
      <c r="M81" s="362" t="s">
        <v>21</v>
      </c>
      <c r="N81" s="834"/>
      <c r="O81" s="835"/>
      <c r="P81" s="836"/>
      <c r="Q81" s="83">
        <f>IF(OR(AND(M80="",N80="",O80="",P80=""),AND(M80&lt;="",N80&lt;="",O80&lt;&gt;"",P80&lt;&gt;"")),"","訓練の方法等未入力")</f>
      </c>
      <c r="S81" s="503">
        <f t="shared" si="0"/>
        <v>0</v>
      </c>
      <c r="T81" s="503">
        <f t="shared" si="1"/>
        <v>0</v>
      </c>
      <c r="U81" s="503">
        <f t="shared" si="2"/>
        <v>0</v>
      </c>
      <c r="V81" s="503">
        <f t="shared" si="3"/>
        <v>0</v>
      </c>
    </row>
    <row r="82" spans="1:22" ht="18" customHeight="1" thickBot="1">
      <c r="A82" s="350"/>
      <c r="B82" s="828" t="s">
        <v>467</v>
      </c>
      <c r="C82" s="830"/>
      <c r="D82" s="831"/>
      <c r="E82" s="1139"/>
      <c r="F82" s="1140"/>
      <c r="G82" s="1141"/>
      <c r="H82" s="1142"/>
      <c r="I82" s="1143"/>
      <c r="J82" s="1144"/>
      <c r="K82" s="1144"/>
      <c r="L82" s="1145"/>
      <c r="M82" s="496"/>
      <c r="N82" s="495"/>
      <c r="O82" s="495"/>
      <c r="P82" s="495"/>
      <c r="Q82" s="83">
        <f>IF(AND(C82&lt;&gt;"",I82="",J82="",K82="",L82=""),"教育訓練時間未入力","")</f>
      </c>
      <c r="S82" s="503">
        <f t="shared" si="0"/>
        <v>0</v>
      </c>
      <c r="T82" s="503">
        <f t="shared" si="1"/>
        <v>0</v>
      </c>
      <c r="U82" s="503">
        <f t="shared" si="2"/>
        <v>0</v>
      </c>
      <c r="V82" s="503">
        <f t="shared" si="3"/>
        <v>0</v>
      </c>
    </row>
    <row r="83" spans="1:22" ht="18" customHeight="1" thickBot="1">
      <c r="A83" s="350"/>
      <c r="B83" s="829"/>
      <c r="C83" s="832"/>
      <c r="D83" s="833"/>
      <c r="E83" s="1155"/>
      <c r="F83" s="1156"/>
      <c r="G83" s="1156"/>
      <c r="H83" s="1157"/>
      <c r="I83" s="1136"/>
      <c r="J83" s="1137"/>
      <c r="K83" s="1137"/>
      <c r="L83" s="1138"/>
      <c r="M83" s="362" t="s">
        <v>21</v>
      </c>
      <c r="N83" s="834"/>
      <c r="O83" s="835"/>
      <c r="P83" s="836"/>
      <c r="Q83" s="83">
        <f>IF(OR(AND(M82="",N82="",O82="",P82=""),AND(M82&lt;="",N82&lt;="",O82&lt;&gt;"",P82&lt;&gt;"")),"","訓練の方法等未入力")</f>
      </c>
      <c r="S83" s="503">
        <f t="shared" si="0"/>
        <v>0</v>
      </c>
      <c r="T83" s="503">
        <f t="shared" si="1"/>
        <v>0</v>
      </c>
      <c r="U83" s="503">
        <f t="shared" si="2"/>
        <v>0</v>
      </c>
      <c r="V83" s="503">
        <f t="shared" si="3"/>
        <v>0</v>
      </c>
    </row>
    <row r="84" spans="1:19" ht="38.25" customHeight="1" thickTop="1">
      <c r="A84" s="350"/>
      <c r="B84" s="964" t="s">
        <v>415</v>
      </c>
      <c r="C84" s="965"/>
      <c r="D84" s="965"/>
      <c r="E84" s="965"/>
      <c r="F84" s="965"/>
      <c r="G84" s="965"/>
      <c r="H84" s="966"/>
      <c r="I84" s="1158">
        <f>IF(SUM(S30:S83)=0,"",SUM(S30:S83))</f>
      </c>
      <c r="J84" s="1159">
        <f>IF(SUM(T30:T83)=0,"",SUM(T30:T83))</f>
      </c>
      <c r="K84" s="1159">
        <f>IF(SUM(U30:U83)=0,"",SUM(U30:U83))</f>
      </c>
      <c r="L84" s="1160">
        <f>IF(SUM(V30:V83)=0,"",SUM(V30:V83))</f>
      </c>
      <c r="M84" s="946" t="s">
        <v>413</v>
      </c>
      <c r="N84" s="967"/>
      <c r="O84" s="968"/>
      <c r="P84" s="1167">
        <f>IF(SUM(I84:K84)=0,"",SUM(I84:K84))</f>
      </c>
      <c r="S84" s="501"/>
    </row>
    <row r="85" spans="1:17" ht="38.25" customHeight="1">
      <c r="A85" s="350"/>
      <c r="B85" s="955" t="s">
        <v>417</v>
      </c>
      <c r="C85" s="956"/>
      <c r="D85" s="956"/>
      <c r="E85" s="956"/>
      <c r="F85" s="956"/>
      <c r="G85" s="956"/>
      <c r="H85" s="957"/>
      <c r="I85" s="1161"/>
      <c r="J85" s="1162"/>
      <c r="K85" s="1162"/>
      <c r="L85" s="1163"/>
      <c r="M85" s="857" t="s">
        <v>414</v>
      </c>
      <c r="N85" s="858"/>
      <c r="O85" s="859"/>
      <c r="P85" s="1168">
        <f>IF(SUM(I85:K85)=0,"",SUM(I85:K85))</f>
      </c>
      <c r="Q85" s="565" t="str">
        <f>IF(AND(I85="",J85="",K85="",L85=""),"教育訓練受講者実人数未入力","")</f>
        <v>教育訓練受講者実人数未入力</v>
      </c>
    </row>
    <row r="86" spans="1:17" ht="50.25" customHeight="1" thickBot="1">
      <c r="A86" s="350"/>
      <c r="B86" s="928" t="s">
        <v>434</v>
      </c>
      <c r="C86" s="929"/>
      <c r="D86" s="929"/>
      <c r="E86" s="929"/>
      <c r="F86" s="929"/>
      <c r="G86" s="929"/>
      <c r="H86" s="930"/>
      <c r="I86" s="1164">
        <f>IF(I85=0,"",ROUNDDOWN(I84/I85,3))</f>
      </c>
      <c r="J86" s="1165">
        <f>IF(J85=0,"",ROUNDDOWN(J84/J85,3))</f>
      </c>
      <c r="K86" s="1165">
        <f>IF(K85=0,"",ROUNDDOWN(K84/K85,3))</f>
      </c>
      <c r="L86" s="1166">
        <f>IF(L85=0,"",ROUNDDOWN(L84/L85,3))</f>
      </c>
      <c r="M86" s="868" t="s">
        <v>412</v>
      </c>
      <c r="N86" s="869"/>
      <c r="O86" s="870"/>
      <c r="P86" s="1169">
        <f>IF(OR(P85=0,P85=""),"",ROUNDDOWN(P84/P85,3))</f>
      </c>
      <c r="Q86" s="566"/>
    </row>
    <row r="87" spans="1:17" ht="18" customHeight="1" thickBot="1">
      <c r="A87" s="350"/>
      <c r="B87" s="925" t="s">
        <v>267</v>
      </c>
      <c r="C87" s="926"/>
      <c r="D87" s="926"/>
      <c r="E87" s="926"/>
      <c r="F87" s="926"/>
      <c r="G87" s="926"/>
      <c r="H87" s="926"/>
      <c r="I87" s="926"/>
      <c r="J87" s="926"/>
      <c r="K87" s="926"/>
      <c r="L87" s="927"/>
      <c r="M87" s="941"/>
      <c r="N87" s="942"/>
      <c r="O87" s="942"/>
      <c r="P87" s="943"/>
      <c r="Q87" s="565" t="str">
        <f>IF(M87="","１人当たり平均賃金未入力","")</f>
        <v>１人当たり平均賃金未入力</v>
      </c>
    </row>
    <row r="88" ht="13.5">
      <c r="M88" s="58"/>
    </row>
  </sheetData>
  <sheetProtection sheet="1"/>
  <mergeCells count="180">
    <mergeCell ref="B85:H85"/>
    <mergeCell ref="M85:O85"/>
    <mergeCell ref="B86:H86"/>
    <mergeCell ref="M86:O86"/>
    <mergeCell ref="B87:L87"/>
    <mergeCell ref="M87:P87"/>
    <mergeCell ref="B82:B83"/>
    <mergeCell ref="C82:D83"/>
    <mergeCell ref="E82:F82"/>
    <mergeCell ref="G82:H82"/>
    <mergeCell ref="N83:P83"/>
    <mergeCell ref="B84:H84"/>
    <mergeCell ref="M84:O84"/>
    <mergeCell ref="B78:B79"/>
    <mergeCell ref="C78:D79"/>
    <mergeCell ref="E78:F78"/>
    <mergeCell ref="G78:H78"/>
    <mergeCell ref="N79:P79"/>
    <mergeCell ref="B80:B81"/>
    <mergeCell ref="C80:D81"/>
    <mergeCell ref="E80:F80"/>
    <mergeCell ref="G80:H80"/>
    <mergeCell ref="N81:P81"/>
    <mergeCell ref="B74:B75"/>
    <mergeCell ref="C74:D75"/>
    <mergeCell ref="E74:F74"/>
    <mergeCell ref="G74:H74"/>
    <mergeCell ref="N75:P75"/>
    <mergeCell ref="B76:B77"/>
    <mergeCell ref="C76:D77"/>
    <mergeCell ref="E76:F76"/>
    <mergeCell ref="G76:H76"/>
    <mergeCell ref="N77:P77"/>
    <mergeCell ref="B69:B70"/>
    <mergeCell ref="C69:D70"/>
    <mergeCell ref="E69:F69"/>
    <mergeCell ref="G69:H69"/>
    <mergeCell ref="N70:P70"/>
    <mergeCell ref="B71:B72"/>
    <mergeCell ref="C71:D72"/>
    <mergeCell ref="E71:F71"/>
    <mergeCell ref="G71:H71"/>
    <mergeCell ref="N72:P72"/>
    <mergeCell ref="B65:B66"/>
    <mergeCell ref="C65:D66"/>
    <mergeCell ref="E65:F65"/>
    <mergeCell ref="G65:H65"/>
    <mergeCell ref="N66:P66"/>
    <mergeCell ref="B67:B68"/>
    <mergeCell ref="C67:D68"/>
    <mergeCell ref="E67:F67"/>
    <mergeCell ref="G67:H67"/>
    <mergeCell ref="N68:P68"/>
    <mergeCell ref="B60:B61"/>
    <mergeCell ref="C60:D61"/>
    <mergeCell ref="E60:F60"/>
    <mergeCell ref="G60:H60"/>
    <mergeCell ref="N61:P61"/>
    <mergeCell ref="B63:B64"/>
    <mergeCell ref="C63:D64"/>
    <mergeCell ref="E63:F63"/>
    <mergeCell ref="G63:H63"/>
    <mergeCell ref="N64:P64"/>
    <mergeCell ref="B56:B57"/>
    <mergeCell ref="C56:D57"/>
    <mergeCell ref="E56:F56"/>
    <mergeCell ref="G56:H56"/>
    <mergeCell ref="N57:P57"/>
    <mergeCell ref="B58:B59"/>
    <mergeCell ref="C58:D59"/>
    <mergeCell ref="E58:F58"/>
    <mergeCell ref="G58:H58"/>
    <mergeCell ref="N59:P59"/>
    <mergeCell ref="B52:B53"/>
    <mergeCell ref="C52:D53"/>
    <mergeCell ref="E52:F52"/>
    <mergeCell ref="G52:H52"/>
    <mergeCell ref="N53:P53"/>
    <mergeCell ref="B54:B55"/>
    <mergeCell ref="C54:D55"/>
    <mergeCell ref="E54:F54"/>
    <mergeCell ref="G54:H54"/>
    <mergeCell ref="N55:P55"/>
    <mergeCell ref="B47:B48"/>
    <mergeCell ref="C47:D48"/>
    <mergeCell ref="E47:F47"/>
    <mergeCell ref="G47:H47"/>
    <mergeCell ref="N48:P48"/>
    <mergeCell ref="B49:B50"/>
    <mergeCell ref="C49:D50"/>
    <mergeCell ref="E49:F49"/>
    <mergeCell ref="G49:H49"/>
    <mergeCell ref="N50:P50"/>
    <mergeCell ref="B43:B44"/>
    <mergeCell ref="C43:D44"/>
    <mergeCell ref="E43:F43"/>
    <mergeCell ref="G43:H43"/>
    <mergeCell ref="N44:P44"/>
    <mergeCell ref="B45:B46"/>
    <mergeCell ref="C45:D46"/>
    <mergeCell ref="E45:F45"/>
    <mergeCell ref="G45:H45"/>
    <mergeCell ref="N46:P46"/>
    <mergeCell ref="B38:B39"/>
    <mergeCell ref="C38:D39"/>
    <mergeCell ref="E38:F38"/>
    <mergeCell ref="G38:H38"/>
    <mergeCell ref="N39:P39"/>
    <mergeCell ref="B41:B42"/>
    <mergeCell ref="C41:D42"/>
    <mergeCell ref="E41:F41"/>
    <mergeCell ref="G41:H41"/>
    <mergeCell ref="N42:P42"/>
    <mergeCell ref="B34:B35"/>
    <mergeCell ref="C34:D35"/>
    <mergeCell ref="E34:F34"/>
    <mergeCell ref="G34:H34"/>
    <mergeCell ref="N35:P35"/>
    <mergeCell ref="B36:B37"/>
    <mergeCell ref="C36:D37"/>
    <mergeCell ref="E36:F36"/>
    <mergeCell ref="G36:H36"/>
    <mergeCell ref="N37:P37"/>
    <mergeCell ref="B30:B31"/>
    <mergeCell ref="C30:D31"/>
    <mergeCell ref="E30:F30"/>
    <mergeCell ref="G30:H30"/>
    <mergeCell ref="N31:P31"/>
    <mergeCell ref="B32:B33"/>
    <mergeCell ref="C32:D33"/>
    <mergeCell ref="E32:F32"/>
    <mergeCell ref="G32:H32"/>
    <mergeCell ref="N33:P33"/>
    <mergeCell ref="M25:M28"/>
    <mergeCell ref="N25:N28"/>
    <mergeCell ref="O25:O28"/>
    <mergeCell ref="P25:P28"/>
    <mergeCell ref="I26:L27"/>
    <mergeCell ref="E27:H27"/>
    <mergeCell ref="C18:E20"/>
    <mergeCell ref="F19:H20"/>
    <mergeCell ref="I20:K20"/>
    <mergeCell ref="B25:D28"/>
    <mergeCell ref="E25:H26"/>
    <mergeCell ref="I25:L25"/>
    <mergeCell ref="F14:G14"/>
    <mergeCell ref="H14:I14"/>
    <mergeCell ref="J14:K14"/>
    <mergeCell ref="L14:M14"/>
    <mergeCell ref="N14:O14"/>
    <mergeCell ref="F15:G15"/>
    <mergeCell ref="H15:I15"/>
    <mergeCell ref="J15:K15"/>
    <mergeCell ref="L15:M15"/>
    <mergeCell ref="N15:O15"/>
    <mergeCell ref="C13:D13"/>
    <mergeCell ref="F13:G13"/>
    <mergeCell ref="H13:I13"/>
    <mergeCell ref="J13:K13"/>
    <mergeCell ref="L13:M13"/>
    <mergeCell ref="N13:O13"/>
    <mergeCell ref="C12:D12"/>
    <mergeCell ref="F12:G12"/>
    <mergeCell ref="H12:I12"/>
    <mergeCell ref="J12:K12"/>
    <mergeCell ref="L12:M12"/>
    <mergeCell ref="N12:O12"/>
    <mergeCell ref="B11:D11"/>
    <mergeCell ref="F11:G11"/>
    <mergeCell ref="H11:I11"/>
    <mergeCell ref="J11:K11"/>
    <mergeCell ref="L11:M11"/>
    <mergeCell ref="N11:O11"/>
    <mergeCell ref="E7:E10"/>
    <mergeCell ref="J7:K10"/>
    <mergeCell ref="L7:O9"/>
    <mergeCell ref="F8:G10"/>
    <mergeCell ref="H8:I10"/>
    <mergeCell ref="L10:M10"/>
    <mergeCell ref="N10:O10"/>
  </mergeCells>
  <dataValidations count="7">
    <dataValidation type="list" allowBlank="1" showInputMessage="1" showErrorMessage="1" sqref="N30 N32 N41 N43 N52 N54 N63 N65 N74 N76 N34 N36 N38 N45 N47 N49 N56 N58 N60 N67 N69 N71 N78 N80 N82">
      <formula1>"1,2,3,4"</formula1>
    </dataValidation>
    <dataValidation type="list" allowBlank="1" showInputMessage="1" showErrorMessage="1" sqref="O32:P32 O41:P41 O43:P43 O52:P52 O54:P54 O63:P63 O65:P65 O74:P74 O76:P76 M76 M74 M65 M63 M54 M52 M43 M41 M32 M30 O30:P30 O36:P36 M36 M34 O34:P34 O38:P38 M38 O45:P45 O47:P47 M47 M45 O49:P49 M49 O56:P56 O58:P58 M58 M56 O60:P60 M60 O67:P67 O69:P69 M69 M67 O71:P71 M71 O78:P78 O80:P80 M80 M78 O82:P82 M82">
      <formula1>"1,2,3"</formula1>
    </dataValidation>
    <dataValidation type="list" allowBlank="1" showInputMessage="1" showErrorMessage="1" sqref="E30:H30 E32:H32 E41:H41 E43:H43 E52:H52 E54:H54 E63:H63 E65:H65 E74:H74 E76:H76 E34:H34 E36:H36 E38:H38 E45:H45 E47:H47 E49:H49 E56:H56 E58:H58 E60:H60 E67:H67 E69:H69 E71:H71 E78:H78 E80:H80 E82:H82">
      <formula1>"1,2,3,4,5,6"</formula1>
    </dataValidation>
    <dataValidation operator="greaterThanOrEqual" allowBlank="1" showInputMessage="1" showErrorMessage="1" sqref="E11:I11 E12 E13:I13 E14:E15 L11:O11 L13:O13"/>
    <dataValidation type="decimal" operator="greaterThanOrEqual" allowBlank="1" showInputMessage="1" showErrorMessage="1" sqref="I30:L30 I63:L63 I41:L41 I52:L52 I74:L74 I34:L34 I45:L45 I56:L56 I67:L67 I78:L78">
      <formula1>0</formula1>
    </dataValidation>
    <dataValidation allowBlank="1" showInputMessage="1" showErrorMessage="1" imeMode="on" sqref="C63:D72 C30:D39 C41:D50 C52:D61 C74:D83"/>
    <dataValidation type="whole" operator="greaterThanOrEqual" allowBlank="1" showInputMessage="1" showErrorMessage="1" sqref="L14:O15 J11:K11 D22:E22 G22:H22 J22:K22 E64:L64 E61:L61 E42:L42 E39:L39 E53:L53 E50:L50 E75:L75 E72:L72 E31:L31 I85:L85 M87:P87 F14:I15 F12:I12 E33:L33 E35:L35 E37:L37 E44:L44 E46:L46 E48:L48 E55:L55 E57:L57 E59:L59 E66:L66 E68:L68 E70:L70 E77:L77 E79:L79 E81:L81 E83:L83">
      <formula1>0</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88"/>
  <sheetViews>
    <sheetView tabSelected="1" zoomScaleSheetLayoutView="100" workbookViewId="0" topLeftCell="A33">
      <selection activeCell="O98" sqref="O98"/>
    </sheetView>
  </sheetViews>
  <sheetFormatPr defaultColWidth="9.00390625" defaultRowHeight="13.5"/>
  <cols>
    <col min="1" max="1" width="1.875" style="50" customWidth="1"/>
    <col min="2" max="2" width="4.625" style="50" customWidth="1"/>
    <col min="3" max="3" width="12.75390625" style="50" customWidth="1"/>
    <col min="4" max="4" width="8.125" style="50" customWidth="1"/>
    <col min="5" max="5" width="8.25390625" style="50" customWidth="1"/>
    <col min="6" max="9" width="7.875" style="50" customWidth="1"/>
    <col min="10" max="11" width="7.75390625" style="50" customWidth="1"/>
    <col min="12" max="12" width="7.50390625" style="50" customWidth="1"/>
    <col min="13" max="13" width="8.375" style="50" customWidth="1"/>
    <col min="14" max="16" width="8.25390625" style="50" customWidth="1"/>
    <col min="17" max="17" width="24.375" style="22" bestFit="1" customWidth="1"/>
    <col min="18" max="18" width="7.875" style="22" customWidth="1"/>
    <col min="19" max="19" width="6.50390625" style="50" bestFit="1" customWidth="1"/>
    <col min="20" max="22" width="2.50390625" style="50" bestFit="1" customWidth="1"/>
    <col min="23" max="16384" width="9.00390625" style="50" customWidth="1"/>
  </cols>
  <sheetData>
    <row r="1" spans="1:16" ht="13.5">
      <c r="A1" s="316"/>
      <c r="B1" s="316"/>
      <c r="C1" s="316"/>
      <c r="D1" s="316"/>
      <c r="E1" s="316"/>
      <c r="F1" s="316"/>
      <c r="G1" s="316"/>
      <c r="H1" s="316"/>
      <c r="I1" s="316"/>
      <c r="J1" s="316"/>
      <c r="K1" s="316"/>
      <c r="L1" s="316"/>
      <c r="M1" s="316"/>
      <c r="N1" s="316"/>
      <c r="O1" s="316"/>
      <c r="P1" s="316"/>
    </row>
    <row r="2" spans="1:16" ht="13.5">
      <c r="A2" s="144" t="s">
        <v>428</v>
      </c>
      <c r="B2" s="316"/>
      <c r="C2" s="316"/>
      <c r="D2" s="316"/>
      <c r="E2" s="316"/>
      <c r="F2" s="316"/>
      <c r="G2" s="316"/>
      <c r="H2" s="316"/>
      <c r="I2" s="316"/>
      <c r="J2" s="316"/>
      <c r="K2" s="316"/>
      <c r="L2" s="316"/>
      <c r="M2" s="316"/>
      <c r="N2" s="316"/>
      <c r="O2" s="316"/>
      <c r="P2" s="147" t="s">
        <v>0</v>
      </c>
    </row>
    <row r="3" spans="1:16" ht="9.75" customHeight="1">
      <c r="A3" s="316"/>
      <c r="B3" s="316"/>
      <c r="C3" s="316"/>
      <c r="D3" s="316"/>
      <c r="E3" s="316"/>
      <c r="F3" s="316"/>
      <c r="G3" s="316"/>
      <c r="H3" s="316"/>
      <c r="I3" s="316"/>
      <c r="J3" s="316"/>
      <c r="K3" s="316"/>
      <c r="L3" s="316"/>
      <c r="M3" s="316"/>
      <c r="N3" s="316"/>
      <c r="O3" s="316"/>
      <c r="P3" s="316"/>
    </row>
    <row r="4" spans="1:20" ht="13.5">
      <c r="A4" s="197"/>
      <c r="B4" s="197" t="s">
        <v>218</v>
      </c>
      <c r="C4" s="198"/>
      <c r="D4" s="198"/>
      <c r="E4" s="198"/>
      <c r="F4" s="198"/>
      <c r="G4" s="213"/>
      <c r="H4" s="213"/>
      <c r="I4" s="213"/>
      <c r="J4" s="213"/>
      <c r="K4" s="197"/>
      <c r="L4" s="197"/>
      <c r="M4" s="197"/>
      <c r="N4" s="197"/>
      <c r="O4" s="197"/>
      <c r="P4" s="197"/>
      <c r="Q4" s="30"/>
      <c r="R4" s="16"/>
      <c r="S4" s="52"/>
      <c r="T4" s="52"/>
    </row>
    <row r="5" spans="1:20" ht="7.5" customHeight="1">
      <c r="A5" s="198"/>
      <c r="B5" s="213"/>
      <c r="C5" s="198"/>
      <c r="D5" s="198"/>
      <c r="E5" s="198"/>
      <c r="F5" s="198"/>
      <c r="G5" s="213"/>
      <c r="H5" s="213"/>
      <c r="I5" s="213"/>
      <c r="J5" s="213"/>
      <c r="K5" s="197"/>
      <c r="L5" s="197"/>
      <c r="M5" s="197"/>
      <c r="N5" s="197"/>
      <c r="O5" s="197"/>
      <c r="P5" s="197"/>
      <c r="Q5" s="30"/>
      <c r="R5" s="16"/>
      <c r="S5" s="52"/>
      <c r="T5" s="52"/>
    </row>
    <row r="6" spans="1:19" s="53" customFormat="1" ht="19.5" customHeight="1" thickBot="1">
      <c r="A6" s="186"/>
      <c r="B6" s="317" t="s">
        <v>44</v>
      </c>
      <c r="C6" s="318" t="s">
        <v>429</v>
      </c>
      <c r="D6" s="318"/>
      <c r="E6" s="318"/>
      <c r="F6" s="234"/>
      <c r="G6" s="213"/>
      <c r="H6" s="213"/>
      <c r="I6" s="213"/>
      <c r="J6" s="213"/>
      <c r="K6" s="319"/>
      <c r="L6" s="319"/>
      <c r="M6" s="319"/>
      <c r="N6" s="319"/>
      <c r="O6" s="319"/>
      <c r="P6" s="319"/>
      <c r="Q6" s="54"/>
      <c r="R6" s="54"/>
      <c r="S6" s="55"/>
    </row>
    <row r="7" spans="1:20" s="53" customFormat="1" ht="8.25" customHeight="1" thickBot="1">
      <c r="A7" s="186"/>
      <c r="B7" s="320"/>
      <c r="C7" s="321"/>
      <c r="D7" s="321"/>
      <c r="E7" s="898" t="s">
        <v>19</v>
      </c>
      <c r="F7" s="556"/>
      <c r="G7" s="323"/>
      <c r="H7" s="323"/>
      <c r="I7" s="323"/>
      <c r="J7" s="910" t="s">
        <v>404</v>
      </c>
      <c r="K7" s="873"/>
      <c r="L7" s="871" t="s">
        <v>430</v>
      </c>
      <c r="M7" s="872"/>
      <c r="N7" s="872"/>
      <c r="O7" s="873"/>
      <c r="P7" s="186"/>
      <c r="R7" s="30"/>
      <c r="S7" s="51"/>
      <c r="T7" s="51"/>
    </row>
    <row r="8" spans="1:16" s="53" customFormat="1" ht="26.25" customHeight="1">
      <c r="A8" s="186"/>
      <c r="B8" s="324"/>
      <c r="C8" s="325"/>
      <c r="D8" s="325"/>
      <c r="E8" s="899"/>
      <c r="F8" s="901" t="s">
        <v>59</v>
      </c>
      <c r="G8" s="873"/>
      <c r="H8" s="905" t="s">
        <v>60</v>
      </c>
      <c r="I8" s="906"/>
      <c r="J8" s="902"/>
      <c r="K8" s="875"/>
      <c r="L8" s="874"/>
      <c r="M8" s="874"/>
      <c r="N8" s="874"/>
      <c r="O8" s="875"/>
      <c r="P8" s="186"/>
    </row>
    <row r="9" spans="1:16" s="53" customFormat="1" ht="4.5" customHeight="1">
      <c r="A9" s="186"/>
      <c r="B9" s="324"/>
      <c r="C9" s="325"/>
      <c r="D9" s="325"/>
      <c r="E9" s="899"/>
      <c r="F9" s="902"/>
      <c r="G9" s="875"/>
      <c r="H9" s="907"/>
      <c r="I9" s="908"/>
      <c r="J9" s="902"/>
      <c r="K9" s="875"/>
      <c r="L9" s="874"/>
      <c r="M9" s="874"/>
      <c r="N9" s="874"/>
      <c r="O9" s="875"/>
      <c r="P9" s="186"/>
    </row>
    <row r="10" spans="1:16" s="53" customFormat="1" ht="24" customHeight="1" thickBot="1">
      <c r="A10" s="186"/>
      <c r="B10" s="326"/>
      <c r="C10" s="327"/>
      <c r="D10" s="327"/>
      <c r="E10" s="900"/>
      <c r="F10" s="903"/>
      <c r="G10" s="904"/>
      <c r="H10" s="909"/>
      <c r="I10" s="909"/>
      <c r="J10" s="903"/>
      <c r="K10" s="904"/>
      <c r="L10" s="876" t="s">
        <v>66</v>
      </c>
      <c r="M10" s="877"/>
      <c r="N10" s="878" t="s">
        <v>65</v>
      </c>
      <c r="O10" s="879"/>
      <c r="P10" s="186"/>
    </row>
    <row r="11" spans="1:17" s="53" customFormat="1" ht="24" customHeight="1" thickBot="1">
      <c r="A11" s="186"/>
      <c r="B11" s="913" t="s">
        <v>19</v>
      </c>
      <c r="C11" s="914"/>
      <c r="D11" s="915"/>
      <c r="E11" s="479">
        <f>SUM(F11:I11)</f>
        <v>0</v>
      </c>
      <c r="F11" s="911">
        <f>SUM(F12:G13)</f>
        <v>0</v>
      </c>
      <c r="G11" s="912">
        <f>G12+G13</f>
        <v>0</v>
      </c>
      <c r="H11" s="911">
        <f>SUM(H12:I13)</f>
        <v>0</v>
      </c>
      <c r="I11" s="912">
        <f>I12+I13</f>
        <v>0</v>
      </c>
      <c r="J11" s="916"/>
      <c r="K11" s="850"/>
      <c r="L11" s="880">
        <f>L13</f>
        <v>0</v>
      </c>
      <c r="M11" s="881"/>
      <c r="N11" s="882">
        <f>N13</f>
        <v>0</v>
      </c>
      <c r="O11" s="883"/>
      <c r="P11" s="186"/>
      <c r="Q11" s="83">
        <f>IF(E11="","",IF(E11-E12&lt;&gt;L11+N11,"職務経験・知見エラー",""))</f>
      </c>
    </row>
    <row r="12" spans="1:20" s="53" customFormat="1" ht="24" customHeight="1" thickBot="1">
      <c r="A12" s="186"/>
      <c r="B12" s="328"/>
      <c r="C12" s="845" t="s">
        <v>411</v>
      </c>
      <c r="D12" s="846"/>
      <c r="E12" s="480">
        <f>SUM(F12:I12)</f>
        <v>0</v>
      </c>
      <c r="F12" s="849"/>
      <c r="G12" s="850"/>
      <c r="H12" s="849"/>
      <c r="I12" s="850"/>
      <c r="J12" s="847" t="s">
        <v>406</v>
      </c>
      <c r="K12" s="848"/>
      <c r="L12" s="884" t="s">
        <v>329</v>
      </c>
      <c r="M12" s="885"/>
      <c r="N12" s="886" t="s">
        <v>329</v>
      </c>
      <c r="O12" s="848"/>
      <c r="P12" s="186"/>
      <c r="R12" s="54"/>
      <c r="S12" s="54"/>
      <c r="T12" s="56"/>
    </row>
    <row r="13" spans="1:19" s="53" customFormat="1" ht="24" customHeight="1">
      <c r="A13" s="186"/>
      <c r="B13" s="328"/>
      <c r="C13" s="851" t="s">
        <v>61</v>
      </c>
      <c r="D13" s="852"/>
      <c r="E13" s="481">
        <f>SUM(F13:I13)</f>
        <v>0</v>
      </c>
      <c r="F13" s="958">
        <f>SUM(F14:F15)</f>
        <v>0</v>
      </c>
      <c r="G13" s="959">
        <f>SUM(G14:G15)</f>
        <v>0</v>
      </c>
      <c r="H13" s="958">
        <f>SUM(H14:H15)</f>
        <v>0</v>
      </c>
      <c r="I13" s="959">
        <f>SUM(I14:I15)</f>
        <v>0</v>
      </c>
      <c r="J13" s="864" t="s">
        <v>406</v>
      </c>
      <c r="K13" s="865"/>
      <c r="L13" s="890">
        <f>SUM(L14:L15)</f>
        <v>0</v>
      </c>
      <c r="M13" s="891">
        <f>SUM(M14:M15)</f>
        <v>0</v>
      </c>
      <c r="N13" s="892">
        <f>SUM(N14:N15)</f>
        <v>0</v>
      </c>
      <c r="O13" s="893">
        <f>SUM(O14:O15)</f>
        <v>0</v>
      </c>
      <c r="P13" s="186"/>
      <c r="R13" s="54"/>
      <c r="S13" s="55"/>
    </row>
    <row r="14" spans="1:19" s="53" customFormat="1" ht="24" customHeight="1">
      <c r="A14" s="186"/>
      <c r="B14" s="328"/>
      <c r="C14" s="328"/>
      <c r="D14" s="329" t="s">
        <v>62</v>
      </c>
      <c r="E14" s="482">
        <f>SUM(F14:I14)</f>
        <v>0</v>
      </c>
      <c r="F14" s="960"/>
      <c r="G14" s="961"/>
      <c r="H14" s="960"/>
      <c r="I14" s="961"/>
      <c r="J14" s="866" t="s">
        <v>406</v>
      </c>
      <c r="K14" s="867"/>
      <c r="L14" s="894"/>
      <c r="M14" s="895"/>
      <c r="N14" s="896"/>
      <c r="O14" s="897"/>
      <c r="P14" s="186"/>
      <c r="R14" s="54"/>
      <c r="S14" s="55"/>
    </row>
    <row r="15" spans="1:19" s="53" customFormat="1" ht="24" customHeight="1" thickBot="1">
      <c r="A15" s="186"/>
      <c r="B15" s="330"/>
      <c r="C15" s="331"/>
      <c r="D15" s="332" t="s">
        <v>15</v>
      </c>
      <c r="E15" s="483">
        <f>SUM(F15:I15)</f>
        <v>0</v>
      </c>
      <c r="F15" s="962"/>
      <c r="G15" s="963"/>
      <c r="H15" s="962"/>
      <c r="I15" s="963"/>
      <c r="J15" s="876" t="s">
        <v>406</v>
      </c>
      <c r="K15" s="889"/>
      <c r="L15" s="887"/>
      <c r="M15" s="888"/>
      <c r="N15" s="862"/>
      <c r="O15" s="863"/>
      <c r="P15" s="186"/>
      <c r="R15" s="54"/>
      <c r="S15" s="55"/>
    </row>
    <row r="16" spans="1:19" s="53" customFormat="1" ht="6.75" customHeight="1">
      <c r="A16" s="234"/>
      <c r="B16" s="234"/>
      <c r="C16" s="234"/>
      <c r="D16" s="333"/>
      <c r="E16" s="333"/>
      <c r="F16" s="333"/>
      <c r="G16" s="333"/>
      <c r="H16" s="333"/>
      <c r="I16" s="234"/>
      <c r="J16" s="234"/>
      <c r="K16" s="234"/>
      <c r="L16" s="234"/>
      <c r="M16" s="333"/>
      <c r="N16" s="234"/>
      <c r="O16" s="234"/>
      <c r="P16" s="234"/>
      <c r="Q16" s="17"/>
      <c r="R16" s="54"/>
      <c r="S16" s="55"/>
    </row>
    <row r="17" spans="1:20" ht="14.25" thickBot="1">
      <c r="A17" s="198"/>
      <c r="B17" s="213" t="s">
        <v>55</v>
      </c>
      <c r="C17" s="198" t="s">
        <v>431</v>
      </c>
      <c r="D17" s="198"/>
      <c r="E17" s="198"/>
      <c r="F17" s="198"/>
      <c r="G17" s="197"/>
      <c r="H17" s="197"/>
      <c r="I17" s="197"/>
      <c r="J17" s="197"/>
      <c r="K17" s="197"/>
      <c r="L17" s="197"/>
      <c r="M17" s="197"/>
      <c r="N17" s="197"/>
      <c r="O17" s="197"/>
      <c r="P17" s="197"/>
      <c r="R17" s="16"/>
      <c r="S17" s="52"/>
      <c r="T17" s="52"/>
    </row>
    <row r="18" spans="1:18" s="57" customFormat="1" ht="7.5" customHeight="1" thickBot="1">
      <c r="A18" s="197"/>
      <c r="B18" s="334"/>
      <c r="C18" s="920" t="s">
        <v>136</v>
      </c>
      <c r="D18" s="920"/>
      <c r="E18" s="920"/>
      <c r="F18" s="335"/>
      <c r="G18" s="335"/>
      <c r="H18" s="335"/>
      <c r="I18" s="335"/>
      <c r="J18" s="335"/>
      <c r="K18" s="335"/>
      <c r="L18" s="336"/>
      <c r="M18" s="316"/>
      <c r="N18" s="197"/>
      <c r="O18" s="197"/>
      <c r="P18" s="197"/>
      <c r="Q18" s="24"/>
      <c r="R18" s="24"/>
    </row>
    <row r="19" spans="1:18" s="57" customFormat="1" ht="6" customHeight="1" thickBot="1">
      <c r="A19" s="197"/>
      <c r="B19" s="337"/>
      <c r="C19" s="921"/>
      <c r="D19" s="921"/>
      <c r="E19" s="921"/>
      <c r="F19" s="853" t="s">
        <v>57</v>
      </c>
      <c r="G19" s="854"/>
      <c r="H19" s="854"/>
      <c r="I19" s="335"/>
      <c r="J19" s="335"/>
      <c r="K19" s="335"/>
      <c r="L19" s="336"/>
      <c r="M19" s="316"/>
      <c r="N19" s="197"/>
      <c r="O19" s="197"/>
      <c r="P19" s="197"/>
      <c r="Q19" s="24"/>
      <c r="R19" s="24"/>
    </row>
    <row r="20" spans="1:18" s="57" customFormat="1" ht="20.25" customHeight="1">
      <c r="A20" s="197"/>
      <c r="B20" s="337"/>
      <c r="C20" s="921"/>
      <c r="D20" s="921"/>
      <c r="E20" s="921"/>
      <c r="F20" s="855"/>
      <c r="G20" s="856"/>
      <c r="H20" s="856"/>
      <c r="I20" s="860" t="s">
        <v>58</v>
      </c>
      <c r="J20" s="861"/>
      <c r="K20" s="861"/>
      <c r="L20" s="336"/>
      <c r="M20" s="316"/>
      <c r="N20" s="197"/>
      <c r="O20" s="197"/>
      <c r="P20" s="197"/>
      <c r="Q20" s="24"/>
      <c r="R20" s="24"/>
    </row>
    <row r="21" spans="1:18" s="57" customFormat="1" ht="54" customHeight="1" thickBot="1">
      <c r="A21" s="197"/>
      <c r="B21" s="337"/>
      <c r="C21" s="538" t="s">
        <v>19</v>
      </c>
      <c r="D21" s="237" t="s">
        <v>63</v>
      </c>
      <c r="E21" s="339" t="s">
        <v>64</v>
      </c>
      <c r="F21" s="536" t="s">
        <v>19</v>
      </c>
      <c r="G21" s="237" t="s">
        <v>63</v>
      </c>
      <c r="H21" s="339" t="s">
        <v>64</v>
      </c>
      <c r="I21" s="341" t="s">
        <v>19</v>
      </c>
      <c r="J21" s="237" t="s">
        <v>63</v>
      </c>
      <c r="K21" s="342" t="s">
        <v>64</v>
      </c>
      <c r="L21" s="549"/>
      <c r="M21" s="316"/>
      <c r="N21" s="197"/>
      <c r="O21" s="197"/>
      <c r="P21" s="197"/>
      <c r="Q21" s="83">
        <f>IF(F22&gt;C22,"希望者数エラー","")</f>
      </c>
      <c r="R21" s="24"/>
    </row>
    <row r="22" spans="1:18" s="57" customFormat="1" ht="24" customHeight="1" thickBot="1">
      <c r="A22" s="197"/>
      <c r="B22" s="344"/>
      <c r="C22" s="484">
        <f>SUM(D22:E22)</f>
        <v>0</v>
      </c>
      <c r="D22" s="345"/>
      <c r="E22" s="346"/>
      <c r="F22" s="484">
        <f>SUM(G22:H22)</f>
        <v>0</v>
      </c>
      <c r="G22" s="345"/>
      <c r="H22" s="347"/>
      <c r="I22" s="484">
        <f>SUM(J22:K22)</f>
        <v>0</v>
      </c>
      <c r="J22" s="348"/>
      <c r="K22" s="347"/>
      <c r="L22" s="203"/>
      <c r="M22" s="316"/>
      <c r="N22" s="197"/>
      <c r="O22" s="197"/>
      <c r="P22" s="197"/>
      <c r="Q22" s="83">
        <f>IF(I22&gt;F22,"実施者数エラー","")</f>
      </c>
      <c r="R22" s="24"/>
    </row>
    <row r="23" spans="1:18" s="57" customFormat="1" ht="8.25" customHeight="1">
      <c r="A23" s="197"/>
      <c r="B23" s="349"/>
      <c r="C23" s="198"/>
      <c r="D23" s="198"/>
      <c r="E23" s="198"/>
      <c r="F23" s="198"/>
      <c r="G23" s="198"/>
      <c r="H23" s="198"/>
      <c r="I23" s="198"/>
      <c r="J23" s="198"/>
      <c r="K23" s="198"/>
      <c r="L23" s="198"/>
      <c r="M23" s="198"/>
      <c r="N23" s="198"/>
      <c r="O23" s="198"/>
      <c r="P23" s="198"/>
      <c r="Q23" s="23"/>
      <c r="R23" s="24"/>
    </row>
    <row r="24" spans="1:18" s="57" customFormat="1" ht="17.25" customHeight="1" thickBot="1">
      <c r="A24" s="197"/>
      <c r="B24" s="213" t="s">
        <v>45</v>
      </c>
      <c r="C24" s="198" t="s">
        <v>545</v>
      </c>
      <c r="D24" s="198"/>
      <c r="E24" s="198"/>
      <c r="F24" s="198"/>
      <c r="G24" s="198"/>
      <c r="H24" s="198"/>
      <c r="I24" s="198"/>
      <c r="J24" s="198"/>
      <c r="K24" s="198"/>
      <c r="L24" s="198"/>
      <c r="M24" s="198"/>
      <c r="N24" s="198"/>
      <c r="O24" s="198"/>
      <c r="P24" s="198"/>
      <c r="Q24" s="23"/>
      <c r="R24" s="24"/>
    </row>
    <row r="25" spans="1:16" ht="54.75" customHeight="1">
      <c r="A25" s="350"/>
      <c r="B25" s="763" t="s">
        <v>67</v>
      </c>
      <c r="C25" s="711"/>
      <c r="D25" s="711"/>
      <c r="E25" s="946" t="s">
        <v>432</v>
      </c>
      <c r="F25" s="947"/>
      <c r="G25" s="947"/>
      <c r="H25" s="948"/>
      <c r="I25" s="944" t="s">
        <v>433</v>
      </c>
      <c r="J25" s="770"/>
      <c r="K25" s="770"/>
      <c r="L25" s="945"/>
      <c r="M25" s="715" t="s">
        <v>265</v>
      </c>
      <c r="N25" s="715" t="s">
        <v>330</v>
      </c>
      <c r="O25" s="715" t="s">
        <v>459</v>
      </c>
      <c r="P25" s="931" t="s">
        <v>266</v>
      </c>
    </row>
    <row r="26" spans="1:16" ht="40.5" customHeight="1">
      <c r="A26" s="350"/>
      <c r="B26" s="781"/>
      <c r="C26" s="712"/>
      <c r="D26" s="712"/>
      <c r="E26" s="949"/>
      <c r="F26" s="950"/>
      <c r="G26" s="950"/>
      <c r="H26" s="951"/>
      <c r="I26" s="935" t="s">
        <v>422</v>
      </c>
      <c r="J26" s="936"/>
      <c r="K26" s="936"/>
      <c r="L26" s="937"/>
      <c r="M26" s="716"/>
      <c r="N26" s="716"/>
      <c r="O26" s="716"/>
      <c r="P26" s="932"/>
    </row>
    <row r="27" spans="1:16" ht="27" customHeight="1">
      <c r="A27" s="350"/>
      <c r="B27" s="922"/>
      <c r="C27" s="923"/>
      <c r="D27" s="923"/>
      <c r="E27" s="952" t="s">
        <v>416</v>
      </c>
      <c r="F27" s="953"/>
      <c r="G27" s="953"/>
      <c r="H27" s="954"/>
      <c r="I27" s="938"/>
      <c r="J27" s="939"/>
      <c r="K27" s="939"/>
      <c r="L27" s="940"/>
      <c r="M27" s="716"/>
      <c r="N27" s="716"/>
      <c r="O27" s="716"/>
      <c r="P27" s="932"/>
    </row>
    <row r="28" spans="1:16" ht="23.25" customHeight="1" thickBot="1">
      <c r="A28" s="350"/>
      <c r="B28" s="903"/>
      <c r="C28" s="924"/>
      <c r="D28" s="924"/>
      <c r="E28" s="351" t="s">
        <v>407</v>
      </c>
      <c r="F28" s="352" t="s">
        <v>408</v>
      </c>
      <c r="G28" s="352" t="s">
        <v>409</v>
      </c>
      <c r="H28" s="353" t="s">
        <v>410</v>
      </c>
      <c r="I28" s="354" t="s">
        <v>261</v>
      </c>
      <c r="J28" s="355" t="s">
        <v>262</v>
      </c>
      <c r="K28" s="355" t="s">
        <v>263</v>
      </c>
      <c r="L28" s="356" t="s">
        <v>264</v>
      </c>
      <c r="M28" s="934"/>
      <c r="N28" s="934"/>
      <c r="O28" s="934"/>
      <c r="P28" s="933"/>
    </row>
    <row r="29" spans="1:16" ht="18" customHeight="1" thickBot="1">
      <c r="A29" s="350"/>
      <c r="B29" s="205" t="s">
        <v>227</v>
      </c>
      <c r="C29" s="357"/>
      <c r="D29" s="358"/>
      <c r="E29" s="357"/>
      <c r="F29" s="357"/>
      <c r="G29" s="357"/>
      <c r="H29" s="357"/>
      <c r="I29" s="359"/>
      <c r="J29" s="359"/>
      <c r="K29" s="359"/>
      <c r="L29" s="359"/>
      <c r="M29" s="359"/>
      <c r="N29" s="359"/>
      <c r="O29" s="360"/>
      <c r="P29" s="361"/>
    </row>
    <row r="30" spans="1:22" ht="18" customHeight="1" thickBot="1">
      <c r="A30" s="350"/>
      <c r="B30" s="917" t="s">
        <v>228</v>
      </c>
      <c r="C30" s="918"/>
      <c r="D30" s="919"/>
      <c r="E30" s="1126"/>
      <c r="F30" s="1127"/>
      <c r="G30" s="1128"/>
      <c r="H30" s="1129"/>
      <c r="I30" s="1130"/>
      <c r="J30" s="1131"/>
      <c r="K30" s="1131"/>
      <c r="L30" s="1132"/>
      <c r="M30" s="495"/>
      <c r="N30" s="495"/>
      <c r="O30" s="495"/>
      <c r="P30" s="495"/>
      <c r="Q30" s="83">
        <f>IF(AND(C30&lt;&gt;"",I30="",J30="",K30="",L30=""),"教育訓練時間未入力","")</f>
      </c>
      <c r="S30" s="502">
        <f>IF(AND(O30*P30=1,OR(M30=1,M30=2)),I30,)</f>
        <v>0</v>
      </c>
      <c r="T30" s="503">
        <f>IF(AND(O30*P30=1,OR(M30=1,M30=2)),J30,)</f>
        <v>0</v>
      </c>
      <c r="U30" s="503">
        <f>IF(AND(O30*P30=1,OR(M30=1,M30=2)),K30,)</f>
        <v>0</v>
      </c>
      <c r="V30" s="503">
        <f>IF(AND(O30*P30=1,OR(M30=1,M30=2)),L30,)</f>
        <v>0</v>
      </c>
    </row>
    <row r="31" spans="1:22" ht="18" customHeight="1" thickBot="1">
      <c r="A31" s="350"/>
      <c r="B31" s="837"/>
      <c r="C31" s="838"/>
      <c r="D31" s="839"/>
      <c r="E31" s="1133"/>
      <c r="F31" s="1134"/>
      <c r="G31" s="1134"/>
      <c r="H31" s="1135"/>
      <c r="I31" s="1136"/>
      <c r="J31" s="1137"/>
      <c r="K31" s="1137"/>
      <c r="L31" s="1138"/>
      <c r="M31" s="362" t="s">
        <v>21</v>
      </c>
      <c r="N31" s="834"/>
      <c r="O31" s="835"/>
      <c r="P31" s="836"/>
      <c r="Q31" s="83">
        <f>IF(OR(AND(M30="",N30="",O30="",P30=""),AND(M30&lt;="",N30&lt;="",O30&lt;&gt;"",P30&lt;&gt;"")),"","訓練の方法等未入力")</f>
      </c>
      <c r="S31" s="503">
        <f aca="true" t="shared" si="0" ref="S31:S83">IF(AND(O31*P31=1,OR(M31=1,M31=2)),I31,)</f>
        <v>0</v>
      </c>
      <c r="T31" s="503">
        <f aca="true" t="shared" si="1" ref="T31:T83">IF(AND(O31*P31=1,OR(M31=1,M31=2)),J31,)</f>
        <v>0</v>
      </c>
      <c r="U31" s="503">
        <f aca="true" t="shared" si="2" ref="U31:U83">IF(AND(O31*P31=1,OR(M31=1,M31=2)),K31,)</f>
        <v>0</v>
      </c>
      <c r="V31" s="503">
        <f aca="true" t="shared" si="3" ref="V31:V83">IF(AND(O31*P31=1,OR(M31=1,M31=2)),L31,)</f>
        <v>0</v>
      </c>
    </row>
    <row r="32" spans="1:22" ht="18" customHeight="1" thickBot="1">
      <c r="A32" s="350"/>
      <c r="B32" s="828" t="s">
        <v>229</v>
      </c>
      <c r="C32" s="830"/>
      <c r="D32" s="831"/>
      <c r="E32" s="1139"/>
      <c r="F32" s="1140"/>
      <c r="G32" s="1141"/>
      <c r="H32" s="1142"/>
      <c r="I32" s="1143"/>
      <c r="J32" s="1144"/>
      <c r="K32" s="1144"/>
      <c r="L32" s="1145"/>
      <c r="M32" s="496"/>
      <c r="N32" s="495"/>
      <c r="O32" s="495"/>
      <c r="P32" s="495"/>
      <c r="Q32" s="83">
        <f>IF(AND(C32&lt;&gt;"",I32="",J32="",K32="",L32=""),"教育訓練時間未入力","")</f>
      </c>
      <c r="S32" s="503">
        <f t="shared" si="0"/>
        <v>0</v>
      </c>
      <c r="T32" s="503">
        <f t="shared" si="1"/>
        <v>0</v>
      </c>
      <c r="U32" s="503">
        <f t="shared" si="2"/>
        <v>0</v>
      </c>
      <c r="V32" s="503">
        <f t="shared" si="3"/>
        <v>0</v>
      </c>
    </row>
    <row r="33" spans="1:22" ht="18" customHeight="1" thickBot="1">
      <c r="A33" s="350"/>
      <c r="B33" s="840"/>
      <c r="C33" s="841"/>
      <c r="D33" s="842"/>
      <c r="E33" s="1146"/>
      <c r="F33" s="1147"/>
      <c r="G33" s="1147"/>
      <c r="H33" s="1148"/>
      <c r="I33" s="1136"/>
      <c r="J33" s="1137"/>
      <c r="K33" s="1137"/>
      <c r="L33" s="1138"/>
      <c r="M33" s="362" t="s">
        <v>21</v>
      </c>
      <c r="N33" s="834"/>
      <c r="O33" s="835"/>
      <c r="P33" s="836"/>
      <c r="Q33" s="83">
        <f>IF(OR(AND(M32="",N32="",O32="",P32=""),AND(M32&lt;="",N32&lt;="",O32&lt;&gt;"",P32&lt;&gt;"")),"","訓練の方法等未入力")</f>
      </c>
      <c r="S33" s="503">
        <f t="shared" si="0"/>
        <v>0</v>
      </c>
      <c r="T33" s="503">
        <f t="shared" si="1"/>
        <v>0</v>
      </c>
      <c r="U33" s="503">
        <f t="shared" si="2"/>
        <v>0</v>
      </c>
      <c r="V33" s="503">
        <f t="shared" si="3"/>
        <v>0</v>
      </c>
    </row>
    <row r="34" spans="1:22" ht="18" customHeight="1" thickBot="1">
      <c r="A34" s="350"/>
      <c r="B34" s="828" t="s">
        <v>465</v>
      </c>
      <c r="C34" s="830"/>
      <c r="D34" s="831"/>
      <c r="E34" s="1139"/>
      <c r="F34" s="1140"/>
      <c r="G34" s="1141"/>
      <c r="H34" s="1142"/>
      <c r="I34" s="1130"/>
      <c r="J34" s="1131"/>
      <c r="K34" s="1131"/>
      <c r="L34" s="1132"/>
      <c r="M34" s="495"/>
      <c r="N34" s="495"/>
      <c r="O34" s="495"/>
      <c r="P34" s="495"/>
      <c r="Q34" s="83">
        <f>IF(AND(C34&lt;&gt;"",I34="",J34="",K34="",L34=""),"教育訓練時間未入力","")</f>
      </c>
      <c r="S34" s="502">
        <f t="shared" si="0"/>
        <v>0</v>
      </c>
      <c r="T34" s="503">
        <f t="shared" si="1"/>
        <v>0</v>
      </c>
      <c r="U34" s="503">
        <f t="shared" si="2"/>
        <v>0</v>
      </c>
      <c r="V34" s="503">
        <f t="shared" si="3"/>
        <v>0</v>
      </c>
    </row>
    <row r="35" spans="1:22" ht="18" customHeight="1" thickBot="1">
      <c r="A35" s="350"/>
      <c r="B35" s="837"/>
      <c r="C35" s="838"/>
      <c r="D35" s="839"/>
      <c r="E35" s="1133"/>
      <c r="F35" s="1134"/>
      <c r="G35" s="1134"/>
      <c r="H35" s="1135"/>
      <c r="I35" s="1136"/>
      <c r="J35" s="1137"/>
      <c r="K35" s="1137"/>
      <c r="L35" s="1138"/>
      <c r="M35" s="362" t="s">
        <v>21</v>
      </c>
      <c r="N35" s="834"/>
      <c r="O35" s="835"/>
      <c r="P35" s="836"/>
      <c r="Q35" s="83">
        <f>IF(OR(AND(M34="",N34="",O34="",P34=""),AND(M34&lt;="",N34&lt;="",O34&lt;&gt;"",P34&lt;&gt;"")),"","訓練の方法等未入力")</f>
      </c>
      <c r="S35" s="503">
        <f t="shared" si="0"/>
        <v>0</v>
      </c>
      <c r="T35" s="503">
        <f t="shared" si="1"/>
        <v>0</v>
      </c>
      <c r="U35" s="503">
        <f t="shared" si="2"/>
        <v>0</v>
      </c>
      <c r="V35" s="503">
        <f t="shared" si="3"/>
        <v>0</v>
      </c>
    </row>
    <row r="36" spans="1:22" ht="18" customHeight="1" thickBot="1">
      <c r="A36" s="350"/>
      <c r="B36" s="828" t="s">
        <v>466</v>
      </c>
      <c r="C36" s="830"/>
      <c r="D36" s="831"/>
      <c r="E36" s="1139"/>
      <c r="F36" s="1140"/>
      <c r="G36" s="1141"/>
      <c r="H36" s="1142"/>
      <c r="I36" s="1143"/>
      <c r="J36" s="1144"/>
      <c r="K36" s="1144"/>
      <c r="L36" s="1145"/>
      <c r="M36" s="496"/>
      <c r="N36" s="495"/>
      <c r="O36" s="495"/>
      <c r="P36" s="495"/>
      <c r="Q36" s="83">
        <f>IF(AND(C36&lt;&gt;"",I36="",J36="",K36="",L36=""),"教育訓練時間未入力","")</f>
      </c>
      <c r="S36" s="503">
        <f t="shared" si="0"/>
        <v>0</v>
      </c>
      <c r="T36" s="503">
        <f t="shared" si="1"/>
        <v>0</v>
      </c>
      <c r="U36" s="503">
        <f t="shared" si="2"/>
        <v>0</v>
      </c>
      <c r="V36" s="503">
        <f t="shared" si="3"/>
        <v>0</v>
      </c>
    </row>
    <row r="37" spans="1:22" ht="18" customHeight="1" thickBot="1">
      <c r="A37" s="350"/>
      <c r="B37" s="840"/>
      <c r="C37" s="841"/>
      <c r="D37" s="842"/>
      <c r="E37" s="1146"/>
      <c r="F37" s="1147"/>
      <c r="G37" s="1147"/>
      <c r="H37" s="1148"/>
      <c r="I37" s="1136"/>
      <c r="J37" s="1137"/>
      <c r="K37" s="1137"/>
      <c r="L37" s="1138"/>
      <c r="M37" s="362" t="s">
        <v>21</v>
      </c>
      <c r="N37" s="834"/>
      <c r="O37" s="835"/>
      <c r="P37" s="836"/>
      <c r="Q37" s="83">
        <f>IF(OR(AND(M36="",N36="",O36="",P36=""),AND(M36&lt;="",N36&lt;="",O36&lt;&gt;"",P36&lt;&gt;"")),"","訓練の方法等未入力")</f>
      </c>
      <c r="S37" s="503">
        <f t="shared" si="0"/>
        <v>0</v>
      </c>
      <c r="T37" s="503">
        <f t="shared" si="1"/>
        <v>0</v>
      </c>
      <c r="U37" s="503">
        <f t="shared" si="2"/>
        <v>0</v>
      </c>
      <c r="V37" s="503">
        <f t="shared" si="3"/>
        <v>0</v>
      </c>
    </row>
    <row r="38" spans="1:22" ht="18" customHeight="1" thickBot="1">
      <c r="A38" s="350"/>
      <c r="B38" s="828" t="s">
        <v>467</v>
      </c>
      <c r="C38" s="830"/>
      <c r="D38" s="831"/>
      <c r="E38" s="1139"/>
      <c r="F38" s="1140"/>
      <c r="G38" s="1141"/>
      <c r="H38" s="1142"/>
      <c r="I38" s="1143"/>
      <c r="J38" s="1144"/>
      <c r="K38" s="1144"/>
      <c r="L38" s="1145"/>
      <c r="M38" s="496"/>
      <c r="N38" s="495"/>
      <c r="O38" s="495"/>
      <c r="P38" s="495"/>
      <c r="Q38" s="83">
        <f>IF(AND(C38&lt;&gt;"",I38="",J38="",K38="",L38=""),"教育訓練時間未入力","")</f>
      </c>
      <c r="S38" s="503">
        <f t="shared" si="0"/>
        <v>0</v>
      </c>
      <c r="T38" s="503">
        <f t="shared" si="1"/>
        <v>0</v>
      </c>
      <c r="U38" s="503">
        <f t="shared" si="2"/>
        <v>0</v>
      </c>
      <c r="V38" s="503">
        <f t="shared" si="3"/>
        <v>0</v>
      </c>
    </row>
    <row r="39" spans="1:22" ht="18" customHeight="1" thickBot="1">
      <c r="A39" s="350"/>
      <c r="B39" s="829"/>
      <c r="C39" s="843"/>
      <c r="D39" s="844"/>
      <c r="E39" s="1149"/>
      <c r="F39" s="1150"/>
      <c r="G39" s="1150"/>
      <c r="H39" s="1151"/>
      <c r="I39" s="1136"/>
      <c r="J39" s="1137"/>
      <c r="K39" s="1137"/>
      <c r="L39" s="1138"/>
      <c r="M39" s="362" t="s">
        <v>21</v>
      </c>
      <c r="N39" s="834"/>
      <c r="O39" s="835"/>
      <c r="P39" s="836"/>
      <c r="Q39" s="83">
        <f>IF(OR(AND(M38="",N38="",O38="",P38=""),AND(M38&lt;="",N38&lt;="",O38&lt;&gt;"",P38&lt;&gt;"")),"","訓練の方法等未入力")</f>
      </c>
      <c r="S39" s="503">
        <f t="shared" si="0"/>
        <v>0</v>
      </c>
      <c r="T39" s="503">
        <f t="shared" si="1"/>
        <v>0</v>
      </c>
      <c r="U39" s="503">
        <f t="shared" si="2"/>
        <v>0</v>
      </c>
      <c r="V39" s="503">
        <f t="shared" si="3"/>
        <v>0</v>
      </c>
    </row>
    <row r="40" spans="1:22" ht="18" customHeight="1" thickBot="1">
      <c r="A40" s="350"/>
      <c r="B40" s="363" t="s">
        <v>230</v>
      </c>
      <c r="C40" s="359"/>
      <c r="D40" s="364"/>
      <c r="E40" s="1152"/>
      <c r="F40" s="1153"/>
      <c r="G40" s="1152"/>
      <c r="H40" s="1152"/>
      <c r="I40" s="1152"/>
      <c r="J40" s="1152"/>
      <c r="K40" s="1152"/>
      <c r="L40" s="1152"/>
      <c r="M40" s="360"/>
      <c r="N40" s="360"/>
      <c r="O40" s="360"/>
      <c r="P40" s="361"/>
      <c r="Q40" s="83"/>
      <c r="S40" s="503">
        <f t="shared" si="0"/>
        <v>0</v>
      </c>
      <c r="T40" s="503">
        <f t="shared" si="1"/>
        <v>0</v>
      </c>
      <c r="U40" s="503">
        <f t="shared" si="2"/>
        <v>0</v>
      </c>
      <c r="V40" s="503">
        <f t="shared" si="3"/>
        <v>0</v>
      </c>
    </row>
    <row r="41" spans="1:22" ht="18" customHeight="1" thickBot="1">
      <c r="A41" s="350"/>
      <c r="B41" s="917" t="s">
        <v>228</v>
      </c>
      <c r="C41" s="918"/>
      <c r="D41" s="919"/>
      <c r="E41" s="1126"/>
      <c r="F41" s="1127"/>
      <c r="G41" s="1128"/>
      <c r="H41" s="1129"/>
      <c r="I41" s="1130"/>
      <c r="J41" s="1131"/>
      <c r="K41" s="1131"/>
      <c r="L41" s="1132"/>
      <c r="M41" s="495"/>
      <c r="N41" s="495"/>
      <c r="O41" s="495"/>
      <c r="P41" s="495"/>
      <c r="Q41" s="83">
        <f>IF(AND(C41&lt;&gt;"",I41="",J41="",K41="",L41=""),"教育訓練時間未入力","")</f>
      </c>
      <c r="S41" s="503">
        <f t="shared" si="0"/>
        <v>0</v>
      </c>
      <c r="T41" s="503">
        <f t="shared" si="1"/>
        <v>0</v>
      </c>
      <c r="U41" s="503">
        <f t="shared" si="2"/>
        <v>0</v>
      </c>
      <c r="V41" s="503">
        <f t="shared" si="3"/>
        <v>0</v>
      </c>
    </row>
    <row r="42" spans="1:22" ht="18" customHeight="1" thickBot="1">
      <c r="A42" s="350"/>
      <c r="B42" s="837"/>
      <c r="C42" s="838"/>
      <c r="D42" s="839"/>
      <c r="E42" s="1133"/>
      <c r="F42" s="1134"/>
      <c r="G42" s="1134"/>
      <c r="H42" s="1135"/>
      <c r="I42" s="1136"/>
      <c r="J42" s="1137"/>
      <c r="K42" s="1137"/>
      <c r="L42" s="1138"/>
      <c r="M42" s="362" t="s">
        <v>21</v>
      </c>
      <c r="N42" s="834"/>
      <c r="O42" s="835"/>
      <c r="P42" s="836"/>
      <c r="Q42" s="83">
        <f>IF(OR(AND(M41="",N41="",O41="",P41=""),AND(M41&lt;="",N41&lt;="",O41&lt;&gt;"",P41&lt;&gt;"")),"","訓練の方法等未入力")</f>
      </c>
      <c r="S42" s="503">
        <f t="shared" si="0"/>
        <v>0</v>
      </c>
      <c r="T42" s="503">
        <f t="shared" si="1"/>
        <v>0</v>
      </c>
      <c r="U42" s="503">
        <f t="shared" si="2"/>
        <v>0</v>
      </c>
      <c r="V42" s="503">
        <f t="shared" si="3"/>
        <v>0</v>
      </c>
    </row>
    <row r="43" spans="1:22" ht="18" customHeight="1" thickBot="1">
      <c r="A43" s="350"/>
      <c r="B43" s="828" t="s">
        <v>229</v>
      </c>
      <c r="C43" s="830"/>
      <c r="D43" s="831"/>
      <c r="E43" s="1139"/>
      <c r="F43" s="1140"/>
      <c r="G43" s="1141"/>
      <c r="H43" s="1142"/>
      <c r="I43" s="1143"/>
      <c r="J43" s="1144"/>
      <c r="K43" s="1144"/>
      <c r="L43" s="1145"/>
      <c r="M43" s="496"/>
      <c r="N43" s="495"/>
      <c r="O43" s="495"/>
      <c r="P43" s="495"/>
      <c r="Q43" s="83">
        <f>IF(AND(C43&lt;&gt;"",I43="",J43="",K43="",L43=""),"教育訓練時間未入力","")</f>
      </c>
      <c r="S43" s="503">
        <f t="shared" si="0"/>
        <v>0</v>
      </c>
      <c r="T43" s="503">
        <f t="shared" si="1"/>
        <v>0</v>
      </c>
      <c r="U43" s="503">
        <f t="shared" si="2"/>
        <v>0</v>
      </c>
      <c r="V43" s="503">
        <f t="shared" si="3"/>
        <v>0</v>
      </c>
    </row>
    <row r="44" spans="1:22" ht="18" customHeight="1" thickBot="1">
      <c r="A44" s="350"/>
      <c r="B44" s="840"/>
      <c r="C44" s="841"/>
      <c r="D44" s="842"/>
      <c r="E44" s="1146"/>
      <c r="F44" s="1147"/>
      <c r="G44" s="1147"/>
      <c r="H44" s="1148"/>
      <c r="I44" s="1136"/>
      <c r="J44" s="1137"/>
      <c r="K44" s="1137"/>
      <c r="L44" s="1138"/>
      <c r="M44" s="362" t="s">
        <v>21</v>
      </c>
      <c r="N44" s="834"/>
      <c r="O44" s="835"/>
      <c r="P44" s="836"/>
      <c r="Q44" s="83">
        <f>IF(OR(AND(M43="",N43="",O43="",P43=""),AND(M43&lt;="",N43&lt;="",O43&lt;&gt;"",P43&lt;&gt;"")),"","訓練の方法等未入力")</f>
      </c>
      <c r="S44" s="503">
        <f t="shared" si="0"/>
        <v>0</v>
      </c>
      <c r="T44" s="503">
        <f t="shared" si="1"/>
        <v>0</v>
      </c>
      <c r="U44" s="503">
        <f t="shared" si="2"/>
        <v>0</v>
      </c>
      <c r="V44" s="503">
        <f t="shared" si="3"/>
        <v>0</v>
      </c>
    </row>
    <row r="45" spans="1:22" ht="18" customHeight="1" thickBot="1">
      <c r="A45" s="350"/>
      <c r="B45" s="828" t="s">
        <v>465</v>
      </c>
      <c r="C45" s="830"/>
      <c r="D45" s="831"/>
      <c r="E45" s="1139"/>
      <c r="F45" s="1140"/>
      <c r="G45" s="1141"/>
      <c r="H45" s="1142"/>
      <c r="I45" s="1130"/>
      <c r="J45" s="1131"/>
      <c r="K45" s="1131"/>
      <c r="L45" s="1132"/>
      <c r="M45" s="495"/>
      <c r="N45" s="495"/>
      <c r="O45" s="495"/>
      <c r="P45" s="495"/>
      <c r="Q45" s="83">
        <f>IF(AND(C45&lt;&gt;"",I45="",J45="",K45="",L45=""),"教育訓練時間未入力","")</f>
      </c>
      <c r="S45" s="503">
        <f t="shared" si="0"/>
        <v>0</v>
      </c>
      <c r="T45" s="503">
        <f t="shared" si="1"/>
        <v>0</v>
      </c>
      <c r="U45" s="503">
        <f t="shared" si="2"/>
        <v>0</v>
      </c>
      <c r="V45" s="503">
        <f t="shared" si="3"/>
        <v>0</v>
      </c>
    </row>
    <row r="46" spans="1:22" ht="18" customHeight="1" thickBot="1">
      <c r="A46" s="350"/>
      <c r="B46" s="837"/>
      <c r="C46" s="838"/>
      <c r="D46" s="839"/>
      <c r="E46" s="1133"/>
      <c r="F46" s="1134"/>
      <c r="G46" s="1134"/>
      <c r="H46" s="1135"/>
      <c r="I46" s="1136"/>
      <c r="J46" s="1137"/>
      <c r="K46" s="1137"/>
      <c r="L46" s="1138"/>
      <c r="M46" s="362" t="s">
        <v>21</v>
      </c>
      <c r="N46" s="834"/>
      <c r="O46" s="835"/>
      <c r="P46" s="836"/>
      <c r="Q46" s="83">
        <f>IF(OR(AND(M45="",N45="",O45="",P45=""),AND(M45&lt;="",N45&lt;="",O45&lt;&gt;"",P45&lt;&gt;"")),"","訓練の方法等未入力")</f>
      </c>
      <c r="S46" s="503">
        <f t="shared" si="0"/>
        <v>0</v>
      </c>
      <c r="T46" s="503">
        <f t="shared" si="1"/>
        <v>0</v>
      </c>
      <c r="U46" s="503">
        <f t="shared" si="2"/>
        <v>0</v>
      </c>
      <c r="V46" s="503">
        <f t="shared" si="3"/>
        <v>0</v>
      </c>
    </row>
    <row r="47" spans="1:22" ht="18" customHeight="1" thickBot="1">
      <c r="A47" s="350"/>
      <c r="B47" s="828" t="s">
        <v>466</v>
      </c>
      <c r="C47" s="830"/>
      <c r="D47" s="831"/>
      <c r="E47" s="1139"/>
      <c r="F47" s="1140"/>
      <c r="G47" s="1141"/>
      <c r="H47" s="1142"/>
      <c r="I47" s="1143"/>
      <c r="J47" s="1144"/>
      <c r="K47" s="1144"/>
      <c r="L47" s="1145"/>
      <c r="M47" s="496"/>
      <c r="N47" s="495"/>
      <c r="O47" s="495"/>
      <c r="P47" s="495"/>
      <c r="Q47" s="83">
        <f>IF(AND(C47&lt;&gt;"",I47="",J47="",K47="",L47=""),"教育訓練時間未入力","")</f>
      </c>
      <c r="S47" s="503">
        <f t="shared" si="0"/>
        <v>0</v>
      </c>
      <c r="T47" s="503">
        <f t="shared" si="1"/>
        <v>0</v>
      </c>
      <c r="U47" s="503">
        <f t="shared" si="2"/>
        <v>0</v>
      </c>
      <c r="V47" s="503">
        <f t="shared" si="3"/>
        <v>0</v>
      </c>
    </row>
    <row r="48" spans="1:22" ht="18" customHeight="1" thickBot="1">
      <c r="A48" s="350"/>
      <c r="B48" s="840"/>
      <c r="C48" s="841"/>
      <c r="D48" s="842"/>
      <c r="E48" s="1146"/>
      <c r="F48" s="1147"/>
      <c r="G48" s="1147"/>
      <c r="H48" s="1148"/>
      <c r="I48" s="1136"/>
      <c r="J48" s="1137"/>
      <c r="K48" s="1137"/>
      <c r="L48" s="1138"/>
      <c r="M48" s="362" t="s">
        <v>21</v>
      </c>
      <c r="N48" s="834"/>
      <c r="O48" s="835"/>
      <c r="P48" s="836"/>
      <c r="Q48" s="83">
        <f>IF(OR(AND(M47="",N47="",O47="",P47=""),AND(M47&lt;="",N47&lt;="",O47&lt;&gt;"",P47&lt;&gt;"")),"","訓練の方法等未入力")</f>
      </c>
      <c r="S48" s="503">
        <f t="shared" si="0"/>
        <v>0</v>
      </c>
      <c r="T48" s="503">
        <f t="shared" si="1"/>
        <v>0</v>
      </c>
      <c r="U48" s="503">
        <f t="shared" si="2"/>
        <v>0</v>
      </c>
      <c r="V48" s="503">
        <f t="shared" si="3"/>
        <v>0</v>
      </c>
    </row>
    <row r="49" spans="1:22" ht="18" customHeight="1" thickBot="1">
      <c r="A49" s="350"/>
      <c r="B49" s="828" t="s">
        <v>467</v>
      </c>
      <c r="C49" s="830"/>
      <c r="D49" s="831"/>
      <c r="E49" s="1139"/>
      <c r="F49" s="1140"/>
      <c r="G49" s="1141"/>
      <c r="H49" s="1142"/>
      <c r="I49" s="1143"/>
      <c r="J49" s="1144"/>
      <c r="K49" s="1144"/>
      <c r="L49" s="1145"/>
      <c r="M49" s="496"/>
      <c r="N49" s="495"/>
      <c r="O49" s="495"/>
      <c r="P49" s="495"/>
      <c r="Q49" s="83">
        <f>IF(AND(C49&lt;&gt;"",I49="",J49="",K49="",L49=""),"教育訓練時間未入力","")</f>
      </c>
      <c r="S49" s="503">
        <f t="shared" si="0"/>
        <v>0</v>
      </c>
      <c r="T49" s="503">
        <f t="shared" si="1"/>
        <v>0</v>
      </c>
      <c r="U49" s="503">
        <f t="shared" si="2"/>
        <v>0</v>
      </c>
      <c r="V49" s="503">
        <f t="shared" si="3"/>
        <v>0</v>
      </c>
    </row>
    <row r="50" spans="1:22" ht="18" customHeight="1" thickBot="1">
      <c r="A50" s="350"/>
      <c r="B50" s="829"/>
      <c r="C50" s="843"/>
      <c r="D50" s="844"/>
      <c r="E50" s="1149"/>
      <c r="F50" s="1150"/>
      <c r="G50" s="1150"/>
      <c r="H50" s="1151"/>
      <c r="I50" s="1136"/>
      <c r="J50" s="1137"/>
      <c r="K50" s="1137"/>
      <c r="L50" s="1138"/>
      <c r="M50" s="362" t="s">
        <v>21</v>
      </c>
      <c r="N50" s="834"/>
      <c r="O50" s="835"/>
      <c r="P50" s="836"/>
      <c r="Q50" s="83">
        <f>IF(OR(AND(M49="",N49="",O49="",P49=""),AND(M49&lt;="",N49&lt;="",O49&lt;&gt;"",P49&lt;&gt;"")),"","訓練の方法等未入力")</f>
      </c>
      <c r="S50" s="503">
        <f t="shared" si="0"/>
        <v>0</v>
      </c>
      <c r="T50" s="503">
        <f t="shared" si="1"/>
        <v>0</v>
      </c>
      <c r="U50" s="503">
        <f t="shared" si="2"/>
        <v>0</v>
      </c>
      <c r="V50" s="503">
        <f t="shared" si="3"/>
        <v>0</v>
      </c>
    </row>
    <row r="51" spans="1:22" ht="18" customHeight="1" thickBot="1">
      <c r="A51" s="350"/>
      <c r="B51" s="363" t="s">
        <v>232</v>
      </c>
      <c r="C51" s="359"/>
      <c r="D51" s="365"/>
      <c r="E51" s="1154"/>
      <c r="F51" s="1153"/>
      <c r="G51" s="1152"/>
      <c r="H51" s="1152"/>
      <c r="I51" s="1152"/>
      <c r="J51" s="1152"/>
      <c r="K51" s="1152"/>
      <c r="L51" s="1152"/>
      <c r="M51" s="360"/>
      <c r="N51" s="360"/>
      <c r="O51" s="360"/>
      <c r="P51" s="361"/>
      <c r="Q51" s="83"/>
      <c r="S51" s="503">
        <f t="shared" si="0"/>
        <v>0</v>
      </c>
      <c r="T51" s="503">
        <f t="shared" si="1"/>
        <v>0</v>
      </c>
      <c r="U51" s="503">
        <f t="shared" si="2"/>
        <v>0</v>
      </c>
      <c r="V51" s="503">
        <f t="shared" si="3"/>
        <v>0</v>
      </c>
    </row>
    <row r="52" spans="1:22" ht="18" customHeight="1" thickBot="1">
      <c r="A52" s="350"/>
      <c r="B52" s="917" t="s">
        <v>228</v>
      </c>
      <c r="C52" s="918"/>
      <c r="D52" s="919"/>
      <c r="E52" s="1126"/>
      <c r="F52" s="1127"/>
      <c r="G52" s="1128"/>
      <c r="H52" s="1129"/>
      <c r="I52" s="1130"/>
      <c r="J52" s="1131"/>
      <c r="K52" s="1131"/>
      <c r="L52" s="1132"/>
      <c r="M52" s="495"/>
      <c r="N52" s="495"/>
      <c r="O52" s="495"/>
      <c r="P52" s="495"/>
      <c r="Q52" s="83">
        <f>IF(AND(C52&lt;&gt;"",I52="",J52="",K52="",L52=""),"教育訓練時間未入力","")</f>
      </c>
      <c r="S52" s="503">
        <f t="shared" si="0"/>
        <v>0</v>
      </c>
      <c r="T52" s="503">
        <f t="shared" si="1"/>
        <v>0</v>
      </c>
      <c r="U52" s="503">
        <f t="shared" si="2"/>
        <v>0</v>
      </c>
      <c r="V52" s="503">
        <f t="shared" si="3"/>
        <v>0</v>
      </c>
    </row>
    <row r="53" spans="1:22" ht="18" customHeight="1" thickBot="1">
      <c r="A53" s="350"/>
      <c r="B53" s="837"/>
      <c r="C53" s="838"/>
      <c r="D53" s="839"/>
      <c r="E53" s="1133"/>
      <c r="F53" s="1134"/>
      <c r="G53" s="1134"/>
      <c r="H53" s="1135"/>
      <c r="I53" s="1136"/>
      <c r="J53" s="1137"/>
      <c r="K53" s="1137"/>
      <c r="L53" s="1138"/>
      <c r="M53" s="362" t="s">
        <v>21</v>
      </c>
      <c r="N53" s="834"/>
      <c r="O53" s="835"/>
      <c r="P53" s="836"/>
      <c r="Q53" s="83">
        <f>IF(OR(AND(M52="",N52="",O52="",P52=""),AND(M52&lt;="",N52&lt;="",O52&lt;&gt;"",P52&lt;&gt;"")),"","訓練の方法等未入力")</f>
      </c>
      <c r="S53" s="503">
        <f t="shared" si="0"/>
        <v>0</v>
      </c>
      <c r="T53" s="503">
        <f t="shared" si="1"/>
        <v>0</v>
      </c>
      <c r="U53" s="503">
        <f t="shared" si="2"/>
        <v>0</v>
      </c>
      <c r="V53" s="503">
        <f t="shared" si="3"/>
        <v>0</v>
      </c>
    </row>
    <row r="54" spans="1:22" ht="18" customHeight="1" thickBot="1">
      <c r="A54" s="350"/>
      <c r="B54" s="828" t="s">
        <v>229</v>
      </c>
      <c r="C54" s="830"/>
      <c r="D54" s="831"/>
      <c r="E54" s="1139"/>
      <c r="F54" s="1140"/>
      <c r="G54" s="1141"/>
      <c r="H54" s="1142"/>
      <c r="I54" s="1143"/>
      <c r="J54" s="1144"/>
      <c r="K54" s="1144"/>
      <c r="L54" s="1145"/>
      <c r="M54" s="496"/>
      <c r="N54" s="495"/>
      <c r="O54" s="495"/>
      <c r="P54" s="495"/>
      <c r="Q54" s="83">
        <f>IF(AND(C54&lt;&gt;"",I54="",J54="",K54="",L54=""),"教育訓練時間未入力","")</f>
      </c>
      <c r="S54" s="503">
        <f t="shared" si="0"/>
        <v>0</v>
      </c>
      <c r="T54" s="503">
        <f t="shared" si="1"/>
        <v>0</v>
      </c>
      <c r="U54" s="503">
        <f t="shared" si="2"/>
        <v>0</v>
      </c>
      <c r="V54" s="503">
        <f t="shared" si="3"/>
        <v>0</v>
      </c>
    </row>
    <row r="55" spans="1:22" ht="18" customHeight="1" thickBot="1">
      <c r="A55" s="350"/>
      <c r="B55" s="840"/>
      <c r="C55" s="841"/>
      <c r="D55" s="842"/>
      <c r="E55" s="1146"/>
      <c r="F55" s="1147"/>
      <c r="G55" s="1147"/>
      <c r="H55" s="1148"/>
      <c r="I55" s="1136"/>
      <c r="J55" s="1137"/>
      <c r="K55" s="1137"/>
      <c r="L55" s="1138"/>
      <c r="M55" s="362" t="s">
        <v>21</v>
      </c>
      <c r="N55" s="834"/>
      <c r="O55" s="835"/>
      <c r="P55" s="836"/>
      <c r="Q55" s="83">
        <f>IF(OR(AND(M54="",N54="",O54="",P54=""),AND(M54&lt;="",N54&lt;="",O54&lt;&gt;"",P54&lt;&gt;"")),"","訓練の方法等未入力")</f>
      </c>
      <c r="S55" s="503">
        <f t="shared" si="0"/>
        <v>0</v>
      </c>
      <c r="T55" s="503">
        <f t="shared" si="1"/>
        <v>0</v>
      </c>
      <c r="U55" s="503">
        <f t="shared" si="2"/>
        <v>0</v>
      </c>
      <c r="V55" s="503">
        <f t="shared" si="3"/>
        <v>0</v>
      </c>
    </row>
    <row r="56" spans="1:22" ht="18" customHeight="1" thickBot="1">
      <c r="A56" s="350"/>
      <c r="B56" s="828" t="s">
        <v>465</v>
      </c>
      <c r="C56" s="830"/>
      <c r="D56" s="831"/>
      <c r="E56" s="1139"/>
      <c r="F56" s="1140"/>
      <c r="G56" s="1141"/>
      <c r="H56" s="1142"/>
      <c r="I56" s="1130"/>
      <c r="J56" s="1131"/>
      <c r="K56" s="1131"/>
      <c r="L56" s="1132"/>
      <c r="M56" s="495"/>
      <c r="N56" s="495"/>
      <c r="O56" s="495"/>
      <c r="P56" s="495"/>
      <c r="Q56" s="83">
        <f>IF(AND(C56&lt;&gt;"",I56="",J56="",K56="",L56=""),"教育訓練時間未入力","")</f>
      </c>
      <c r="S56" s="503">
        <f t="shared" si="0"/>
        <v>0</v>
      </c>
      <c r="T56" s="503">
        <f t="shared" si="1"/>
        <v>0</v>
      </c>
      <c r="U56" s="503">
        <f t="shared" si="2"/>
        <v>0</v>
      </c>
      <c r="V56" s="503">
        <f t="shared" si="3"/>
        <v>0</v>
      </c>
    </row>
    <row r="57" spans="1:22" ht="18" customHeight="1" thickBot="1">
      <c r="A57" s="350"/>
      <c r="B57" s="837"/>
      <c r="C57" s="838"/>
      <c r="D57" s="839"/>
      <c r="E57" s="1133"/>
      <c r="F57" s="1134"/>
      <c r="G57" s="1134"/>
      <c r="H57" s="1135"/>
      <c r="I57" s="1136"/>
      <c r="J57" s="1137"/>
      <c r="K57" s="1137"/>
      <c r="L57" s="1138"/>
      <c r="M57" s="362" t="s">
        <v>21</v>
      </c>
      <c r="N57" s="834"/>
      <c r="O57" s="835"/>
      <c r="P57" s="836"/>
      <c r="Q57" s="83">
        <f>IF(OR(AND(M56="",N56="",O56="",P56=""),AND(M56&lt;="",N56&lt;="",O56&lt;&gt;"",P56&lt;&gt;"")),"","訓練の方法等未入力")</f>
      </c>
      <c r="S57" s="503">
        <f t="shared" si="0"/>
        <v>0</v>
      </c>
      <c r="T57" s="503">
        <f t="shared" si="1"/>
        <v>0</v>
      </c>
      <c r="U57" s="503">
        <f t="shared" si="2"/>
        <v>0</v>
      </c>
      <c r="V57" s="503">
        <f t="shared" si="3"/>
        <v>0</v>
      </c>
    </row>
    <row r="58" spans="1:22" ht="18" customHeight="1" thickBot="1">
      <c r="A58" s="350"/>
      <c r="B58" s="828" t="s">
        <v>466</v>
      </c>
      <c r="C58" s="830"/>
      <c r="D58" s="831"/>
      <c r="E58" s="1139"/>
      <c r="F58" s="1140"/>
      <c r="G58" s="1141"/>
      <c r="H58" s="1142"/>
      <c r="I58" s="1143"/>
      <c r="J58" s="1144"/>
      <c r="K58" s="1144"/>
      <c r="L58" s="1145"/>
      <c r="M58" s="496"/>
      <c r="N58" s="495"/>
      <c r="O58" s="495"/>
      <c r="P58" s="495"/>
      <c r="Q58" s="83">
        <f>IF(AND(C58&lt;&gt;"",I58="",J58="",K58="",L58=""),"教育訓練時間未入力","")</f>
      </c>
      <c r="S58" s="503">
        <f t="shared" si="0"/>
        <v>0</v>
      </c>
      <c r="T58" s="503">
        <f t="shared" si="1"/>
        <v>0</v>
      </c>
      <c r="U58" s="503">
        <f t="shared" si="2"/>
        <v>0</v>
      </c>
      <c r="V58" s="503">
        <f t="shared" si="3"/>
        <v>0</v>
      </c>
    </row>
    <row r="59" spans="1:22" ht="18" customHeight="1" thickBot="1">
      <c r="A59" s="350"/>
      <c r="B59" s="840"/>
      <c r="C59" s="841"/>
      <c r="D59" s="842"/>
      <c r="E59" s="1146"/>
      <c r="F59" s="1147"/>
      <c r="G59" s="1147"/>
      <c r="H59" s="1148"/>
      <c r="I59" s="1136"/>
      <c r="J59" s="1137"/>
      <c r="K59" s="1137"/>
      <c r="L59" s="1138"/>
      <c r="M59" s="362" t="s">
        <v>21</v>
      </c>
      <c r="N59" s="834"/>
      <c r="O59" s="835"/>
      <c r="P59" s="836"/>
      <c r="Q59" s="83">
        <f>IF(OR(AND(M58="",N58="",O58="",P58=""),AND(M58&lt;="",N58&lt;="",O58&lt;&gt;"",P58&lt;&gt;"")),"","訓練の方法等未入力")</f>
      </c>
      <c r="S59" s="503">
        <f t="shared" si="0"/>
        <v>0</v>
      </c>
      <c r="T59" s="503">
        <f t="shared" si="1"/>
        <v>0</v>
      </c>
      <c r="U59" s="503">
        <f t="shared" si="2"/>
        <v>0</v>
      </c>
      <c r="V59" s="503">
        <f t="shared" si="3"/>
        <v>0</v>
      </c>
    </row>
    <row r="60" spans="1:22" ht="18" customHeight="1" thickBot="1">
      <c r="A60" s="350"/>
      <c r="B60" s="828" t="s">
        <v>467</v>
      </c>
      <c r="C60" s="830"/>
      <c r="D60" s="831"/>
      <c r="E60" s="1139"/>
      <c r="F60" s="1140"/>
      <c r="G60" s="1141"/>
      <c r="H60" s="1142"/>
      <c r="I60" s="1143"/>
      <c r="J60" s="1144"/>
      <c r="K60" s="1144"/>
      <c r="L60" s="1145"/>
      <c r="M60" s="496"/>
      <c r="N60" s="495"/>
      <c r="O60" s="495"/>
      <c r="P60" s="495"/>
      <c r="Q60" s="83">
        <f>IF(AND(C60&lt;&gt;"",I60="",J60="",K60="",L60=""),"教育訓練時間未入力","")</f>
      </c>
      <c r="S60" s="503">
        <f t="shared" si="0"/>
        <v>0</v>
      </c>
      <c r="T60" s="503">
        <f t="shared" si="1"/>
        <v>0</v>
      </c>
      <c r="U60" s="503">
        <f t="shared" si="2"/>
        <v>0</v>
      </c>
      <c r="V60" s="503">
        <f t="shared" si="3"/>
        <v>0</v>
      </c>
    </row>
    <row r="61" spans="1:22" ht="18" customHeight="1" thickBot="1">
      <c r="A61" s="350"/>
      <c r="B61" s="829"/>
      <c r="C61" s="843"/>
      <c r="D61" s="844"/>
      <c r="E61" s="1149"/>
      <c r="F61" s="1150"/>
      <c r="G61" s="1150"/>
      <c r="H61" s="1151"/>
      <c r="I61" s="1136"/>
      <c r="J61" s="1137"/>
      <c r="K61" s="1137"/>
      <c r="L61" s="1138"/>
      <c r="M61" s="362" t="s">
        <v>21</v>
      </c>
      <c r="N61" s="834"/>
      <c r="O61" s="835"/>
      <c r="P61" s="836"/>
      <c r="Q61" s="83">
        <f>IF(OR(AND(M60="",N60="",O60="",P60=""),AND(M60&lt;="",N60&lt;="",O60&lt;&gt;"",P60&lt;&gt;"")),"","訓練の方法等未入力")</f>
      </c>
      <c r="S61" s="503">
        <f t="shared" si="0"/>
        <v>0</v>
      </c>
      <c r="T61" s="503">
        <f t="shared" si="1"/>
        <v>0</v>
      </c>
      <c r="U61" s="503">
        <f t="shared" si="2"/>
        <v>0</v>
      </c>
      <c r="V61" s="503">
        <f t="shared" si="3"/>
        <v>0</v>
      </c>
    </row>
    <row r="62" spans="1:22" ht="18" customHeight="1" thickBot="1">
      <c r="A62" s="350"/>
      <c r="B62" s="363" t="s">
        <v>233</v>
      </c>
      <c r="C62" s="359"/>
      <c r="D62" s="364"/>
      <c r="E62" s="1152"/>
      <c r="F62" s="1153"/>
      <c r="G62" s="1152"/>
      <c r="H62" s="1152"/>
      <c r="I62" s="1152"/>
      <c r="J62" s="1152"/>
      <c r="K62" s="1152"/>
      <c r="L62" s="1152"/>
      <c r="M62" s="360"/>
      <c r="N62" s="360"/>
      <c r="O62" s="360"/>
      <c r="P62" s="361"/>
      <c r="Q62" s="83"/>
      <c r="S62" s="503">
        <f t="shared" si="0"/>
        <v>0</v>
      </c>
      <c r="T62" s="503">
        <f t="shared" si="1"/>
        <v>0</v>
      </c>
      <c r="U62" s="503">
        <f t="shared" si="2"/>
        <v>0</v>
      </c>
      <c r="V62" s="503">
        <f t="shared" si="3"/>
        <v>0</v>
      </c>
    </row>
    <row r="63" spans="1:22" ht="18" customHeight="1" thickBot="1">
      <c r="A63" s="350"/>
      <c r="B63" s="917" t="s">
        <v>228</v>
      </c>
      <c r="C63" s="918"/>
      <c r="D63" s="919"/>
      <c r="E63" s="1126"/>
      <c r="F63" s="1127"/>
      <c r="G63" s="1128"/>
      <c r="H63" s="1129"/>
      <c r="I63" s="1130"/>
      <c r="J63" s="1131"/>
      <c r="K63" s="1131"/>
      <c r="L63" s="1132"/>
      <c r="M63" s="495"/>
      <c r="N63" s="495"/>
      <c r="O63" s="495"/>
      <c r="P63" s="495"/>
      <c r="Q63" s="83">
        <f>IF(AND(C63&lt;&gt;"",I63="",J63="",K63="",L63=""),"教育訓練時間未入力","")</f>
      </c>
      <c r="S63" s="503">
        <f t="shared" si="0"/>
        <v>0</v>
      </c>
      <c r="T63" s="503">
        <f t="shared" si="1"/>
        <v>0</v>
      </c>
      <c r="U63" s="503">
        <f t="shared" si="2"/>
        <v>0</v>
      </c>
      <c r="V63" s="503">
        <f t="shared" si="3"/>
        <v>0</v>
      </c>
    </row>
    <row r="64" spans="1:22" ht="18" customHeight="1" thickBot="1">
      <c r="A64" s="350"/>
      <c r="B64" s="837"/>
      <c r="C64" s="838"/>
      <c r="D64" s="839"/>
      <c r="E64" s="1133"/>
      <c r="F64" s="1134"/>
      <c r="G64" s="1134"/>
      <c r="H64" s="1135"/>
      <c r="I64" s="1136"/>
      <c r="J64" s="1137"/>
      <c r="K64" s="1137"/>
      <c r="L64" s="1138"/>
      <c r="M64" s="362" t="s">
        <v>21</v>
      </c>
      <c r="N64" s="834"/>
      <c r="O64" s="835"/>
      <c r="P64" s="836"/>
      <c r="Q64" s="83">
        <f>IF(OR(AND(M63="",N63="",O63="",P63=""),AND(M63&lt;="",N63&lt;="",O63&lt;&gt;"",P63&lt;&gt;"")),"","訓練の方法等未入力")</f>
      </c>
      <c r="S64" s="503">
        <f t="shared" si="0"/>
        <v>0</v>
      </c>
      <c r="T64" s="503">
        <f t="shared" si="1"/>
        <v>0</v>
      </c>
      <c r="U64" s="503">
        <f t="shared" si="2"/>
        <v>0</v>
      </c>
      <c r="V64" s="503">
        <f t="shared" si="3"/>
        <v>0</v>
      </c>
    </row>
    <row r="65" spans="1:22" ht="18" customHeight="1" thickBot="1">
      <c r="A65" s="350"/>
      <c r="B65" s="828" t="s">
        <v>229</v>
      </c>
      <c r="C65" s="830"/>
      <c r="D65" s="831"/>
      <c r="E65" s="1139"/>
      <c r="F65" s="1140"/>
      <c r="G65" s="1141"/>
      <c r="H65" s="1142"/>
      <c r="I65" s="1143"/>
      <c r="J65" s="1144"/>
      <c r="K65" s="1144"/>
      <c r="L65" s="1145"/>
      <c r="M65" s="496"/>
      <c r="N65" s="495"/>
      <c r="O65" s="495"/>
      <c r="P65" s="495"/>
      <c r="Q65" s="83">
        <f>IF(AND(C65&lt;&gt;"",I65="",J65="",K65="",L65=""),"教育訓練時間未入力","")</f>
      </c>
      <c r="S65" s="503">
        <f t="shared" si="0"/>
        <v>0</v>
      </c>
      <c r="T65" s="503">
        <f t="shared" si="1"/>
        <v>0</v>
      </c>
      <c r="U65" s="503">
        <f t="shared" si="2"/>
        <v>0</v>
      </c>
      <c r="V65" s="503">
        <f t="shared" si="3"/>
        <v>0</v>
      </c>
    </row>
    <row r="66" spans="1:22" ht="18" customHeight="1" thickBot="1">
      <c r="A66" s="350"/>
      <c r="B66" s="840"/>
      <c r="C66" s="841"/>
      <c r="D66" s="842"/>
      <c r="E66" s="1146"/>
      <c r="F66" s="1147"/>
      <c r="G66" s="1147"/>
      <c r="H66" s="1148"/>
      <c r="I66" s="1136"/>
      <c r="J66" s="1137"/>
      <c r="K66" s="1137"/>
      <c r="L66" s="1138"/>
      <c r="M66" s="362" t="s">
        <v>21</v>
      </c>
      <c r="N66" s="834"/>
      <c r="O66" s="835"/>
      <c r="P66" s="836"/>
      <c r="Q66" s="83">
        <f>IF(OR(AND(M65="",N65="",O65="",P65=""),AND(M65&lt;="",N65&lt;="",O65&lt;&gt;"",P65&lt;&gt;"")),"","訓練の方法等未入力")</f>
      </c>
      <c r="S66" s="503">
        <f t="shared" si="0"/>
        <v>0</v>
      </c>
      <c r="T66" s="503">
        <f t="shared" si="1"/>
        <v>0</v>
      </c>
      <c r="U66" s="503">
        <f t="shared" si="2"/>
        <v>0</v>
      </c>
      <c r="V66" s="503">
        <f t="shared" si="3"/>
        <v>0</v>
      </c>
    </row>
    <row r="67" spans="1:22" ht="18" customHeight="1" thickBot="1">
      <c r="A67" s="350"/>
      <c r="B67" s="828" t="s">
        <v>465</v>
      </c>
      <c r="C67" s="830"/>
      <c r="D67" s="831"/>
      <c r="E67" s="1139"/>
      <c r="F67" s="1140"/>
      <c r="G67" s="1141"/>
      <c r="H67" s="1142"/>
      <c r="I67" s="1130"/>
      <c r="J67" s="1131"/>
      <c r="K67" s="1131"/>
      <c r="L67" s="1132"/>
      <c r="M67" s="495"/>
      <c r="N67" s="495"/>
      <c r="O67" s="495"/>
      <c r="P67" s="495"/>
      <c r="Q67" s="83">
        <f>IF(AND(C67&lt;&gt;"",I67="",J67="",K67="",L67=""),"教育訓練時間未入力","")</f>
      </c>
      <c r="S67" s="503">
        <f t="shared" si="0"/>
        <v>0</v>
      </c>
      <c r="T67" s="503">
        <f t="shared" si="1"/>
        <v>0</v>
      </c>
      <c r="U67" s="503">
        <f t="shared" si="2"/>
        <v>0</v>
      </c>
      <c r="V67" s="503">
        <f t="shared" si="3"/>
        <v>0</v>
      </c>
    </row>
    <row r="68" spans="1:22" ht="18" customHeight="1" thickBot="1">
      <c r="A68" s="350"/>
      <c r="B68" s="837"/>
      <c r="C68" s="838"/>
      <c r="D68" s="839"/>
      <c r="E68" s="1133"/>
      <c r="F68" s="1134"/>
      <c r="G68" s="1134"/>
      <c r="H68" s="1135"/>
      <c r="I68" s="1136"/>
      <c r="J68" s="1137"/>
      <c r="K68" s="1137"/>
      <c r="L68" s="1138"/>
      <c r="M68" s="362" t="s">
        <v>21</v>
      </c>
      <c r="N68" s="834"/>
      <c r="O68" s="835"/>
      <c r="P68" s="836"/>
      <c r="Q68" s="83">
        <f>IF(OR(AND(M67="",N67="",O67="",P67=""),AND(M67&lt;="",N67&lt;="",O67&lt;&gt;"",P67&lt;&gt;"")),"","訓練の方法等未入力")</f>
      </c>
      <c r="S68" s="503">
        <f t="shared" si="0"/>
        <v>0</v>
      </c>
      <c r="T68" s="503">
        <f t="shared" si="1"/>
        <v>0</v>
      </c>
      <c r="U68" s="503">
        <f t="shared" si="2"/>
        <v>0</v>
      </c>
      <c r="V68" s="503">
        <f t="shared" si="3"/>
        <v>0</v>
      </c>
    </row>
    <row r="69" spans="1:22" ht="18" customHeight="1" thickBot="1">
      <c r="A69" s="350"/>
      <c r="B69" s="828" t="s">
        <v>466</v>
      </c>
      <c r="C69" s="830"/>
      <c r="D69" s="831"/>
      <c r="E69" s="1139"/>
      <c r="F69" s="1140"/>
      <c r="G69" s="1141"/>
      <c r="H69" s="1142"/>
      <c r="I69" s="1143"/>
      <c r="J69" s="1144"/>
      <c r="K69" s="1144"/>
      <c r="L69" s="1145"/>
      <c r="M69" s="496"/>
      <c r="N69" s="495"/>
      <c r="O69" s="495"/>
      <c r="P69" s="495"/>
      <c r="Q69" s="83">
        <f>IF(AND(C69&lt;&gt;"",I69="",J69="",K69="",L69=""),"教育訓練時間未入力","")</f>
      </c>
      <c r="S69" s="503">
        <f t="shared" si="0"/>
        <v>0</v>
      </c>
      <c r="T69" s="503">
        <f t="shared" si="1"/>
        <v>0</v>
      </c>
      <c r="U69" s="503">
        <f t="shared" si="2"/>
        <v>0</v>
      </c>
      <c r="V69" s="503">
        <f t="shared" si="3"/>
        <v>0</v>
      </c>
    </row>
    <row r="70" spans="1:22" ht="18" customHeight="1" thickBot="1">
      <c r="A70" s="350"/>
      <c r="B70" s="840"/>
      <c r="C70" s="841"/>
      <c r="D70" s="842"/>
      <c r="E70" s="1146"/>
      <c r="F70" s="1147"/>
      <c r="G70" s="1147"/>
      <c r="H70" s="1148"/>
      <c r="I70" s="1136"/>
      <c r="J70" s="1137"/>
      <c r="K70" s="1137"/>
      <c r="L70" s="1138"/>
      <c r="M70" s="362" t="s">
        <v>21</v>
      </c>
      <c r="N70" s="834"/>
      <c r="O70" s="835"/>
      <c r="P70" s="836"/>
      <c r="Q70" s="83">
        <f>IF(OR(AND(M69="",N69="",O69="",P69=""),AND(M69&lt;="",N69&lt;="",O69&lt;&gt;"",P69&lt;&gt;"")),"","訓練の方法等未入力")</f>
      </c>
      <c r="S70" s="503">
        <f t="shared" si="0"/>
        <v>0</v>
      </c>
      <c r="T70" s="503">
        <f t="shared" si="1"/>
        <v>0</v>
      </c>
      <c r="U70" s="503">
        <f t="shared" si="2"/>
        <v>0</v>
      </c>
      <c r="V70" s="503">
        <f t="shared" si="3"/>
        <v>0</v>
      </c>
    </row>
    <row r="71" spans="1:22" ht="18" customHeight="1" thickBot="1">
      <c r="A71" s="350"/>
      <c r="B71" s="828" t="s">
        <v>467</v>
      </c>
      <c r="C71" s="830"/>
      <c r="D71" s="831"/>
      <c r="E71" s="1139"/>
      <c r="F71" s="1140"/>
      <c r="G71" s="1141"/>
      <c r="H71" s="1142"/>
      <c r="I71" s="1143"/>
      <c r="J71" s="1144"/>
      <c r="K71" s="1144"/>
      <c r="L71" s="1145"/>
      <c r="M71" s="496"/>
      <c r="N71" s="495"/>
      <c r="O71" s="495"/>
      <c r="P71" s="495"/>
      <c r="Q71" s="83">
        <f>IF(AND(C71&lt;&gt;"",I71="",J71="",K71="",L71=""),"教育訓練時間未入力","")</f>
      </c>
      <c r="S71" s="503">
        <f t="shared" si="0"/>
        <v>0</v>
      </c>
      <c r="T71" s="503">
        <f t="shared" si="1"/>
        <v>0</v>
      </c>
      <c r="U71" s="503">
        <f t="shared" si="2"/>
        <v>0</v>
      </c>
      <c r="V71" s="503">
        <f t="shared" si="3"/>
        <v>0</v>
      </c>
    </row>
    <row r="72" spans="1:22" ht="18" customHeight="1" thickBot="1">
      <c r="A72" s="350"/>
      <c r="B72" s="829"/>
      <c r="C72" s="843"/>
      <c r="D72" s="844"/>
      <c r="E72" s="1149"/>
      <c r="F72" s="1150"/>
      <c r="G72" s="1150"/>
      <c r="H72" s="1151"/>
      <c r="I72" s="1136"/>
      <c r="J72" s="1137"/>
      <c r="K72" s="1137"/>
      <c r="L72" s="1138"/>
      <c r="M72" s="362" t="s">
        <v>21</v>
      </c>
      <c r="N72" s="834"/>
      <c r="O72" s="835"/>
      <c r="P72" s="836"/>
      <c r="Q72" s="83">
        <f>IF(OR(AND(M71="",N71="",O71="",P71=""),AND(M71&lt;="",N71&lt;="",O71&lt;&gt;"",P71&lt;&gt;"")),"","訓練の方法等未入力")</f>
      </c>
      <c r="S72" s="503">
        <f t="shared" si="0"/>
        <v>0</v>
      </c>
      <c r="T72" s="503">
        <f t="shared" si="1"/>
        <v>0</v>
      </c>
      <c r="U72" s="503">
        <f t="shared" si="2"/>
        <v>0</v>
      </c>
      <c r="V72" s="503">
        <f t="shared" si="3"/>
        <v>0</v>
      </c>
    </row>
    <row r="73" spans="1:22" ht="18" customHeight="1" thickBot="1">
      <c r="A73" s="350"/>
      <c r="B73" s="363" t="s">
        <v>234</v>
      </c>
      <c r="C73" s="359"/>
      <c r="D73" s="365"/>
      <c r="E73" s="1154"/>
      <c r="F73" s="1153"/>
      <c r="G73" s="1152"/>
      <c r="H73" s="1152"/>
      <c r="I73" s="1152"/>
      <c r="J73" s="1152"/>
      <c r="K73" s="1152"/>
      <c r="L73" s="1152"/>
      <c r="M73" s="360"/>
      <c r="N73" s="360"/>
      <c r="O73" s="360"/>
      <c r="P73" s="361"/>
      <c r="Q73" s="83"/>
      <c r="S73" s="503">
        <f t="shared" si="0"/>
        <v>0</v>
      </c>
      <c r="T73" s="503">
        <f t="shared" si="1"/>
        <v>0</v>
      </c>
      <c r="U73" s="503">
        <f t="shared" si="2"/>
        <v>0</v>
      </c>
      <c r="V73" s="503">
        <f t="shared" si="3"/>
        <v>0</v>
      </c>
    </row>
    <row r="74" spans="1:22" ht="18" customHeight="1" thickBot="1">
      <c r="A74" s="350"/>
      <c r="B74" s="917" t="s">
        <v>228</v>
      </c>
      <c r="C74" s="918"/>
      <c r="D74" s="919"/>
      <c r="E74" s="1126"/>
      <c r="F74" s="1127"/>
      <c r="G74" s="1128"/>
      <c r="H74" s="1129"/>
      <c r="I74" s="1130"/>
      <c r="J74" s="1131"/>
      <c r="K74" s="1131"/>
      <c r="L74" s="1132"/>
      <c r="M74" s="495"/>
      <c r="N74" s="495"/>
      <c r="O74" s="495"/>
      <c r="P74" s="495"/>
      <c r="Q74" s="83">
        <f>IF(AND(C74&lt;&gt;"",I74="",J74="",K74="",L74=""),"教育訓練時間未入力","")</f>
      </c>
      <c r="S74" s="503">
        <f t="shared" si="0"/>
        <v>0</v>
      </c>
      <c r="T74" s="503">
        <f t="shared" si="1"/>
        <v>0</v>
      </c>
      <c r="U74" s="503">
        <f t="shared" si="2"/>
        <v>0</v>
      </c>
      <c r="V74" s="503">
        <f t="shared" si="3"/>
        <v>0</v>
      </c>
    </row>
    <row r="75" spans="1:22" ht="18" customHeight="1" thickBot="1">
      <c r="A75" s="350"/>
      <c r="B75" s="837"/>
      <c r="C75" s="838"/>
      <c r="D75" s="839"/>
      <c r="E75" s="1133"/>
      <c r="F75" s="1134"/>
      <c r="G75" s="1134"/>
      <c r="H75" s="1135"/>
      <c r="I75" s="1136"/>
      <c r="J75" s="1137"/>
      <c r="K75" s="1137"/>
      <c r="L75" s="1138"/>
      <c r="M75" s="362" t="s">
        <v>21</v>
      </c>
      <c r="N75" s="834"/>
      <c r="O75" s="835"/>
      <c r="P75" s="836"/>
      <c r="Q75" s="83">
        <f>IF(OR(AND(M74="",N74="",O74="",P74=""),AND(M74&lt;="",N74&lt;="",O74&lt;&gt;"",P74&lt;&gt;"")),"","訓練の方法等未入力")</f>
      </c>
      <c r="S75" s="503">
        <f t="shared" si="0"/>
        <v>0</v>
      </c>
      <c r="T75" s="503">
        <f t="shared" si="1"/>
        <v>0</v>
      </c>
      <c r="U75" s="503">
        <f t="shared" si="2"/>
        <v>0</v>
      </c>
      <c r="V75" s="503">
        <f t="shared" si="3"/>
        <v>0</v>
      </c>
    </row>
    <row r="76" spans="1:22" ht="18" customHeight="1" thickBot="1">
      <c r="A76" s="350"/>
      <c r="B76" s="828" t="s">
        <v>229</v>
      </c>
      <c r="C76" s="830"/>
      <c r="D76" s="831"/>
      <c r="E76" s="1139"/>
      <c r="F76" s="1140"/>
      <c r="G76" s="1141"/>
      <c r="H76" s="1142"/>
      <c r="I76" s="1143"/>
      <c r="J76" s="1144"/>
      <c r="K76" s="1144"/>
      <c r="L76" s="1145"/>
      <c r="M76" s="496"/>
      <c r="N76" s="495"/>
      <c r="O76" s="495"/>
      <c r="P76" s="495"/>
      <c r="Q76" s="83">
        <f>IF(AND(C76&lt;&gt;"",I76="",J76="",K76="",L76=""),"教育訓練時間未入力","")</f>
      </c>
      <c r="S76" s="503">
        <f t="shared" si="0"/>
        <v>0</v>
      </c>
      <c r="T76" s="503">
        <f t="shared" si="1"/>
        <v>0</v>
      </c>
      <c r="U76" s="503">
        <f t="shared" si="2"/>
        <v>0</v>
      </c>
      <c r="V76" s="503">
        <f t="shared" si="3"/>
        <v>0</v>
      </c>
    </row>
    <row r="77" spans="1:22" ht="18" customHeight="1" thickBot="1">
      <c r="A77" s="350"/>
      <c r="B77" s="840"/>
      <c r="C77" s="841"/>
      <c r="D77" s="842"/>
      <c r="E77" s="1146"/>
      <c r="F77" s="1147"/>
      <c r="G77" s="1147"/>
      <c r="H77" s="1148"/>
      <c r="I77" s="1136"/>
      <c r="J77" s="1137"/>
      <c r="K77" s="1137"/>
      <c r="L77" s="1138"/>
      <c r="M77" s="362" t="s">
        <v>21</v>
      </c>
      <c r="N77" s="834"/>
      <c r="O77" s="835"/>
      <c r="P77" s="836"/>
      <c r="Q77" s="83">
        <f>IF(OR(AND(M76="",N76="",O76="",P76=""),AND(M76&lt;="",N76&lt;="",O76&lt;&gt;"",P76&lt;&gt;"")),"","訓練の方法等未入力")</f>
      </c>
      <c r="S77" s="503">
        <f t="shared" si="0"/>
        <v>0</v>
      </c>
      <c r="T77" s="503">
        <f t="shared" si="1"/>
        <v>0</v>
      </c>
      <c r="U77" s="503">
        <f t="shared" si="2"/>
        <v>0</v>
      </c>
      <c r="V77" s="503">
        <f t="shared" si="3"/>
        <v>0</v>
      </c>
    </row>
    <row r="78" spans="1:22" ht="18" customHeight="1" thickBot="1">
      <c r="A78" s="350"/>
      <c r="B78" s="828" t="s">
        <v>465</v>
      </c>
      <c r="C78" s="830"/>
      <c r="D78" s="831"/>
      <c r="E78" s="1139"/>
      <c r="F78" s="1140"/>
      <c r="G78" s="1141"/>
      <c r="H78" s="1142"/>
      <c r="I78" s="1130"/>
      <c r="J78" s="1131"/>
      <c r="K78" s="1131"/>
      <c r="L78" s="1132"/>
      <c r="M78" s="495"/>
      <c r="N78" s="495"/>
      <c r="O78" s="495"/>
      <c r="P78" s="495"/>
      <c r="Q78" s="83">
        <f>IF(AND(C78&lt;&gt;"",I78="",J78="",K78="",L78=""),"教育訓練時間未入力","")</f>
      </c>
      <c r="S78" s="503">
        <f t="shared" si="0"/>
        <v>0</v>
      </c>
      <c r="T78" s="503">
        <f t="shared" si="1"/>
        <v>0</v>
      </c>
      <c r="U78" s="503">
        <f t="shared" si="2"/>
        <v>0</v>
      </c>
      <c r="V78" s="503">
        <f t="shared" si="3"/>
        <v>0</v>
      </c>
    </row>
    <row r="79" spans="1:22" ht="18" customHeight="1" thickBot="1">
      <c r="A79" s="350"/>
      <c r="B79" s="837"/>
      <c r="C79" s="838"/>
      <c r="D79" s="839"/>
      <c r="E79" s="1133"/>
      <c r="F79" s="1134"/>
      <c r="G79" s="1134"/>
      <c r="H79" s="1135"/>
      <c r="I79" s="1136"/>
      <c r="J79" s="1137"/>
      <c r="K79" s="1137"/>
      <c r="L79" s="1138"/>
      <c r="M79" s="362" t="s">
        <v>21</v>
      </c>
      <c r="N79" s="834"/>
      <c r="O79" s="835"/>
      <c r="P79" s="836"/>
      <c r="Q79" s="83">
        <f>IF(OR(AND(M78="",N78="",O78="",P78=""),AND(M78&lt;="",N78&lt;="",O78&lt;&gt;"",P78&lt;&gt;"")),"","訓練の方法等未入力")</f>
      </c>
      <c r="S79" s="503">
        <f t="shared" si="0"/>
        <v>0</v>
      </c>
      <c r="T79" s="503">
        <f t="shared" si="1"/>
        <v>0</v>
      </c>
      <c r="U79" s="503">
        <f t="shared" si="2"/>
        <v>0</v>
      </c>
      <c r="V79" s="503">
        <f t="shared" si="3"/>
        <v>0</v>
      </c>
    </row>
    <row r="80" spans="1:22" ht="18" customHeight="1" thickBot="1">
      <c r="A80" s="350"/>
      <c r="B80" s="828" t="s">
        <v>466</v>
      </c>
      <c r="C80" s="830"/>
      <c r="D80" s="831"/>
      <c r="E80" s="1139"/>
      <c r="F80" s="1140"/>
      <c r="G80" s="1141"/>
      <c r="H80" s="1142"/>
      <c r="I80" s="1143"/>
      <c r="J80" s="1144"/>
      <c r="K80" s="1144"/>
      <c r="L80" s="1145"/>
      <c r="M80" s="496"/>
      <c r="N80" s="495"/>
      <c r="O80" s="495"/>
      <c r="P80" s="495"/>
      <c r="Q80" s="83">
        <f>IF(AND(C80&lt;&gt;"",I80="",J80="",K80="",L80=""),"教育訓練時間未入力","")</f>
      </c>
      <c r="S80" s="503">
        <f t="shared" si="0"/>
        <v>0</v>
      </c>
      <c r="T80" s="503">
        <f t="shared" si="1"/>
        <v>0</v>
      </c>
      <c r="U80" s="503">
        <f t="shared" si="2"/>
        <v>0</v>
      </c>
      <c r="V80" s="503">
        <f t="shared" si="3"/>
        <v>0</v>
      </c>
    </row>
    <row r="81" spans="1:22" ht="18" customHeight="1" thickBot="1">
      <c r="A81" s="350"/>
      <c r="B81" s="840"/>
      <c r="C81" s="841"/>
      <c r="D81" s="842"/>
      <c r="E81" s="1146"/>
      <c r="F81" s="1147"/>
      <c r="G81" s="1147"/>
      <c r="H81" s="1148"/>
      <c r="I81" s="1136"/>
      <c r="J81" s="1137"/>
      <c r="K81" s="1137"/>
      <c r="L81" s="1138"/>
      <c r="M81" s="362" t="s">
        <v>21</v>
      </c>
      <c r="N81" s="834"/>
      <c r="O81" s="835"/>
      <c r="P81" s="836"/>
      <c r="Q81" s="83">
        <f>IF(OR(AND(M80="",N80="",O80="",P80=""),AND(M80&lt;="",N80&lt;="",O80&lt;&gt;"",P80&lt;&gt;"")),"","訓練の方法等未入力")</f>
      </c>
      <c r="S81" s="503">
        <f t="shared" si="0"/>
        <v>0</v>
      </c>
      <c r="T81" s="503">
        <f t="shared" si="1"/>
        <v>0</v>
      </c>
      <c r="U81" s="503">
        <f t="shared" si="2"/>
        <v>0</v>
      </c>
      <c r="V81" s="503">
        <f t="shared" si="3"/>
        <v>0</v>
      </c>
    </row>
    <row r="82" spans="1:22" ht="18" customHeight="1" thickBot="1">
      <c r="A82" s="350"/>
      <c r="B82" s="828" t="s">
        <v>467</v>
      </c>
      <c r="C82" s="830"/>
      <c r="D82" s="831"/>
      <c r="E82" s="1139"/>
      <c r="F82" s="1140"/>
      <c r="G82" s="1141"/>
      <c r="H82" s="1142"/>
      <c r="I82" s="1143"/>
      <c r="J82" s="1144"/>
      <c r="K82" s="1144"/>
      <c r="L82" s="1145"/>
      <c r="M82" s="496"/>
      <c r="N82" s="495"/>
      <c r="O82" s="495"/>
      <c r="P82" s="495"/>
      <c r="Q82" s="83">
        <f>IF(AND(C82&lt;&gt;"",I82="",J82="",K82="",L82=""),"教育訓練時間未入力","")</f>
      </c>
      <c r="S82" s="503">
        <f t="shared" si="0"/>
        <v>0</v>
      </c>
      <c r="T82" s="503">
        <f t="shared" si="1"/>
        <v>0</v>
      </c>
      <c r="U82" s="503">
        <f t="shared" si="2"/>
        <v>0</v>
      </c>
      <c r="V82" s="503">
        <f t="shared" si="3"/>
        <v>0</v>
      </c>
    </row>
    <row r="83" spans="1:22" ht="18" customHeight="1" thickBot="1">
      <c r="A83" s="350"/>
      <c r="B83" s="829"/>
      <c r="C83" s="832"/>
      <c r="D83" s="833"/>
      <c r="E83" s="1155"/>
      <c r="F83" s="1156"/>
      <c r="G83" s="1156"/>
      <c r="H83" s="1157"/>
      <c r="I83" s="1136"/>
      <c r="J83" s="1137"/>
      <c r="K83" s="1137"/>
      <c r="L83" s="1138"/>
      <c r="M83" s="362" t="s">
        <v>21</v>
      </c>
      <c r="N83" s="834"/>
      <c r="O83" s="835"/>
      <c r="P83" s="836"/>
      <c r="Q83" s="83">
        <f>IF(OR(AND(M82="",N82="",O82="",P82=""),AND(M82&lt;="",N82&lt;="",O82&lt;&gt;"",P82&lt;&gt;"")),"","訓練の方法等未入力")</f>
      </c>
      <c r="S83" s="503">
        <f t="shared" si="0"/>
        <v>0</v>
      </c>
      <c r="T83" s="503">
        <f t="shared" si="1"/>
        <v>0</v>
      </c>
      <c r="U83" s="503">
        <f t="shared" si="2"/>
        <v>0</v>
      </c>
      <c r="V83" s="503">
        <f t="shared" si="3"/>
        <v>0</v>
      </c>
    </row>
    <row r="84" spans="1:19" ht="38.25" customHeight="1" thickTop="1">
      <c r="A84" s="350"/>
      <c r="B84" s="964" t="s">
        <v>415</v>
      </c>
      <c r="C84" s="965"/>
      <c r="D84" s="965"/>
      <c r="E84" s="965"/>
      <c r="F84" s="965"/>
      <c r="G84" s="965"/>
      <c r="H84" s="966"/>
      <c r="I84" s="1158">
        <f>IF(SUM(S30:S83)=0,"",SUM(S30:S83))</f>
      </c>
      <c r="J84" s="1159">
        <f>IF(SUM(T30:T83)=0,"",SUM(T30:T83))</f>
      </c>
      <c r="K84" s="1159">
        <f>IF(SUM(U30:U83)=0,"",SUM(U30:U83))</f>
      </c>
      <c r="L84" s="1160">
        <f>IF(SUM(V30:V83)=0,"",SUM(V30:V83))</f>
      </c>
      <c r="M84" s="946" t="s">
        <v>413</v>
      </c>
      <c r="N84" s="967"/>
      <c r="O84" s="968"/>
      <c r="P84" s="1167">
        <f>IF(SUM(I84:K84)=0,"",SUM(I84:K84))</f>
      </c>
      <c r="S84" s="501"/>
    </row>
    <row r="85" spans="1:17" ht="38.25" customHeight="1">
      <c r="A85" s="350"/>
      <c r="B85" s="955" t="s">
        <v>417</v>
      </c>
      <c r="C85" s="956"/>
      <c r="D85" s="956"/>
      <c r="E85" s="956"/>
      <c r="F85" s="956"/>
      <c r="G85" s="956"/>
      <c r="H85" s="957"/>
      <c r="I85" s="1161"/>
      <c r="J85" s="1162"/>
      <c r="K85" s="1162"/>
      <c r="L85" s="1163"/>
      <c r="M85" s="857" t="s">
        <v>414</v>
      </c>
      <c r="N85" s="858"/>
      <c r="O85" s="859"/>
      <c r="P85" s="1168">
        <f>IF(SUM(I85:K85)=0,"",SUM(I85:K85))</f>
      </c>
      <c r="Q85" s="565" t="str">
        <f>IF(AND(I85="",J85="",K85="",L85=""),"教育訓練受講者実人数未入力","")</f>
        <v>教育訓練受講者実人数未入力</v>
      </c>
    </row>
    <row r="86" spans="1:17" ht="50.25" customHeight="1" thickBot="1">
      <c r="A86" s="350"/>
      <c r="B86" s="928" t="s">
        <v>434</v>
      </c>
      <c r="C86" s="929"/>
      <c r="D86" s="929"/>
      <c r="E86" s="929"/>
      <c r="F86" s="929"/>
      <c r="G86" s="929"/>
      <c r="H86" s="930"/>
      <c r="I86" s="1164">
        <f>IF(I85=0,"",ROUNDDOWN(I84/I85,3))</f>
      </c>
      <c r="J86" s="1165">
        <f>IF(J85=0,"",ROUNDDOWN(J84/J85,3))</f>
      </c>
      <c r="K86" s="1165">
        <f>IF(K85=0,"",ROUNDDOWN(K84/K85,3))</f>
      </c>
      <c r="L86" s="1166">
        <f>IF(L85=0,"",ROUNDDOWN(L84/L85,3))</f>
      </c>
      <c r="M86" s="868" t="s">
        <v>412</v>
      </c>
      <c r="N86" s="869"/>
      <c r="O86" s="870"/>
      <c r="P86" s="1169">
        <f>IF(OR(P85=0,P85=""),"",ROUNDDOWN(P84/P85,3))</f>
      </c>
      <c r="Q86" s="566"/>
    </row>
    <row r="87" spans="1:17" ht="18" customHeight="1" thickBot="1">
      <c r="A87" s="350"/>
      <c r="B87" s="925" t="s">
        <v>267</v>
      </c>
      <c r="C87" s="926"/>
      <c r="D87" s="926"/>
      <c r="E87" s="926"/>
      <c r="F87" s="926"/>
      <c r="G87" s="926"/>
      <c r="H87" s="926"/>
      <c r="I87" s="926"/>
      <c r="J87" s="926"/>
      <c r="K87" s="926"/>
      <c r="L87" s="927"/>
      <c r="M87" s="941"/>
      <c r="N87" s="942"/>
      <c r="O87" s="942"/>
      <c r="P87" s="943"/>
      <c r="Q87" s="565" t="str">
        <f>IF(M87="","１人当たり平均賃金未入力","")</f>
        <v>１人当たり平均賃金未入力</v>
      </c>
    </row>
    <row r="88" ht="13.5">
      <c r="M88" s="58"/>
    </row>
  </sheetData>
  <sheetProtection sheet="1"/>
  <mergeCells count="180">
    <mergeCell ref="B85:H85"/>
    <mergeCell ref="M85:O85"/>
    <mergeCell ref="B86:H86"/>
    <mergeCell ref="M86:O86"/>
    <mergeCell ref="B87:L87"/>
    <mergeCell ref="M87:P87"/>
    <mergeCell ref="B82:B83"/>
    <mergeCell ref="C82:D83"/>
    <mergeCell ref="E82:F82"/>
    <mergeCell ref="G82:H82"/>
    <mergeCell ref="N83:P83"/>
    <mergeCell ref="B84:H84"/>
    <mergeCell ref="M84:O84"/>
    <mergeCell ref="B78:B79"/>
    <mergeCell ref="C78:D79"/>
    <mergeCell ref="E78:F78"/>
    <mergeCell ref="G78:H78"/>
    <mergeCell ref="N79:P79"/>
    <mergeCell ref="B80:B81"/>
    <mergeCell ref="C80:D81"/>
    <mergeCell ref="E80:F80"/>
    <mergeCell ref="G80:H80"/>
    <mergeCell ref="N81:P81"/>
    <mergeCell ref="B74:B75"/>
    <mergeCell ref="C74:D75"/>
    <mergeCell ref="E74:F74"/>
    <mergeCell ref="G74:H74"/>
    <mergeCell ref="N75:P75"/>
    <mergeCell ref="B76:B77"/>
    <mergeCell ref="C76:D77"/>
    <mergeCell ref="E76:F76"/>
    <mergeCell ref="G76:H76"/>
    <mergeCell ref="N77:P77"/>
    <mergeCell ref="B69:B70"/>
    <mergeCell ref="C69:D70"/>
    <mergeCell ref="E69:F69"/>
    <mergeCell ref="G69:H69"/>
    <mergeCell ref="N70:P70"/>
    <mergeCell ref="B71:B72"/>
    <mergeCell ref="C71:D72"/>
    <mergeCell ref="E71:F71"/>
    <mergeCell ref="G71:H71"/>
    <mergeCell ref="N72:P72"/>
    <mergeCell ref="B65:B66"/>
    <mergeCell ref="C65:D66"/>
    <mergeCell ref="E65:F65"/>
    <mergeCell ref="G65:H65"/>
    <mergeCell ref="N66:P66"/>
    <mergeCell ref="B67:B68"/>
    <mergeCell ref="C67:D68"/>
    <mergeCell ref="E67:F67"/>
    <mergeCell ref="G67:H67"/>
    <mergeCell ref="N68:P68"/>
    <mergeCell ref="B60:B61"/>
    <mergeCell ref="C60:D61"/>
    <mergeCell ref="E60:F60"/>
    <mergeCell ref="G60:H60"/>
    <mergeCell ref="N61:P61"/>
    <mergeCell ref="B63:B64"/>
    <mergeCell ref="C63:D64"/>
    <mergeCell ref="E63:F63"/>
    <mergeCell ref="G63:H63"/>
    <mergeCell ref="N64:P64"/>
    <mergeCell ref="B56:B57"/>
    <mergeCell ref="C56:D57"/>
    <mergeCell ref="E56:F56"/>
    <mergeCell ref="G56:H56"/>
    <mergeCell ref="N57:P57"/>
    <mergeCell ref="B58:B59"/>
    <mergeCell ref="C58:D59"/>
    <mergeCell ref="E58:F58"/>
    <mergeCell ref="G58:H58"/>
    <mergeCell ref="N59:P59"/>
    <mergeCell ref="B52:B53"/>
    <mergeCell ref="C52:D53"/>
    <mergeCell ref="E52:F52"/>
    <mergeCell ref="G52:H52"/>
    <mergeCell ref="N53:P53"/>
    <mergeCell ref="B54:B55"/>
    <mergeCell ref="C54:D55"/>
    <mergeCell ref="E54:F54"/>
    <mergeCell ref="G54:H54"/>
    <mergeCell ref="N55:P55"/>
    <mergeCell ref="B47:B48"/>
    <mergeCell ref="C47:D48"/>
    <mergeCell ref="E47:F47"/>
    <mergeCell ref="G47:H47"/>
    <mergeCell ref="N48:P48"/>
    <mergeCell ref="B49:B50"/>
    <mergeCell ref="C49:D50"/>
    <mergeCell ref="E49:F49"/>
    <mergeCell ref="G49:H49"/>
    <mergeCell ref="N50:P50"/>
    <mergeCell ref="B43:B44"/>
    <mergeCell ref="C43:D44"/>
    <mergeCell ref="E43:F43"/>
    <mergeCell ref="G43:H43"/>
    <mergeCell ref="N44:P44"/>
    <mergeCell ref="B45:B46"/>
    <mergeCell ref="C45:D46"/>
    <mergeCell ref="E45:F45"/>
    <mergeCell ref="G45:H45"/>
    <mergeCell ref="N46:P46"/>
    <mergeCell ref="B38:B39"/>
    <mergeCell ref="C38:D39"/>
    <mergeCell ref="E38:F38"/>
    <mergeCell ref="G38:H38"/>
    <mergeCell ref="N39:P39"/>
    <mergeCell ref="B41:B42"/>
    <mergeCell ref="C41:D42"/>
    <mergeCell ref="E41:F41"/>
    <mergeCell ref="G41:H41"/>
    <mergeCell ref="N42:P42"/>
    <mergeCell ref="B34:B35"/>
    <mergeCell ref="C34:D35"/>
    <mergeCell ref="E34:F34"/>
    <mergeCell ref="G34:H34"/>
    <mergeCell ref="N35:P35"/>
    <mergeCell ref="B36:B37"/>
    <mergeCell ref="C36:D37"/>
    <mergeCell ref="E36:F36"/>
    <mergeCell ref="G36:H36"/>
    <mergeCell ref="N37:P37"/>
    <mergeCell ref="B30:B31"/>
    <mergeCell ref="C30:D31"/>
    <mergeCell ref="E30:F30"/>
    <mergeCell ref="G30:H30"/>
    <mergeCell ref="N31:P31"/>
    <mergeCell ref="B32:B33"/>
    <mergeCell ref="C32:D33"/>
    <mergeCell ref="E32:F32"/>
    <mergeCell ref="G32:H32"/>
    <mergeCell ref="N33:P33"/>
    <mergeCell ref="M25:M28"/>
    <mergeCell ref="N25:N28"/>
    <mergeCell ref="O25:O28"/>
    <mergeCell ref="P25:P28"/>
    <mergeCell ref="I26:L27"/>
    <mergeCell ref="E27:H27"/>
    <mergeCell ref="C18:E20"/>
    <mergeCell ref="F19:H20"/>
    <mergeCell ref="I20:K20"/>
    <mergeCell ref="B25:D28"/>
    <mergeCell ref="E25:H26"/>
    <mergeCell ref="I25:L25"/>
    <mergeCell ref="F14:G14"/>
    <mergeCell ref="H14:I14"/>
    <mergeCell ref="J14:K14"/>
    <mergeCell ref="L14:M14"/>
    <mergeCell ref="N14:O14"/>
    <mergeCell ref="F15:G15"/>
    <mergeCell ref="H15:I15"/>
    <mergeCell ref="J15:K15"/>
    <mergeCell ref="L15:M15"/>
    <mergeCell ref="N15:O15"/>
    <mergeCell ref="C13:D13"/>
    <mergeCell ref="F13:G13"/>
    <mergeCell ref="H13:I13"/>
    <mergeCell ref="J13:K13"/>
    <mergeCell ref="L13:M13"/>
    <mergeCell ref="N13:O13"/>
    <mergeCell ref="C12:D12"/>
    <mergeCell ref="F12:G12"/>
    <mergeCell ref="H12:I12"/>
    <mergeCell ref="J12:K12"/>
    <mergeCell ref="L12:M12"/>
    <mergeCell ref="N12:O12"/>
    <mergeCell ref="B11:D11"/>
    <mergeCell ref="F11:G11"/>
    <mergeCell ref="H11:I11"/>
    <mergeCell ref="J11:K11"/>
    <mergeCell ref="L11:M11"/>
    <mergeCell ref="N11:O11"/>
    <mergeCell ref="E7:E10"/>
    <mergeCell ref="J7:K10"/>
    <mergeCell ref="L7:O9"/>
    <mergeCell ref="F8:G10"/>
    <mergeCell ref="H8:I10"/>
    <mergeCell ref="L10:M10"/>
    <mergeCell ref="N10:O10"/>
  </mergeCells>
  <dataValidations count="7">
    <dataValidation type="whole" operator="greaterThanOrEqual" allowBlank="1" showInputMessage="1" showErrorMessage="1" sqref="L14:O15 J11:K11 D22:E22 G22:H22 J22:K22 E64:L64 E61:L61 E42:L42 E39:L39 E53:L53 E50:L50 E75:L75 E72:L72 E31:L31 I85:L85 M87:P87 F14:I15 F12:I12 E33:L33 E35:L35 E37:L37 E44:L44 E46:L46 E48:L48 E55:L55 E57:L57 E59:L59 E66:L66 E68:L68 E70:L70 E77:L77 E79:L79 E81:L81 E83:L83">
      <formula1>0</formula1>
    </dataValidation>
    <dataValidation allowBlank="1" showInputMessage="1" showErrorMessage="1" imeMode="on" sqref="C63:D72 C30:D39 C41:D50 C52:D61 C74:D83"/>
    <dataValidation type="decimal" operator="greaterThanOrEqual" allowBlank="1" showInputMessage="1" showErrorMessage="1" sqref="I30:L30 I63:L63 I41:L41 I52:L52 I74:L74 I34:L34 I45:L45 I56:L56 I67:L67 I78:L78">
      <formula1>0</formula1>
    </dataValidation>
    <dataValidation operator="greaterThanOrEqual" allowBlank="1" showInputMessage="1" showErrorMessage="1" sqref="E11:I11 E12 E13:I13 E14:E15 L11:O11 L13:O13"/>
    <dataValidation type="list" allowBlank="1" showInputMessage="1" showErrorMessage="1" sqref="E30:H30 E32:H32 E41:H41 E43:H43 E52:H52 E54:H54 E63:H63 E65:H65 E74:H74 E76:H76 E34:H34 E36:H36 E38:H38 E45:H45 E47:H47 E49:H49 E56:H56 E58:H58 E60:H60 E67:H67 E69:H69 E71:H71 E78:H78 E80:H80 E82:H82">
      <formula1>"1,2,3,4,5,6"</formula1>
    </dataValidation>
    <dataValidation type="list" allowBlank="1" showInputMessage="1" showErrorMessage="1" sqref="O32:P32 O41:P41 O43:P43 O52:P52 O54:P54 O63:P63 O65:P65 O74:P74 O76:P76 M76 M74 M65 M63 M54 M52 M43 M41 M32 M30 O30:P30 O36:P36 M36 M34 O34:P34 O38:P38 M38 O45:P45 O47:P47 M47 M45 O49:P49 M49 O56:P56 O58:P58 M58 M56 O60:P60 M60 O67:P67 O69:P69 M69 M67 O71:P71 M71 O78:P78 O80:P80 M80 M78 O82:P82 M82">
      <formula1>"1,2,3"</formula1>
    </dataValidation>
    <dataValidation type="list" allowBlank="1" showInputMessage="1" showErrorMessage="1" sqref="N30 N32 N41 N43 N52 N54 N63 N65 N74 N76 N34 N36 N38 N45 N47 N49 N56 N58 N60 N67 N69 N71 N78 N80 N82">
      <formula1>"1,2,3,4"</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dimension ref="A1:T134"/>
  <sheetViews>
    <sheetView zoomScaleSheetLayoutView="100" zoomScalePageLayoutView="70" workbookViewId="0" topLeftCell="A4">
      <selection activeCell="I14" sqref="I14:J14"/>
    </sheetView>
  </sheetViews>
  <sheetFormatPr defaultColWidth="9.00390625" defaultRowHeight="13.5"/>
  <cols>
    <col min="1" max="1" width="1.00390625" style="7" customWidth="1"/>
    <col min="2" max="2" width="2.875" style="7" customWidth="1"/>
    <col min="3" max="3" width="2.625" style="7" customWidth="1"/>
    <col min="4" max="4" width="10.625" style="7" customWidth="1"/>
    <col min="5" max="5" width="12.625" style="7" customWidth="1"/>
    <col min="6" max="17" width="10.625" style="7" customWidth="1"/>
    <col min="18" max="18" width="26.75390625" style="7" bestFit="1" customWidth="1"/>
    <col min="19" max="16384" width="9.00390625" style="7" customWidth="1"/>
  </cols>
  <sheetData>
    <row r="1" spans="1:17" ht="6" customHeight="1">
      <c r="A1" s="246"/>
      <c r="B1" s="246"/>
      <c r="C1" s="246"/>
      <c r="D1" s="246"/>
      <c r="E1" s="246"/>
      <c r="F1" s="246"/>
      <c r="G1" s="246"/>
      <c r="H1" s="246"/>
      <c r="I1" s="246"/>
      <c r="J1" s="246"/>
      <c r="K1" s="246"/>
      <c r="L1" s="246"/>
      <c r="M1" s="246"/>
      <c r="N1" s="246"/>
      <c r="O1" s="246"/>
      <c r="P1" s="246"/>
      <c r="Q1" s="246"/>
    </row>
    <row r="2" spans="1:17" ht="13.5">
      <c r="A2" s="86" t="s">
        <v>376</v>
      </c>
      <c r="B2" s="246"/>
      <c r="C2" s="246"/>
      <c r="D2" s="246"/>
      <c r="E2" s="246"/>
      <c r="F2" s="246"/>
      <c r="G2" s="246"/>
      <c r="H2" s="246"/>
      <c r="I2" s="246"/>
      <c r="J2" s="246"/>
      <c r="K2" s="246"/>
      <c r="L2" s="246"/>
      <c r="M2" s="246"/>
      <c r="N2" s="246"/>
      <c r="O2" s="246"/>
      <c r="P2" s="150"/>
      <c r="Q2" s="147" t="s">
        <v>0</v>
      </c>
    </row>
    <row r="3" spans="1:17" ht="8.25" customHeight="1">
      <c r="A3" s="246"/>
      <c r="B3" s="246"/>
      <c r="C3" s="246"/>
      <c r="D3" s="246"/>
      <c r="E3" s="246"/>
      <c r="F3" s="246"/>
      <c r="G3" s="246"/>
      <c r="H3" s="246"/>
      <c r="I3" s="246"/>
      <c r="J3" s="246"/>
      <c r="K3" s="246"/>
      <c r="L3" s="246"/>
      <c r="M3" s="246"/>
      <c r="N3" s="246"/>
      <c r="O3" s="246"/>
      <c r="P3" s="246"/>
      <c r="Q3" s="246"/>
    </row>
    <row r="4" spans="1:17" ht="20.25" customHeight="1">
      <c r="A4" s="1019" t="s">
        <v>212</v>
      </c>
      <c r="B4" s="1019"/>
      <c r="C4" s="1019"/>
      <c r="D4" s="1019"/>
      <c r="E4" s="1019"/>
      <c r="F4" s="1019"/>
      <c r="G4" s="1019"/>
      <c r="H4" s="1019"/>
      <c r="I4" s="1019"/>
      <c r="J4" s="1019"/>
      <c r="K4" s="246"/>
      <c r="L4" s="246"/>
      <c r="M4" s="246"/>
      <c r="N4" s="246"/>
      <c r="O4" s="246"/>
      <c r="P4" s="246"/>
      <c r="Q4" s="246"/>
    </row>
    <row r="5" spans="1:17" ht="8.25" customHeight="1">
      <c r="A5" s="246"/>
      <c r="B5" s="246"/>
      <c r="C5" s="246"/>
      <c r="D5" s="246"/>
      <c r="E5" s="246"/>
      <c r="F5" s="246"/>
      <c r="G5" s="246"/>
      <c r="H5" s="246"/>
      <c r="I5" s="246"/>
      <c r="J5" s="246"/>
      <c r="K5" s="246"/>
      <c r="L5" s="246"/>
      <c r="M5" s="246"/>
      <c r="N5" s="246"/>
      <c r="O5" s="246"/>
      <c r="P5" s="246"/>
      <c r="Q5" s="246"/>
    </row>
    <row r="6" spans="1:17" ht="13.5">
      <c r="A6" s="150" t="s">
        <v>27</v>
      </c>
      <c r="B6" s="150"/>
      <c r="C6" s="150"/>
      <c r="D6" s="150"/>
      <c r="E6" s="150"/>
      <c r="F6" s="150"/>
      <c r="G6" s="151"/>
      <c r="H6" s="150"/>
      <c r="I6" s="150"/>
      <c r="J6" s="150"/>
      <c r="K6" s="246"/>
      <c r="L6" s="246"/>
      <c r="M6" s="246"/>
      <c r="N6" s="246"/>
      <c r="O6" s="246"/>
      <c r="P6" s="246"/>
      <c r="Q6" s="246"/>
    </row>
    <row r="7" spans="1:17" ht="14.25" thickBot="1">
      <c r="A7" s="150"/>
      <c r="B7" s="150" t="s">
        <v>383</v>
      </c>
      <c r="C7" s="150"/>
      <c r="D7" s="150"/>
      <c r="E7" s="246"/>
      <c r="F7" s="150"/>
      <c r="G7" s="150"/>
      <c r="H7" s="151"/>
      <c r="I7" s="151"/>
      <c r="J7" s="246"/>
      <c r="K7" s="246"/>
      <c r="L7" s="246"/>
      <c r="M7" s="150"/>
      <c r="N7" s="150"/>
      <c r="O7" s="151"/>
      <c r="P7" s="151"/>
      <c r="Q7" s="246"/>
    </row>
    <row r="8" spans="1:17" ht="8.25" customHeight="1" thickBot="1">
      <c r="A8" s="151"/>
      <c r="B8" s="366"/>
      <c r="C8" s="367"/>
      <c r="D8" s="368"/>
      <c r="E8" s="369"/>
      <c r="F8" s="254"/>
      <c r="G8" s="370"/>
      <c r="H8" s="370"/>
      <c r="I8" s="370"/>
      <c r="J8" s="371"/>
      <c r="K8" s="1020"/>
      <c r="L8" s="1021"/>
      <c r="M8" s="182"/>
      <c r="N8" s="289"/>
      <c r="O8" s="289"/>
      <c r="P8" s="289"/>
      <c r="Q8" s="263"/>
    </row>
    <row r="9" spans="1:20" ht="44.25" customHeight="1" thickBot="1">
      <c r="A9" s="151"/>
      <c r="B9" s="366"/>
      <c r="C9" s="372"/>
      <c r="D9" s="373"/>
      <c r="E9" s="374"/>
      <c r="F9" s="1022" t="s">
        <v>36</v>
      </c>
      <c r="G9" s="1024" t="s">
        <v>546</v>
      </c>
      <c r="H9" s="1025"/>
      <c r="I9" s="1026" t="s">
        <v>547</v>
      </c>
      <c r="J9" s="1027"/>
      <c r="K9" s="1020"/>
      <c r="L9" s="1021"/>
      <c r="M9" s="375"/>
      <c r="N9" s="1018"/>
      <c r="O9" s="1018"/>
      <c r="P9" s="1018"/>
      <c r="Q9" s="1018"/>
      <c r="R9" s="37"/>
      <c r="T9" s="33"/>
    </row>
    <row r="10" spans="1:18" ht="39" customHeight="1" thickBot="1">
      <c r="A10" s="151"/>
      <c r="B10" s="366"/>
      <c r="C10" s="376"/>
      <c r="D10" s="377"/>
      <c r="E10" s="378"/>
      <c r="F10" s="1023"/>
      <c r="G10" s="379" t="s">
        <v>31</v>
      </c>
      <c r="H10" s="380" t="s">
        <v>32</v>
      </c>
      <c r="I10" s="381" t="s">
        <v>31</v>
      </c>
      <c r="J10" s="382" t="s">
        <v>32</v>
      </c>
      <c r="K10" s="1020"/>
      <c r="L10" s="1021"/>
      <c r="M10" s="375"/>
      <c r="N10" s="1013"/>
      <c r="O10" s="1013"/>
      <c r="P10" s="1013"/>
      <c r="Q10" s="1013"/>
      <c r="R10" s="520"/>
    </row>
    <row r="11" spans="1:18" ht="27" customHeight="1" thickBot="1">
      <c r="A11" s="151"/>
      <c r="B11" s="383"/>
      <c r="C11" s="796" t="s">
        <v>135</v>
      </c>
      <c r="D11" s="796"/>
      <c r="E11" s="796"/>
      <c r="F11" s="497">
        <f>SUM(G11:J11)</f>
        <v>0</v>
      </c>
      <c r="G11" s="384"/>
      <c r="H11" s="385"/>
      <c r="I11" s="386"/>
      <c r="J11" s="387"/>
      <c r="K11" s="375"/>
      <c r="L11" s="375"/>
      <c r="M11" s="375"/>
      <c r="N11" s="375"/>
      <c r="O11" s="375"/>
      <c r="P11" s="375"/>
      <c r="Q11" s="375"/>
      <c r="R11" s="83">
        <f>IF(AND(F11="",SUM(F15:F53,M15:M16,M18:M33,M35:M36,M38:M42)=0),"",IF(F11=SUM(F15:F53,M15:M16,M18:M33,M35:M36,M38:M42),"","派遣労働者数不一致"))</f>
      </c>
    </row>
    <row r="12" spans="1:18" ht="27" customHeight="1" thickBot="1">
      <c r="A12" s="151"/>
      <c r="B12" s="251" t="s">
        <v>384</v>
      </c>
      <c r="C12" s="388"/>
      <c r="D12" s="255"/>
      <c r="E12" s="388"/>
      <c r="F12" s="389"/>
      <c r="G12" s="390"/>
      <c r="H12" s="268"/>
      <c r="I12" s="391"/>
      <c r="J12" s="389"/>
      <c r="K12" s="150" t="s">
        <v>385</v>
      </c>
      <c r="L12" s="375"/>
      <c r="M12" s="392"/>
      <c r="N12" s="375"/>
      <c r="O12" s="375"/>
      <c r="P12" s="375"/>
      <c r="Q12" s="375"/>
      <c r="R12" s="83">
        <f>IF(SUM(G11,I11)=SUM(G15:H53,N15:O16,N18:O33,N35:O36,N38:O42),"","無期派遣労働者数不一致")</f>
      </c>
    </row>
    <row r="13" spans="1:18" ht="27" customHeight="1" thickBot="1">
      <c r="A13" s="151"/>
      <c r="B13" s="383"/>
      <c r="C13" s="255"/>
      <c r="D13" s="255"/>
      <c r="E13" s="388"/>
      <c r="F13" s="393" t="s">
        <v>379</v>
      </c>
      <c r="G13" s="1014" t="s">
        <v>377</v>
      </c>
      <c r="H13" s="1015"/>
      <c r="I13" s="1007" t="s">
        <v>378</v>
      </c>
      <c r="J13" s="1008"/>
      <c r="K13" s="375"/>
      <c r="L13" s="394"/>
      <c r="M13" s="375" t="s">
        <v>379</v>
      </c>
      <c r="N13" s="1014" t="s">
        <v>377</v>
      </c>
      <c r="O13" s="1015"/>
      <c r="P13" s="1016" t="s">
        <v>378</v>
      </c>
      <c r="Q13" s="1017"/>
      <c r="R13" s="83">
        <f>IF(SUM(H11,J11)=SUM(I15:J53,P15:Q16,P18:Q33,P35:Q36,P38:Q42),"","有期派遣労働者数不一致")</f>
      </c>
    </row>
    <row r="14" spans="1:17" ht="27" customHeight="1" thickBot="1">
      <c r="A14" s="151"/>
      <c r="B14" s="395"/>
      <c r="C14" s="1028" t="s">
        <v>33</v>
      </c>
      <c r="D14" s="1029"/>
      <c r="E14" s="1030"/>
      <c r="F14" s="512">
        <f>SUM(G14:J14)</f>
        <v>0</v>
      </c>
      <c r="G14" s="1009">
        <f>IF(SUM(N23:O28)=0,"",SUM(N23:O28))</f>
      </c>
      <c r="H14" s="1010"/>
      <c r="I14" s="1011">
        <f>IF(SUM(P23:Q28)=0,"",SUM(P23:Q28))</f>
      </c>
      <c r="J14" s="1012"/>
      <c r="K14" s="1031" t="s">
        <v>380</v>
      </c>
      <c r="L14" s="1032"/>
      <c r="M14" s="396" t="s">
        <v>380</v>
      </c>
      <c r="N14" s="821" t="s">
        <v>380</v>
      </c>
      <c r="O14" s="1006"/>
      <c r="P14" s="1007" t="s">
        <v>381</v>
      </c>
      <c r="Q14" s="1008"/>
    </row>
    <row r="15" spans="1:17" ht="27" customHeight="1">
      <c r="A15" s="151"/>
      <c r="B15" s="284"/>
      <c r="C15" s="1003" t="s">
        <v>73</v>
      </c>
      <c r="D15" s="1004"/>
      <c r="E15" s="1005"/>
      <c r="F15" s="513">
        <f aca="true" t="shared" si="0" ref="F15:F53">IF(SUM(G15:J15)=0,"",SUM(G15:J15))</f>
      </c>
      <c r="G15" s="994"/>
      <c r="H15" s="995"/>
      <c r="I15" s="990"/>
      <c r="J15" s="991"/>
      <c r="K15" s="992" t="s">
        <v>111</v>
      </c>
      <c r="L15" s="993"/>
      <c r="M15" s="519">
        <f>IF(SUM(N15:Q15)=0,"",SUM(N15:Q15))</f>
      </c>
      <c r="N15" s="997"/>
      <c r="O15" s="998"/>
      <c r="P15" s="997"/>
      <c r="Q15" s="999"/>
    </row>
    <row r="16" spans="1:17" ht="27" customHeight="1">
      <c r="A16" s="151"/>
      <c r="B16" s="284"/>
      <c r="C16" s="987" t="s">
        <v>74</v>
      </c>
      <c r="D16" s="988"/>
      <c r="E16" s="989"/>
      <c r="F16" s="513">
        <f t="shared" si="0"/>
      </c>
      <c r="G16" s="994"/>
      <c r="H16" s="995"/>
      <c r="I16" s="990"/>
      <c r="J16" s="991"/>
      <c r="K16" s="992" t="s">
        <v>112</v>
      </c>
      <c r="L16" s="993"/>
      <c r="M16" s="517">
        <f>IF(SUM(N16:Q16)=0,"",SUM(N16:Q16))</f>
      </c>
      <c r="N16" s="997"/>
      <c r="O16" s="998"/>
      <c r="P16" s="997"/>
      <c r="Q16" s="999"/>
    </row>
    <row r="17" spans="1:17" ht="27" customHeight="1">
      <c r="A17" s="151"/>
      <c r="B17" s="284"/>
      <c r="C17" s="987" t="s">
        <v>75</v>
      </c>
      <c r="D17" s="988"/>
      <c r="E17" s="989"/>
      <c r="F17" s="513">
        <f t="shared" si="0"/>
      </c>
      <c r="G17" s="994"/>
      <c r="H17" s="995"/>
      <c r="I17" s="990"/>
      <c r="J17" s="991"/>
      <c r="K17" s="992" t="s">
        <v>387</v>
      </c>
      <c r="L17" s="993"/>
      <c r="M17" s="397" t="s">
        <v>391</v>
      </c>
      <c r="N17" s="1000" t="s">
        <v>391</v>
      </c>
      <c r="O17" s="1001"/>
      <c r="P17" s="1000" t="s">
        <v>392</v>
      </c>
      <c r="Q17" s="1002"/>
    </row>
    <row r="18" spans="1:17" ht="27" customHeight="1">
      <c r="A18" s="151"/>
      <c r="B18" s="284"/>
      <c r="C18" s="987" t="s">
        <v>76</v>
      </c>
      <c r="D18" s="988"/>
      <c r="E18" s="989"/>
      <c r="F18" s="513">
        <f t="shared" si="0"/>
      </c>
      <c r="G18" s="994"/>
      <c r="H18" s="995"/>
      <c r="I18" s="990"/>
      <c r="J18" s="991"/>
      <c r="K18" s="992" t="s">
        <v>113</v>
      </c>
      <c r="L18" s="993"/>
      <c r="M18" s="517">
        <f aca="true" t="shared" si="1" ref="M18:M33">IF(SUM(N18:Q18)=0,"",SUM(N18:Q18))</f>
      </c>
      <c r="N18" s="997"/>
      <c r="O18" s="998"/>
      <c r="P18" s="997"/>
      <c r="Q18" s="999"/>
    </row>
    <row r="19" spans="1:17" ht="27" customHeight="1">
      <c r="A19" s="151"/>
      <c r="B19" s="284"/>
      <c r="C19" s="987" t="s">
        <v>77</v>
      </c>
      <c r="D19" s="988"/>
      <c r="E19" s="989"/>
      <c r="F19" s="513">
        <f t="shared" si="0"/>
      </c>
      <c r="G19" s="994"/>
      <c r="H19" s="995"/>
      <c r="I19" s="990"/>
      <c r="J19" s="991"/>
      <c r="K19" s="992" t="s">
        <v>114</v>
      </c>
      <c r="L19" s="993"/>
      <c r="M19" s="519">
        <f t="shared" si="1"/>
      </c>
      <c r="N19" s="997"/>
      <c r="O19" s="998"/>
      <c r="P19" s="997"/>
      <c r="Q19" s="999"/>
    </row>
    <row r="20" spans="1:17" ht="27" customHeight="1">
      <c r="A20" s="151"/>
      <c r="B20" s="251"/>
      <c r="C20" s="987" t="s">
        <v>78</v>
      </c>
      <c r="D20" s="988"/>
      <c r="E20" s="989"/>
      <c r="F20" s="514">
        <f t="shared" si="0"/>
      </c>
      <c r="G20" s="994"/>
      <c r="H20" s="995"/>
      <c r="I20" s="990"/>
      <c r="J20" s="991"/>
      <c r="K20" s="992" t="s">
        <v>115</v>
      </c>
      <c r="L20" s="993"/>
      <c r="M20" s="517">
        <f t="shared" si="1"/>
      </c>
      <c r="N20" s="997"/>
      <c r="O20" s="998"/>
      <c r="P20" s="997"/>
      <c r="Q20" s="999"/>
    </row>
    <row r="21" spans="1:17" ht="27" customHeight="1">
      <c r="A21" s="151"/>
      <c r="B21" s="251"/>
      <c r="C21" s="987" t="s">
        <v>386</v>
      </c>
      <c r="D21" s="988"/>
      <c r="E21" s="989"/>
      <c r="F21" s="514">
        <f t="shared" si="0"/>
      </c>
      <c r="G21" s="994"/>
      <c r="H21" s="995"/>
      <c r="I21" s="990"/>
      <c r="J21" s="991"/>
      <c r="K21" s="992" t="s">
        <v>388</v>
      </c>
      <c r="L21" s="993"/>
      <c r="M21" s="517">
        <f t="shared" si="1"/>
      </c>
      <c r="N21" s="997"/>
      <c r="O21" s="998"/>
      <c r="P21" s="997"/>
      <c r="Q21" s="999"/>
    </row>
    <row r="22" spans="1:17" ht="27" customHeight="1">
      <c r="A22" s="151"/>
      <c r="B22" s="251"/>
      <c r="C22" s="987" t="s">
        <v>79</v>
      </c>
      <c r="D22" s="988"/>
      <c r="E22" s="989"/>
      <c r="F22" s="514">
        <f t="shared" si="0"/>
      </c>
      <c r="G22" s="994"/>
      <c r="H22" s="995"/>
      <c r="I22" s="990"/>
      <c r="J22" s="991"/>
      <c r="K22" s="992" t="s">
        <v>116</v>
      </c>
      <c r="L22" s="993"/>
      <c r="M22" s="517">
        <f t="shared" si="1"/>
      </c>
      <c r="N22" s="997"/>
      <c r="O22" s="998"/>
      <c r="P22" s="997"/>
      <c r="Q22" s="999"/>
    </row>
    <row r="23" spans="1:17" ht="27" customHeight="1">
      <c r="A23" s="151"/>
      <c r="B23" s="251"/>
      <c r="C23" s="987" t="s">
        <v>80</v>
      </c>
      <c r="D23" s="988"/>
      <c r="E23" s="989"/>
      <c r="F23" s="514">
        <f t="shared" si="0"/>
      </c>
      <c r="G23" s="994"/>
      <c r="H23" s="995"/>
      <c r="I23" s="990"/>
      <c r="J23" s="991"/>
      <c r="K23" s="992" t="s">
        <v>389</v>
      </c>
      <c r="L23" s="993"/>
      <c r="M23" s="517">
        <f t="shared" si="1"/>
      </c>
      <c r="N23" s="997"/>
      <c r="O23" s="998"/>
      <c r="P23" s="997"/>
      <c r="Q23" s="999"/>
    </row>
    <row r="24" spans="1:17" ht="27" customHeight="1">
      <c r="A24" s="151"/>
      <c r="B24" s="251"/>
      <c r="C24" s="987" t="s">
        <v>81</v>
      </c>
      <c r="D24" s="988"/>
      <c r="E24" s="989"/>
      <c r="F24" s="514">
        <f t="shared" si="0"/>
      </c>
      <c r="G24" s="994"/>
      <c r="H24" s="995"/>
      <c r="I24" s="990"/>
      <c r="J24" s="991"/>
      <c r="K24" s="992" t="s">
        <v>117</v>
      </c>
      <c r="L24" s="993"/>
      <c r="M24" s="517">
        <f t="shared" si="1"/>
      </c>
      <c r="N24" s="997"/>
      <c r="O24" s="998"/>
      <c r="P24" s="997"/>
      <c r="Q24" s="999"/>
    </row>
    <row r="25" spans="1:17" ht="27" customHeight="1">
      <c r="A25" s="151"/>
      <c r="B25" s="251"/>
      <c r="C25" s="987" t="s">
        <v>82</v>
      </c>
      <c r="D25" s="988"/>
      <c r="E25" s="989"/>
      <c r="F25" s="514">
        <f t="shared" si="0"/>
      </c>
      <c r="G25" s="994"/>
      <c r="H25" s="995"/>
      <c r="I25" s="990"/>
      <c r="J25" s="991"/>
      <c r="K25" s="992" t="s">
        <v>118</v>
      </c>
      <c r="L25" s="993"/>
      <c r="M25" s="517">
        <f t="shared" si="1"/>
      </c>
      <c r="N25" s="997"/>
      <c r="O25" s="998"/>
      <c r="P25" s="997"/>
      <c r="Q25" s="999"/>
    </row>
    <row r="26" spans="1:17" ht="27" customHeight="1">
      <c r="A26" s="151"/>
      <c r="B26" s="251"/>
      <c r="C26" s="987" t="s">
        <v>83</v>
      </c>
      <c r="D26" s="988"/>
      <c r="E26" s="989"/>
      <c r="F26" s="514">
        <f t="shared" si="0"/>
      </c>
      <c r="G26" s="994"/>
      <c r="H26" s="995"/>
      <c r="I26" s="990"/>
      <c r="J26" s="991"/>
      <c r="K26" s="992" t="s">
        <v>390</v>
      </c>
      <c r="L26" s="993"/>
      <c r="M26" s="517">
        <f t="shared" si="1"/>
      </c>
      <c r="N26" s="997"/>
      <c r="O26" s="998"/>
      <c r="P26" s="997"/>
      <c r="Q26" s="999"/>
    </row>
    <row r="27" spans="1:17" ht="27" customHeight="1">
      <c r="A27" s="151"/>
      <c r="B27" s="251"/>
      <c r="C27" s="987" t="s">
        <v>84</v>
      </c>
      <c r="D27" s="988"/>
      <c r="E27" s="989"/>
      <c r="F27" s="514">
        <f t="shared" si="0"/>
      </c>
      <c r="G27" s="994"/>
      <c r="H27" s="995"/>
      <c r="I27" s="990"/>
      <c r="J27" s="991"/>
      <c r="K27" s="992" t="s">
        <v>119</v>
      </c>
      <c r="L27" s="993"/>
      <c r="M27" s="517">
        <f t="shared" si="1"/>
      </c>
      <c r="N27" s="997"/>
      <c r="O27" s="998"/>
      <c r="P27" s="997"/>
      <c r="Q27" s="999"/>
    </row>
    <row r="28" spans="1:17" ht="27" customHeight="1">
      <c r="A28" s="151"/>
      <c r="B28" s="251"/>
      <c r="C28" s="987" t="s">
        <v>85</v>
      </c>
      <c r="D28" s="988"/>
      <c r="E28" s="989"/>
      <c r="F28" s="514">
        <f t="shared" si="0"/>
      </c>
      <c r="G28" s="994"/>
      <c r="H28" s="995"/>
      <c r="I28" s="990"/>
      <c r="J28" s="991"/>
      <c r="K28" s="992" t="s">
        <v>464</v>
      </c>
      <c r="L28" s="993"/>
      <c r="M28" s="517">
        <f t="shared" si="1"/>
      </c>
      <c r="N28" s="997"/>
      <c r="O28" s="998"/>
      <c r="P28" s="997"/>
      <c r="Q28" s="999"/>
    </row>
    <row r="29" spans="1:17" ht="27" customHeight="1">
      <c r="A29" s="151"/>
      <c r="B29" s="251"/>
      <c r="C29" s="987" t="s">
        <v>86</v>
      </c>
      <c r="D29" s="988"/>
      <c r="E29" s="989"/>
      <c r="F29" s="514">
        <f t="shared" si="0"/>
      </c>
      <c r="G29" s="994"/>
      <c r="H29" s="995"/>
      <c r="I29" s="990"/>
      <c r="J29" s="991"/>
      <c r="K29" s="992" t="s">
        <v>120</v>
      </c>
      <c r="L29" s="993"/>
      <c r="M29" s="517">
        <f t="shared" si="1"/>
      </c>
      <c r="N29" s="997"/>
      <c r="O29" s="998"/>
      <c r="P29" s="997"/>
      <c r="Q29" s="999"/>
    </row>
    <row r="30" spans="1:17" ht="27" customHeight="1">
      <c r="A30" s="151"/>
      <c r="B30" s="251"/>
      <c r="C30" s="987" t="s">
        <v>87</v>
      </c>
      <c r="D30" s="988"/>
      <c r="E30" s="989"/>
      <c r="F30" s="514">
        <f t="shared" si="0"/>
      </c>
      <c r="G30" s="994"/>
      <c r="H30" s="995"/>
      <c r="I30" s="990"/>
      <c r="J30" s="991"/>
      <c r="K30" s="992" t="s">
        <v>121</v>
      </c>
      <c r="L30" s="993"/>
      <c r="M30" s="517">
        <f t="shared" si="1"/>
      </c>
      <c r="N30" s="997"/>
      <c r="O30" s="998"/>
      <c r="P30" s="997"/>
      <c r="Q30" s="999"/>
    </row>
    <row r="31" spans="1:17" ht="27" customHeight="1">
      <c r="A31" s="151"/>
      <c r="B31" s="251"/>
      <c r="C31" s="987" t="s">
        <v>88</v>
      </c>
      <c r="D31" s="988"/>
      <c r="E31" s="989"/>
      <c r="F31" s="514">
        <f t="shared" si="0"/>
      </c>
      <c r="G31" s="994"/>
      <c r="H31" s="995"/>
      <c r="I31" s="990"/>
      <c r="J31" s="991"/>
      <c r="K31" s="992" t="s">
        <v>122</v>
      </c>
      <c r="L31" s="993"/>
      <c r="M31" s="517">
        <f t="shared" si="1"/>
      </c>
      <c r="N31" s="997"/>
      <c r="O31" s="998"/>
      <c r="P31" s="997"/>
      <c r="Q31" s="999"/>
    </row>
    <row r="32" spans="1:17" ht="27" customHeight="1">
      <c r="A32" s="151"/>
      <c r="B32" s="251"/>
      <c r="C32" s="987" t="s">
        <v>89</v>
      </c>
      <c r="D32" s="988"/>
      <c r="E32" s="989"/>
      <c r="F32" s="514">
        <f t="shared" si="0"/>
      </c>
      <c r="G32" s="994"/>
      <c r="H32" s="995"/>
      <c r="I32" s="990"/>
      <c r="J32" s="991"/>
      <c r="K32" s="992" t="s">
        <v>123</v>
      </c>
      <c r="L32" s="993"/>
      <c r="M32" s="517">
        <f t="shared" si="1"/>
      </c>
      <c r="N32" s="997"/>
      <c r="O32" s="998"/>
      <c r="P32" s="997"/>
      <c r="Q32" s="999"/>
    </row>
    <row r="33" spans="1:17" ht="27" customHeight="1">
      <c r="A33" s="151"/>
      <c r="B33" s="251"/>
      <c r="C33" s="987" t="s">
        <v>90</v>
      </c>
      <c r="D33" s="988"/>
      <c r="E33" s="989"/>
      <c r="F33" s="514">
        <f t="shared" si="0"/>
      </c>
      <c r="G33" s="994"/>
      <c r="H33" s="995"/>
      <c r="I33" s="990"/>
      <c r="J33" s="991"/>
      <c r="K33" s="992" t="s">
        <v>124</v>
      </c>
      <c r="L33" s="993"/>
      <c r="M33" s="517">
        <f t="shared" si="1"/>
      </c>
      <c r="N33" s="997"/>
      <c r="O33" s="998"/>
      <c r="P33" s="997"/>
      <c r="Q33" s="999"/>
    </row>
    <row r="34" spans="1:17" ht="27" customHeight="1">
      <c r="A34" s="151"/>
      <c r="B34" s="251"/>
      <c r="C34" s="987" t="s">
        <v>91</v>
      </c>
      <c r="D34" s="988"/>
      <c r="E34" s="989"/>
      <c r="F34" s="514">
        <f t="shared" si="0"/>
      </c>
      <c r="G34" s="994"/>
      <c r="H34" s="995"/>
      <c r="I34" s="990"/>
      <c r="J34" s="991"/>
      <c r="K34" s="992" t="s">
        <v>125</v>
      </c>
      <c r="L34" s="993"/>
      <c r="M34" s="397" t="s">
        <v>391</v>
      </c>
      <c r="N34" s="1000" t="s">
        <v>391</v>
      </c>
      <c r="O34" s="1001"/>
      <c r="P34" s="1000" t="s">
        <v>391</v>
      </c>
      <c r="Q34" s="1002"/>
    </row>
    <row r="35" spans="1:17" ht="27" customHeight="1">
      <c r="A35" s="151"/>
      <c r="B35" s="251"/>
      <c r="C35" s="987" t="s">
        <v>92</v>
      </c>
      <c r="D35" s="988"/>
      <c r="E35" s="989"/>
      <c r="F35" s="514">
        <f t="shared" si="0"/>
      </c>
      <c r="G35" s="994"/>
      <c r="H35" s="995"/>
      <c r="I35" s="990"/>
      <c r="J35" s="991"/>
      <c r="K35" s="992" t="s">
        <v>393</v>
      </c>
      <c r="L35" s="993"/>
      <c r="M35" s="517">
        <f>IF(SUM(N35:Q35)=0,"",SUM(N35:Q35))</f>
      </c>
      <c r="N35" s="997"/>
      <c r="O35" s="998"/>
      <c r="P35" s="997"/>
      <c r="Q35" s="999"/>
    </row>
    <row r="36" spans="1:17" ht="27" customHeight="1">
      <c r="A36" s="151"/>
      <c r="B36" s="251"/>
      <c r="C36" s="987" t="s">
        <v>93</v>
      </c>
      <c r="D36" s="988"/>
      <c r="E36" s="989"/>
      <c r="F36" s="514">
        <f t="shared" si="0"/>
      </c>
      <c r="G36" s="994"/>
      <c r="H36" s="995"/>
      <c r="I36" s="990"/>
      <c r="J36" s="991"/>
      <c r="K36" s="992" t="s">
        <v>126</v>
      </c>
      <c r="L36" s="993"/>
      <c r="M36" s="517">
        <f>IF(SUM(N36:Q36)=0,"",SUM(N36:Q36))</f>
      </c>
      <c r="N36" s="997"/>
      <c r="O36" s="998"/>
      <c r="P36" s="997"/>
      <c r="Q36" s="999"/>
    </row>
    <row r="37" spans="1:17" ht="27" customHeight="1">
      <c r="A37" s="151"/>
      <c r="B37" s="251"/>
      <c r="C37" s="987" t="s">
        <v>94</v>
      </c>
      <c r="D37" s="988"/>
      <c r="E37" s="989"/>
      <c r="F37" s="514">
        <f t="shared" si="0"/>
      </c>
      <c r="G37" s="994"/>
      <c r="H37" s="995"/>
      <c r="I37" s="990"/>
      <c r="J37" s="991"/>
      <c r="K37" s="992" t="s">
        <v>127</v>
      </c>
      <c r="L37" s="993"/>
      <c r="M37" s="397" t="s">
        <v>391</v>
      </c>
      <c r="N37" s="1000" t="s">
        <v>391</v>
      </c>
      <c r="O37" s="1001"/>
      <c r="P37" s="1000" t="s">
        <v>391</v>
      </c>
      <c r="Q37" s="1002"/>
    </row>
    <row r="38" spans="1:17" ht="27" customHeight="1">
      <c r="A38" s="151"/>
      <c r="B38" s="251"/>
      <c r="C38" s="987" t="s">
        <v>95</v>
      </c>
      <c r="D38" s="988"/>
      <c r="E38" s="989"/>
      <c r="F38" s="514">
        <f t="shared" si="0"/>
      </c>
      <c r="G38" s="994"/>
      <c r="H38" s="995"/>
      <c r="I38" s="990"/>
      <c r="J38" s="991"/>
      <c r="K38" s="992" t="s">
        <v>128</v>
      </c>
      <c r="L38" s="993"/>
      <c r="M38" s="517">
        <f>IF(SUM(N38:Q38)=0,"",SUM(N38:Q38))</f>
      </c>
      <c r="N38" s="997"/>
      <c r="O38" s="998"/>
      <c r="P38" s="997"/>
      <c r="Q38" s="999"/>
    </row>
    <row r="39" spans="1:17" ht="27" customHeight="1">
      <c r="A39" s="151"/>
      <c r="B39" s="251"/>
      <c r="C39" s="987" t="s">
        <v>96</v>
      </c>
      <c r="D39" s="988"/>
      <c r="E39" s="989"/>
      <c r="F39" s="514">
        <f t="shared" si="0"/>
      </c>
      <c r="G39" s="994"/>
      <c r="H39" s="995"/>
      <c r="I39" s="990"/>
      <c r="J39" s="991"/>
      <c r="K39" s="992" t="s">
        <v>129</v>
      </c>
      <c r="L39" s="993"/>
      <c r="M39" s="517">
        <f>IF(SUM(N39:Q39)=0,"",SUM(N39:Q39))</f>
      </c>
      <c r="N39" s="997"/>
      <c r="O39" s="998"/>
      <c r="P39" s="997"/>
      <c r="Q39" s="999"/>
    </row>
    <row r="40" spans="1:17" ht="27" customHeight="1">
      <c r="A40" s="151"/>
      <c r="B40" s="251"/>
      <c r="C40" s="987" t="s">
        <v>97</v>
      </c>
      <c r="D40" s="988"/>
      <c r="E40" s="989"/>
      <c r="F40" s="514">
        <f t="shared" si="0"/>
      </c>
      <c r="G40" s="994"/>
      <c r="H40" s="995"/>
      <c r="I40" s="990"/>
      <c r="J40" s="991"/>
      <c r="K40" s="992" t="s">
        <v>130</v>
      </c>
      <c r="L40" s="993"/>
      <c r="M40" s="517">
        <f>IF(SUM(N40:Q40)=0,"",SUM(N40:Q40))</f>
      </c>
      <c r="N40" s="997"/>
      <c r="O40" s="998"/>
      <c r="P40" s="997"/>
      <c r="Q40" s="999"/>
    </row>
    <row r="41" spans="1:17" ht="27" customHeight="1">
      <c r="A41" s="151"/>
      <c r="B41" s="251"/>
      <c r="C41" s="987" t="s">
        <v>98</v>
      </c>
      <c r="D41" s="988"/>
      <c r="E41" s="989"/>
      <c r="F41" s="514">
        <f t="shared" si="0"/>
      </c>
      <c r="G41" s="994"/>
      <c r="H41" s="995"/>
      <c r="I41" s="990"/>
      <c r="J41" s="991"/>
      <c r="K41" s="996" t="s">
        <v>131</v>
      </c>
      <c r="L41" s="993"/>
      <c r="M41" s="517">
        <f>IF(SUM(N41:Q41)=0,"",SUM(N41:Q41))</f>
      </c>
      <c r="N41" s="997"/>
      <c r="O41" s="998"/>
      <c r="P41" s="997"/>
      <c r="Q41" s="999"/>
    </row>
    <row r="42" spans="1:17" ht="27" customHeight="1" thickBot="1">
      <c r="A42" s="151"/>
      <c r="B42" s="251"/>
      <c r="C42" s="987" t="s">
        <v>99</v>
      </c>
      <c r="D42" s="988"/>
      <c r="E42" s="989"/>
      <c r="F42" s="514">
        <f t="shared" si="0"/>
      </c>
      <c r="G42" s="994"/>
      <c r="H42" s="995"/>
      <c r="I42" s="990"/>
      <c r="J42" s="991"/>
      <c r="K42" s="1035" t="s">
        <v>132</v>
      </c>
      <c r="L42" s="1036"/>
      <c r="M42" s="518">
        <f>IF(SUM(N42:Q42)=0,"",SUM(N42:Q42))</f>
      </c>
      <c r="N42" s="1033"/>
      <c r="O42" s="1034"/>
      <c r="P42" s="1033"/>
      <c r="Q42" s="1037"/>
    </row>
    <row r="43" spans="1:17" ht="27" customHeight="1">
      <c r="A43" s="151"/>
      <c r="B43" s="251"/>
      <c r="C43" s="987" t="s">
        <v>100</v>
      </c>
      <c r="D43" s="988"/>
      <c r="E43" s="989"/>
      <c r="F43" s="514">
        <f t="shared" si="0"/>
      </c>
      <c r="G43" s="994"/>
      <c r="H43" s="995"/>
      <c r="I43" s="990"/>
      <c r="J43" s="991"/>
      <c r="K43" s="246"/>
      <c r="L43" s="398"/>
      <c r="M43" s="399"/>
      <c r="N43" s="1013"/>
      <c r="O43" s="1013"/>
      <c r="P43" s="1013"/>
      <c r="Q43" s="1013"/>
    </row>
    <row r="44" spans="1:17" ht="27" customHeight="1" thickBot="1">
      <c r="A44" s="151"/>
      <c r="B44" s="251"/>
      <c r="C44" s="987" t="s">
        <v>101</v>
      </c>
      <c r="D44" s="988"/>
      <c r="E44" s="989"/>
      <c r="F44" s="514">
        <f t="shared" si="0"/>
      </c>
      <c r="G44" s="994"/>
      <c r="H44" s="995"/>
      <c r="I44" s="990"/>
      <c r="J44" s="991"/>
      <c r="K44" s="1040" t="s">
        <v>334</v>
      </c>
      <c r="L44" s="1041"/>
      <c r="M44" s="1041"/>
      <c r="N44" s="1042"/>
      <c r="O44" s="1042"/>
      <c r="P44" s="1042"/>
      <c r="Q44" s="1042"/>
    </row>
    <row r="45" spans="1:17" ht="27" customHeight="1" thickBot="1">
      <c r="A45" s="151"/>
      <c r="B45" s="251"/>
      <c r="C45" s="987" t="s">
        <v>102</v>
      </c>
      <c r="D45" s="988"/>
      <c r="E45" s="989"/>
      <c r="F45" s="514">
        <f t="shared" si="0"/>
      </c>
      <c r="G45" s="994"/>
      <c r="H45" s="995"/>
      <c r="I45" s="990"/>
      <c r="J45" s="991"/>
      <c r="K45" s="246"/>
      <c r="L45" s="298"/>
      <c r="M45" s="400" t="s">
        <v>19</v>
      </c>
      <c r="N45" s="1014" t="s">
        <v>377</v>
      </c>
      <c r="O45" s="1015"/>
      <c r="P45" s="1007" t="s">
        <v>378</v>
      </c>
      <c r="Q45" s="1008"/>
    </row>
    <row r="46" spans="1:17" ht="27" customHeight="1">
      <c r="A46" s="151"/>
      <c r="B46" s="251"/>
      <c r="C46" s="987" t="s">
        <v>103</v>
      </c>
      <c r="D46" s="988"/>
      <c r="E46" s="989"/>
      <c r="F46" s="514">
        <f t="shared" si="0"/>
      </c>
      <c r="G46" s="994"/>
      <c r="H46" s="995"/>
      <c r="I46" s="990"/>
      <c r="J46" s="991"/>
      <c r="K46" s="1029" t="s">
        <v>317</v>
      </c>
      <c r="L46" s="1030"/>
      <c r="M46" s="498">
        <f>SUM(N46:Q46)</f>
        <v>0</v>
      </c>
      <c r="N46" s="1043"/>
      <c r="O46" s="1044"/>
      <c r="P46" s="1043"/>
      <c r="Q46" s="1045"/>
    </row>
    <row r="47" spans="1:17" ht="27" customHeight="1">
      <c r="A47" s="151"/>
      <c r="B47" s="251"/>
      <c r="C47" s="987" t="s">
        <v>104</v>
      </c>
      <c r="D47" s="988"/>
      <c r="E47" s="989"/>
      <c r="F47" s="514">
        <f t="shared" si="0"/>
      </c>
      <c r="G47" s="994"/>
      <c r="H47" s="995"/>
      <c r="I47" s="990"/>
      <c r="J47" s="991"/>
      <c r="K47" s="1038" t="s">
        <v>318</v>
      </c>
      <c r="L47" s="1039"/>
      <c r="M47" s="499">
        <f>SUM(N47:Q47)</f>
        <v>0</v>
      </c>
      <c r="N47" s="976"/>
      <c r="O47" s="977"/>
      <c r="P47" s="976"/>
      <c r="Q47" s="978"/>
    </row>
    <row r="48" spans="1:17" ht="27" customHeight="1">
      <c r="A48" s="151"/>
      <c r="B48" s="251"/>
      <c r="C48" s="987" t="s">
        <v>105</v>
      </c>
      <c r="D48" s="988"/>
      <c r="E48" s="989"/>
      <c r="F48" s="514">
        <f t="shared" si="0"/>
      </c>
      <c r="G48" s="994"/>
      <c r="H48" s="995"/>
      <c r="I48" s="990"/>
      <c r="J48" s="991"/>
      <c r="K48" s="992" t="s">
        <v>315</v>
      </c>
      <c r="L48" s="993"/>
      <c r="M48" s="499">
        <f>SUM(N48:Q48)</f>
        <v>0</v>
      </c>
      <c r="N48" s="979"/>
      <c r="O48" s="980"/>
      <c r="P48" s="976"/>
      <c r="Q48" s="978"/>
    </row>
    <row r="49" spans="1:17" ht="27" customHeight="1">
      <c r="A49" s="151"/>
      <c r="B49" s="251"/>
      <c r="C49" s="987" t="s">
        <v>106</v>
      </c>
      <c r="D49" s="988"/>
      <c r="E49" s="989"/>
      <c r="F49" s="514">
        <f t="shared" si="0"/>
      </c>
      <c r="G49" s="994"/>
      <c r="H49" s="995"/>
      <c r="I49" s="990"/>
      <c r="J49" s="991"/>
      <c r="K49" s="992" t="s">
        <v>332</v>
      </c>
      <c r="L49" s="993"/>
      <c r="M49" s="499">
        <f>SUM(N49:Q49)</f>
        <v>0</v>
      </c>
      <c r="N49" s="401"/>
      <c r="O49" s="402"/>
      <c r="P49" s="403"/>
      <c r="Q49" s="404"/>
    </row>
    <row r="50" spans="1:18" ht="27" customHeight="1" thickBot="1">
      <c r="A50" s="151"/>
      <c r="B50" s="251"/>
      <c r="C50" s="987" t="s">
        <v>107</v>
      </c>
      <c r="D50" s="988"/>
      <c r="E50" s="989"/>
      <c r="F50" s="514">
        <f t="shared" si="0"/>
      </c>
      <c r="G50" s="994"/>
      <c r="H50" s="995"/>
      <c r="I50" s="990"/>
      <c r="J50" s="991"/>
      <c r="K50" s="1035" t="s">
        <v>333</v>
      </c>
      <c r="L50" s="1036"/>
      <c r="M50" s="500">
        <f>SUM(N50:Q50)</f>
        <v>0</v>
      </c>
      <c r="N50" s="981"/>
      <c r="O50" s="982"/>
      <c r="P50" s="983"/>
      <c r="Q50" s="984"/>
      <c r="R50" s="6"/>
    </row>
    <row r="51" spans="1:18" ht="27" customHeight="1">
      <c r="A51" s="151"/>
      <c r="B51" s="251"/>
      <c r="C51" s="1053" t="s">
        <v>382</v>
      </c>
      <c r="D51" s="1054"/>
      <c r="E51" s="1055"/>
      <c r="F51" s="514">
        <f t="shared" si="0"/>
      </c>
      <c r="G51" s="994"/>
      <c r="H51" s="995"/>
      <c r="I51" s="990"/>
      <c r="J51" s="991"/>
      <c r="K51" s="1052"/>
      <c r="L51" s="1052"/>
      <c r="M51" s="405"/>
      <c r="N51" s="986"/>
      <c r="O51" s="986"/>
      <c r="P51" s="985"/>
      <c r="Q51" s="985"/>
      <c r="R51" s="6"/>
    </row>
    <row r="52" spans="1:18" ht="27" customHeight="1">
      <c r="A52" s="151"/>
      <c r="B52" s="251"/>
      <c r="C52" s="1056" t="s">
        <v>109</v>
      </c>
      <c r="D52" s="1057"/>
      <c r="E52" s="1058"/>
      <c r="F52" s="515">
        <f t="shared" si="0"/>
      </c>
      <c r="G52" s="1048"/>
      <c r="H52" s="1049"/>
      <c r="I52" s="1050"/>
      <c r="J52" s="1051"/>
      <c r="K52" s="1046"/>
      <c r="L52" s="1047"/>
      <c r="M52" s="399"/>
      <c r="N52" s="985"/>
      <c r="O52" s="985"/>
      <c r="P52" s="985"/>
      <c r="Q52" s="985"/>
      <c r="R52" s="6"/>
    </row>
    <row r="53" spans="1:17" ht="27" customHeight="1" thickBot="1">
      <c r="A53" s="298"/>
      <c r="B53" s="259"/>
      <c r="C53" s="1063" t="s">
        <v>110</v>
      </c>
      <c r="D53" s="1064"/>
      <c r="E53" s="1065"/>
      <c r="F53" s="516">
        <f t="shared" si="0"/>
      </c>
      <c r="G53" s="1059"/>
      <c r="H53" s="1060"/>
      <c r="I53" s="1061"/>
      <c r="J53" s="1062"/>
      <c r="K53" s="1046"/>
      <c r="L53" s="1047"/>
      <c r="M53" s="399"/>
      <c r="N53" s="985"/>
      <c r="O53" s="985"/>
      <c r="P53" s="985"/>
      <c r="Q53" s="985"/>
    </row>
    <row r="54" spans="1:17" ht="27" customHeight="1">
      <c r="A54" s="298"/>
      <c r="B54" s="298"/>
      <c r="C54" s="398"/>
      <c r="D54" s="246"/>
      <c r="E54" s="246"/>
      <c r="F54" s="298"/>
      <c r="G54" s="1021"/>
      <c r="H54" s="1021"/>
      <c r="I54" s="1021"/>
      <c r="J54" s="1021"/>
      <c r="K54" s="1047"/>
      <c r="L54" s="1047"/>
      <c r="M54" s="399"/>
      <c r="N54" s="985"/>
      <c r="O54" s="985"/>
      <c r="P54" s="985"/>
      <c r="Q54" s="985"/>
    </row>
    <row r="55" spans="1:17" ht="13.5">
      <c r="A55" s="86"/>
      <c r="B55" s="246"/>
      <c r="C55" s="246"/>
      <c r="D55" s="246"/>
      <c r="E55" s="246"/>
      <c r="F55" s="246"/>
      <c r="G55" s="246"/>
      <c r="H55" s="246"/>
      <c r="I55" s="246"/>
      <c r="J55" s="246"/>
      <c r="K55" s="285"/>
      <c r="L55" s="285"/>
      <c r="M55" s="399"/>
      <c r="N55" s="176"/>
      <c r="O55" s="176"/>
      <c r="P55" s="176"/>
      <c r="Q55" s="176"/>
    </row>
    <row r="56" spans="1:17" ht="13.5">
      <c r="A56" s="86"/>
      <c r="B56" s="246"/>
      <c r="C56" s="246"/>
      <c r="D56" s="246"/>
      <c r="E56" s="246"/>
      <c r="F56" s="246"/>
      <c r="G56" s="246"/>
      <c r="H56" s="246"/>
      <c r="I56" s="246"/>
      <c r="J56" s="246"/>
      <c r="K56" s="285"/>
      <c r="L56" s="285"/>
      <c r="M56" s="399"/>
      <c r="N56" s="176"/>
      <c r="O56" s="176"/>
      <c r="P56" s="176"/>
      <c r="Q56" s="176"/>
    </row>
    <row r="57" spans="1:17" ht="13.5">
      <c r="A57" s="86" t="s">
        <v>331</v>
      </c>
      <c r="B57" s="246"/>
      <c r="C57" s="246"/>
      <c r="D57" s="246"/>
      <c r="E57" s="246"/>
      <c r="F57" s="246"/>
      <c r="G57" s="246"/>
      <c r="H57" s="246"/>
      <c r="I57" s="246"/>
      <c r="J57" s="246"/>
      <c r="K57" s="285"/>
      <c r="L57" s="285"/>
      <c r="M57" s="399"/>
      <c r="N57" s="176"/>
      <c r="O57" s="176"/>
      <c r="P57" s="246"/>
      <c r="Q57" s="248" t="s">
        <v>0</v>
      </c>
    </row>
    <row r="58" spans="1:17" ht="13.5">
      <c r="A58" s="86"/>
      <c r="B58" s="246"/>
      <c r="C58" s="246"/>
      <c r="D58" s="246"/>
      <c r="E58" s="246"/>
      <c r="F58" s="246"/>
      <c r="G58" s="246"/>
      <c r="H58" s="246"/>
      <c r="I58" s="246"/>
      <c r="J58" s="246"/>
      <c r="K58" s="285"/>
      <c r="L58" s="285"/>
      <c r="M58" s="399"/>
      <c r="N58" s="176"/>
      <c r="O58" s="176"/>
      <c r="P58" s="176"/>
      <c r="Q58" s="176"/>
    </row>
    <row r="59" spans="1:17" ht="14.25" thickBot="1">
      <c r="A59" s="86"/>
      <c r="B59" s="151" t="s">
        <v>312</v>
      </c>
      <c r="C59" s="246"/>
      <c r="D59" s="246"/>
      <c r="E59" s="246"/>
      <c r="F59" s="246"/>
      <c r="G59" s="246"/>
      <c r="H59" s="246"/>
      <c r="I59" s="246"/>
      <c r="J59" s="298"/>
      <c r="K59" s="298"/>
      <c r="L59" s="246"/>
      <c r="M59" s="246"/>
      <c r="N59" s="246"/>
      <c r="O59" s="246"/>
      <c r="P59" s="246"/>
      <c r="Q59" s="246"/>
    </row>
    <row r="60" spans="1:19" ht="14.25" customHeight="1" thickBot="1">
      <c r="A60" s="150"/>
      <c r="B60" s="259"/>
      <c r="C60" s="824" t="s">
        <v>314</v>
      </c>
      <c r="D60" s="1097"/>
      <c r="E60" s="406"/>
      <c r="F60" s="370"/>
      <c r="G60" s="407"/>
      <c r="H60" s="407"/>
      <c r="I60" s="408"/>
      <c r="J60" s="263"/>
      <c r="K60" s="263"/>
      <c r="L60" s="246"/>
      <c r="M60" s="246"/>
      <c r="N60" s="150"/>
      <c r="O60" s="150"/>
      <c r="P60" s="150"/>
      <c r="Q60" s="150"/>
      <c r="R60" s="18"/>
      <c r="S60" s="19"/>
    </row>
    <row r="61" spans="1:19" ht="42" customHeight="1" thickBot="1">
      <c r="A61" s="151"/>
      <c r="B61" s="259"/>
      <c r="C61" s="1098"/>
      <c r="D61" s="699"/>
      <c r="E61" s="409" t="s">
        <v>311</v>
      </c>
      <c r="F61" s="410" t="s">
        <v>307</v>
      </c>
      <c r="G61" s="411" t="s">
        <v>308</v>
      </c>
      <c r="H61" s="410" t="s">
        <v>309</v>
      </c>
      <c r="I61" s="412" t="s">
        <v>310</v>
      </c>
      <c r="J61" s="375"/>
      <c r="K61" s="375"/>
      <c r="L61" s="246"/>
      <c r="M61" s="246"/>
      <c r="N61" s="246"/>
      <c r="O61" s="246"/>
      <c r="P61" s="246"/>
      <c r="Q61" s="150"/>
      <c r="R61" s="18"/>
      <c r="S61" s="19"/>
    </row>
    <row r="62" spans="1:19" ht="39" customHeight="1" thickBot="1">
      <c r="A62" s="150"/>
      <c r="B62" s="259"/>
      <c r="C62" s="1099">
        <f>SUM(E62:I62)</f>
        <v>0</v>
      </c>
      <c r="D62" s="1100"/>
      <c r="E62" s="413"/>
      <c r="F62" s="414"/>
      <c r="G62" s="415"/>
      <c r="H62" s="414"/>
      <c r="I62" s="416"/>
      <c r="J62" s="268"/>
      <c r="K62" s="268"/>
      <c r="L62" s="246"/>
      <c r="M62" s="246"/>
      <c r="N62" s="417"/>
      <c r="O62" s="417"/>
      <c r="P62" s="417"/>
      <c r="Q62" s="150"/>
      <c r="R62" s="18"/>
      <c r="S62" s="19"/>
    </row>
    <row r="63" spans="1:19" ht="18" customHeight="1">
      <c r="A63" s="150"/>
      <c r="B63" s="182"/>
      <c r="C63" s="182"/>
      <c r="D63" s="182"/>
      <c r="E63" s="182"/>
      <c r="F63" s="268"/>
      <c r="G63" s="268"/>
      <c r="H63" s="268"/>
      <c r="I63" s="268"/>
      <c r="J63" s="268"/>
      <c r="K63" s="268"/>
      <c r="L63" s="246"/>
      <c r="M63" s="246"/>
      <c r="N63" s="417"/>
      <c r="O63" s="417"/>
      <c r="P63" s="417"/>
      <c r="Q63" s="150"/>
      <c r="R63" s="18"/>
      <c r="S63" s="19"/>
    </row>
    <row r="64" spans="1:19" s="26" customFormat="1" ht="27.75" customHeight="1" thickBot="1">
      <c r="A64" s="249"/>
      <c r="B64" s="1041" t="s">
        <v>316</v>
      </c>
      <c r="C64" s="1041"/>
      <c r="D64" s="1041"/>
      <c r="E64" s="1041"/>
      <c r="F64" s="1041"/>
      <c r="G64" s="1041"/>
      <c r="H64" s="1041"/>
      <c r="I64" s="1041"/>
      <c r="J64" s="1041"/>
      <c r="K64" s="1041"/>
      <c r="L64" s="247"/>
      <c r="M64" s="247"/>
      <c r="N64" s="418"/>
      <c r="O64" s="418"/>
      <c r="P64" s="418"/>
      <c r="Q64" s="249"/>
      <c r="R64" s="27"/>
      <c r="S64" s="21"/>
    </row>
    <row r="65" spans="1:19" s="26" customFormat="1" ht="27.75" customHeight="1" thickBot="1">
      <c r="A65" s="249"/>
      <c r="B65" s="419"/>
      <c r="C65" s="420"/>
      <c r="D65" s="421"/>
      <c r="E65" s="421"/>
      <c r="F65" s="422"/>
      <c r="G65" s="804" t="s">
        <v>359</v>
      </c>
      <c r="H65" s="806"/>
      <c r="I65" s="423"/>
      <c r="J65" s="423"/>
      <c r="K65" s="423"/>
      <c r="L65" s="247"/>
      <c r="M65" s="247"/>
      <c r="N65" s="418"/>
      <c r="O65" s="418"/>
      <c r="P65" s="418"/>
      <c r="Q65" s="249"/>
      <c r="R65" s="27"/>
      <c r="S65" s="21"/>
    </row>
    <row r="66" spans="1:19" ht="27" customHeight="1">
      <c r="A66" s="150"/>
      <c r="B66" s="395"/>
      <c r="C66" s="1093" t="s">
        <v>319</v>
      </c>
      <c r="D66" s="1094"/>
      <c r="E66" s="1094"/>
      <c r="F66" s="1094"/>
      <c r="G66" s="1095"/>
      <c r="H66" s="1096"/>
      <c r="I66" s="176"/>
      <c r="J66" s="176"/>
      <c r="K66" s="268"/>
      <c r="L66" s="298"/>
      <c r="M66" s="246"/>
      <c r="N66" s="246"/>
      <c r="O66" s="246"/>
      <c r="P66" s="246"/>
      <c r="Q66" s="246"/>
      <c r="R66" s="18"/>
      <c r="S66" s="19"/>
    </row>
    <row r="67" spans="1:19" ht="30" customHeight="1">
      <c r="A67" s="151"/>
      <c r="B67" s="1066"/>
      <c r="C67" s="1067" t="s">
        <v>137</v>
      </c>
      <c r="D67" s="1068"/>
      <c r="E67" s="1068"/>
      <c r="F67" s="1069"/>
      <c r="G67" s="969"/>
      <c r="H67" s="970"/>
      <c r="I67" s="268"/>
      <c r="J67" s="268"/>
      <c r="K67" s="268"/>
      <c r="L67" s="298"/>
      <c r="M67" s="246"/>
      <c r="N67" s="246"/>
      <c r="O67" s="246"/>
      <c r="P67" s="246"/>
      <c r="Q67" s="246"/>
      <c r="R67" s="19"/>
      <c r="S67" s="19"/>
    </row>
    <row r="68" spans="1:19" ht="30" customHeight="1">
      <c r="A68" s="151"/>
      <c r="B68" s="1066"/>
      <c r="C68" s="973" t="s">
        <v>138</v>
      </c>
      <c r="D68" s="974"/>
      <c r="E68" s="974"/>
      <c r="F68" s="975"/>
      <c r="G68" s="969"/>
      <c r="H68" s="970"/>
      <c r="I68" s="185"/>
      <c r="J68" s="185"/>
      <c r="K68" s="185"/>
      <c r="L68" s="298"/>
      <c r="M68" s="246"/>
      <c r="N68" s="246"/>
      <c r="O68" s="246"/>
      <c r="P68" s="246"/>
      <c r="Q68" s="246"/>
      <c r="R68" s="19"/>
      <c r="S68" s="19"/>
    </row>
    <row r="69" spans="1:19" ht="30" customHeight="1">
      <c r="A69" s="151"/>
      <c r="B69" s="1066"/>
      <c r="C69" s="973" t="s">
        <v>139</v>
      </c>
      <c r="D69" s="974"/>
      <c r="E69" s="974"/>
      <c r="F69" s="975"/>
      <c r="G69" s="969"/>
      <c r="H69" s="970"/>
      <c r="I69" s="185"/>
      <c r="J69" s="185"/>
      <c r="K69" s="185"/>
      <c r="L69" s="298"/>
      <c r="M69" s="246"/>
      <c r="N69" s="246"/>
      <c r="O69" s="246"/>
      <c r="P69" s="246"/>
      <c r="Q69" s="246"/>
      <c r="R69" s="19"/>
      <c r="S69" s="19"/>
    </row>
    <row r="70" spans="1:17" ht="30" customHeight="1">
      <c r="A70" s="151"/>
      <c r="B70" s="1066"/>
      <c r="C70" s="973" t="s">
        <v>140</v>
      </c>
      <c r="D70" s="974"/>
      <c r="E70" s="974"/>
      <c r="F70" s="975"/>
      <c r="G70" s="969"/>
      <c r="H70" s="970"/>
      <c r="I70" s="185"/>
      <c r="J70" s="185"/>
      <c r="K70" s="185"/>
      <c r="L70" s="298"/>
      <c r="M70" s="246"/>
      <c r="N70" s="246"/>
      <c r="O70" s="246"/>
      <c r="P70" s="246"/>
      <c r="Q70" s="246"/>
    </row>
    <row r="71" spans="1:17" ht="30" customHeight="1">
      <c r="A71" s="151"/>
      <c r="B71" s="1066"/>
      <c r="C71" s="973" t="s">
        <v>141</v>
      </c>
      <c r="D71" s="974"/>
      <c r="E71" s="974"/>
      <c r="F71" s="975"/>
      <c r="G71" s="969"/>
      <c r="H71" s="970"/>
      <c r="I71" s="185"/>
      <c r="J71" s="185"/>
      <c r="K71" s="185"/>
      <c r="L71" s="298"/>
      <c r="M71" s="246"/>
      <c r="N71" s="246"/>
      <c r="O71" s="246"/>
      <c r="P71" s="246"/>
      <c r="Q71" s="246"/>
    </row>
    <row r="72" spans="1:17" ht="30" customHeight="1">
      <c r="A72" s="151"/>
      <c r="B72" s="1066"/>
      <c r="C72" s="973" t="s">
        <v>142</v>
      </c>
      <c r="D72" s="974"/>
      <c r="E72" s="974"/>
      <c r="F72" s="975"/>
      <c r="G72" s="969"/>
      <c r="H72" s="970"/>
      <c r="I72" s="185"/>
      <c r="J72" s="185"/>
      <c r="K72" s="185"/>
      <c r="L72" s="298"/>
      <c r="M72" s="246"/>
      <c r="N72" s="246"/>
      <c r="O72" s="246"/>
      <c r="P72" s="246"/>
      <c r="Q72" s="246"/>
    </row>
    <row r="73" spans="1:17" ht="30" customHeight="1">
      <c r="A73" s="151"/>
      <c r="B73" s="1066"/>
      <c r="C73" s="973" t="s">
        <v>143</v>
      </c>
      <c r="D73" s="974"/>
      <c r="E73" s="974"/>
      <c r="F73" s="975"/>
      <c r="G73" s="969"/>
      <c r="H73" s="970"/>
      <c r="I73" s="176"/>
      <c r="J73" s="176"/>
      <c r="K73" s="176"/>
      <c r="L73" s="298"/>
      <c r="M73" s="246"/>
      <c r="N73" s="246"/>
      <c r="O73" s="246"/>
      <c r="P73" s="246"/>
      <c r="Q73" s="246"/>
    </row>
    <row r="74" spans="1:17" ht="30" customHeight="1">
      <c r="A74" s="151"/>
      <c r="B74" s="1066"/>
      <c r="C74" s="973" t="s">
        <v>144</v>
      </c>
      <c r="D74" s="974"/>
      <c r="E74" s="974"/>
      <c r="F74" s="975"/>
      <c r="G74" s="969"/>
      <c r="H74" s="970"/>
      <c r="I74" s="176"/>
      <c r="J74" s="176"/>
      <c r="K74" s="176"/>
      <c r="L74" s="298"/>
      <c r="M74" s="246"/>
      <c r="N74" s="246"/>
      <c r="O74" s="246"/>
      <c r="P74" s="246"/>
      <c r="Q74" s="246"/>
    </row>
    <row r="75" spans="1:17" ht="30" customHeight="1">
      <c r="A75" s="151"/>
      <c r="B75" s="1066"/>
      <c r="C75" s="973" t="s">
        <v>145</v>
      </c>
      <c r="D75" s="974"/>
      <c r="E75" s="974"/>
      <c r="F75" s="975"/>
      <c r="G75" s="969"/>
      <c r="H75" s="970"/>
      <c r="I75" s="176"/>
      <c r="J75" s="176"/>
      <c r="K75" s="176"/>
      <c r="L75" s="298"/>
      <c r="M75" s="246"/>
      <c r="N75" s="246"/>
      <c r="O75" s="246"/>
      <c r="P75" s="246"/>
      <c r="Q75" s="246"/>
    </row>
    <row r="76" spans="1:17" ht="30" customHeight="1">
      <c r="A76" s="151"/>
      <c r="B76" s="1066"/>
      <c r="C76" s="973" t="s">
        <v>282</v>
      </c>
      <c r="D76" s="974"/>
      <c r="E76" s="974"/>
      <c r="F76" s="975"/>
      <c r="G76" s="969"/>
      <c r="H76" s="970"/>
      <c r="I76" s="176"/>
      <c r="J76" s="176"/>
      <c r="K76" s="176"/>
      <c r="L76" s="298"/>
      <c r="M76" s="246"/>
      <c r="N76" s="246"/>
      <c r="O76" s="246"/>
      <c r="P76" s="246"/>
      <c r="Q76" s="246"/>
    </row>
    <row r="77" spans="1:17" ht="30" customHeight="1">
      <c r="A77" s="151"/>
      <c r="B77" s="1066"/>
      <c r="C77" s="973" t="s">
        <v>283</v>
      </c>
      <c r="D77" s="974"/>
      <c r="E77" s="974"/>
      <c r="F77" s="975"/>
      <c r="G77" s="969"/>
      <c r="H77" s="970"/>
      <c r="I77" s="176"/>
      <c r="J77" s="176"/>
      <c r="K77" s="176"/>
      <c r="L77" s="298"/>
      <c r="M77" s="246"/>
      <c r="N77" s="246"/>
      <c r="O77" s="246"/>
      <c r="P77" s="246"/>
      <c r="Q77" s="246"/>
    </row>
    <row r="78" spans="1:17" ht="30" customHeight="1">
      <c r="A78" s="151"/>
      <c r="B78" s="1066"/>
      <c r="C78" s="973" t="s">
        <v>284</v>
      </c>
      <c r="D78" s="974"/>
      <c r="E78" s="974"/>
      <c r="F78" s="975"/>
      <c r="G78" s="969"/>
      <c r="H78" s="970"/>
      <c r="I78" s="176"/>
      <c r="J78" s="176"/>
      <c r="K78" s="176"/>
      <c r="L78" s="298"/>
      <c r="M78" s="246"/>
      <c r="N78" s="246"/>
      <c r="O78" s="246"/>
      <c r="P78" s="246"/>
      <c r="Q78" s="246"/>
    </row>
    <row r="79" spans="1:17" ht="30" customHeight="1">
      <c r="A79" s="151"/>
      <c r="B79" s="1066"/>
      <c r="C79" s="973" t="s">
        <v>285</v>
      </c>
      <c r="D79" s="974"/>
      <c r="E79" s="974"/>
      <c r="F79" s="975"/>
      <c r="G79" s="969"/>
      <c r="H79" s="970"/>
      <c r="I79" s="176"/>
      <c r="J79" s="176"/>
      <c r="K79" s="176"/>
      <c r="L79" s="298"/>
      <c r="M79" s="246"/>
      <c r="N79" s="246"/>
      <c r="O79" s="246"/>
      <c r="P79" s="246"/>
      <c r="Q79" s="246"/>
    </row>
    <row r="80" spans="1:17" ht="30" customHeight="1">
      <c r="A80" s="151"/>
      <c r="B80" s="1066"/>
      <c r="C80" s="973" t="s">
        <v>286</v>
      </c>
      <c r="D80" s="974"/>
      <c r="E80" s="974"/>
      <c r="F80" s="975"/>
      <c r="G80" s="969"/>
      <c r="H80" s="970"/>
      <c r="I80" s="176"/>
      <c r="J80" s="176"/>
      <c r="K80" s="176"/>
      <c r="L80" s="298"/>
      <c r="M80" s="246"/>
      <c r="N80" s="246"/>
      <c r="O80" s="246"/>
      <c r="P80" s="246"/>
      <c r="Q80" s="246"/>
    </row>
    <row r="81" spans="1:17" ht="30" customHeight="1">
      <c r="A81" s="151"/>
      <c r="B81" s="1066"/>
      <c r="C81" s="973" t="s">
        <v>287</v>
      </c>
      <c r="D81" s="974"/>
      <c r="E81" s="974"/>
      <c r="F81" s="975"/>
      <c r="G81" s="969"/>
      <c r="H81" s="970"/>
      <c r="I81" s="176"/>
      <c r="J81" s="176"/>
      <c r="K81" s="176"/>
      <c r="L81" s="298"/>
      <c r="M81" s="246"/>
      <c r="N81" s="246"/>
      <c r="O81" s="246"/>
      <c r="P81" s="246"/>
      <c r="Q81" s="246"/>
    </row>
    <row r="82" spans="1:17" ht="30" customHeight="1">
      <c r="A82" s="151"/>
      <c r="B82" s="1066"/>
      <c r="C82" s="973" t="s">
        <v>288</v>
      </c>
      <c r="D82" s="974"/>
      <c r="E82" s="974"/>
      <c r="F82" s="975"/>
      <c r="G82" s="969"/>
      <c r="H82" s="970"/>
      <c r="I82" s="176"/>
      <c r="J82" s="176"/>
      <c r="K82" s="176"/>
      <c r="L82" s="298"/>
      <c r="M82" s="246"/>
      <c r="N82" s="246"/>
      <c r="O82" s="246"/>
      <c r="P82" s="246"/>
      <c r="Q82" s="246"/>
    </row>
    <row r="83" spans="1:17" ht="30" customHeight="1">
      <c r="A83" s="151"/>
      <c r="B83" s="1066"/>
      <c r="C83" s="973" t="s">
        <v>289</v>
      </c>
      <c r="D83" s="974"/>
      <c r="E83" s="974"/>
      <c r="F83" s="975"/>
      <c r="G83" s="969"/>
      <c r="H83" s="970"/>
      <c r="I83" s="176"/>
      <c r="J83" s="176"/>
      <c r="K83" s="176"/>
      <c r="L83" s="298"/>
      <c r="M83" s="246"/>
      <c r="N83" s="246"/>
      <c r="O83" s="246"/>
      <c r="P83" s="246"/>
      <c r="Q83" s="246"/>
    </row>
    <row r="84" spans="1:17" ht="30" customHeight="1" thickBot="1">
      <c r="A84" s="151"/>
      <c r="B84" s="1066"/>
      <c r="C84" s="1074" t="s">
        <v>290</v>
      </c>
      <c r="D84" s="1075"/>
      <c r="E84" s="1075"/>
      <c r="F84" s="1076"/>
      <c r="G84" s="1077"/>
      <c r="H84" s="1078"/>
      <c r="I84" s="176"/>
      <c r="J84" s="176"/>
      <c r="K84" s="176"/>
      <c r="L84" s="298"/>
      <c r="M84" s="246"/>
      <c r="N84" s="246"/>
      <c r="O84" s="246"/>
      <c r="P84" s="246"/>
      <c r="Q84" s="246"/>
    </row>
    <row r="85" spans="1:17" ht="15.75" customHeight="1">
      <c r="A85" s="150"/>
      <c r="B85" s="288"/>
      <c r="C85" s="816"/>
      <c r="D85" s="816"/>
      <c r="E85" s="816"/>
      <c r="F85" s="816"/>
      <c r="G85" s="816"/>
      <c r="H85" s="816"/>
      <c r="I85" s="424"/>
      <c r="J85" s="424"/>
      <c r="K85" s="176"/>
      <c r="L85" s="176"/>
      <c r="M85" s="246"/>
      <c r="N85" s="246"/>
      <c r="O85" s="246"/>
      <c r="P85" s="246"/>
      <c r="Q85" s="246"/>
    </row>
    <row r="86" spans="1:17" s="6" customFormat="1" ht="31.5" customHeight="1" thickBot="1">
      <c r="A86" s="150"/>
      <c r="B86" s="150" t="s">
        <v>313</v>
      </c>
      <c r="C86" s="150"/>
      <c r="D86" s="150"/>
      <c r="E86" s="399"/>
      <c r="F86" s="399"/>
      <c r="G86" s="176"/>
      <c r="H86" s="176"/>
      <c r="I86" s="176"/>
      <c r="J86" s="176"/>
      <c r="K86" s="176"/>
      <c r="L86" s="176"/>
      <c r="M86" s="176"/>
      <c r="N86" s="176"/>
      <c r="O86" s="176"/>
      <c r="P86" s="176"/>
      <c r="Q86" s="298"/>
    </row>
    <row r="87" spans="1:17" ht="26.25" customHeight="1">
      <c r="A87" s="150"/>
      <c r="B87" s="425"/>
      <c r="C87" s="1079" t="s">
        <v>360</v>
      </c>
      <c r="D87" s="1080"/>
      <c r="E87" s="1081"/>
      <c r="F87" s="426"/>
      <c r="G87" s="427"/>
      <c r="H87" s="176"/>
      <c r="I87" s="176"/>
      <c r="J87" s="176"/>
      <c r="K87" s="176"/>
      <c r="L87" s="176"/>
      <c r="M87" s="246"/>
      <c r="N87" s="246"/>
      <c r="O87" s="246"/>
      <c r="P87" s="246"/>
      <c r="Q87" s="246"/>
    </row>
    <row r="88" spans="1:17" ht="26.25" customHeight="1">
      <c r="A88" s="150"/>
      <c r="B88" s="425"/>
      <c r="C88" s="1082" t="s">
        <v>361</v>
      </c>
      <c r="D88" s="1083"/>
      <c r="E88" s="1084"/>
      <c r="F88" s="428"/>
      <c r="G88" s="427"/>
      <c r="H88" s="176"/>
      <c r="I88" s="176"/>
      <c r="J88" s="176"/>
      <c r="K88" s="176"/>
      <c r="L88" s="176"/>
      <c r="M88" s="246"/>
      <c r="N88" s="246"/>
      <c r="O88" s="246"/>
      <c r="P88" s="246"/>
      <c r="Q88" s="246"/>
    </row>
    <row r="89" spans="1:17" ht="26.25" customHeight="1">
      <c r="A89" s="150"/>
      <c r="B89" s="425"/>
      <c r="C89" s="1082" t="s">
        <v>362</v>
      </c>
      <c r="D89" s="1083"/>
      <c r="E89" s="1084"/>
      <c r="F89" s="429"/>
      <c r="G89" s="427"/>
      <c r="H89" s="176"/>
      <c r="I89" s="176"/>
      <c r="J89" s="176"/>
      <c r="K89" s="176"/>
      <c r="L89" s="176"/>
      <c r="M89" s="246"/>
      <c r="N89" s="246"/>
      <c r="O89" s="246"/>
      <c r="P89" s="246"/>
      <c r="Q89" s="246"/>
    </row>
    <row r="90" spans="1:17" ht="26.25" customHeight="1" thickBot="1">
      <c r="A90" s="150"/>
      <c r="B90" s="425"/>
      <c r="C90" s="1085" t="s">
        <v>363</v>
      </c>
      <c r="D90" s="1086"/>
      <c r="E90" s="1087"/>
      <c r="F90" s="430"/>
      <c r="G90" s="427"/>
      <c r="H90" s="176"/>
      <c r="I90" s="176"/>
      <c r="J90" s="176"/>
      <c r="K90" s="176"/>
      <c r="L90" s="176"/>
      <c r="M90" s="246"/>
      <c r="N90" s="246"/>
      <c r="O90" s="246"/>
      <c r="P90" s="246"/>
      <c r="Q90" s="246"/>
    </row>
    <row r="91" spans="1:17" ht="13.5">
      <c r="A91" s="86"/>
      <c r="B91" s="246"/>
      <c r="C91" s="246"/>
      <c r="D91" s="246"/>
      <c r="E91" s="246"/>
      <c r="F91" s="246"/>
      <c r="G91" s="246"/>
      <c r="H91" s="246"/>
      <c r="I91" s="246"/>
      <c r="J91" s="246"/>
      <c r="K91" s="246"/>
      <c r="L91" s="246"/>
      <c r="M91" s="246"/>
      <c r="N91" s="246"/>
      <c r="O91" s="246"/>
      <c r="P91" s="246"/>
      <c r="Q91" s="246"/>
    </row>
    <row r="92" spans="1:17" s="6" customFormat="1" ht="26.25" customHeight="1" thickBot="1">
      <c r="A92" s="151"/>
      <c r="B92" s="431" t="s">
        <v>209</v>
      </c>
      <c r="C92" s="1088" t="s">
        <v>548</v>
      </c>
      <c r="D92" s="1088"/>
      <c r="E92" s="1088"/>
      <c r="F92" s="1088"/>
      <c r="G92" s="298"/>
      <c r="H92" s="432" t="s">
        <v>26</v>
      </c>
      <c r="I92" s="432"/>
      <c r="J92" s="150"/>
      <c r="K92" s="150"/>
      <c r="L92" s="150"/>
      <c r="M92" s="150"/>
      <c r="N92" s="298"/>
      <c r="O92" s="298"/>
      <c r="P92" s="298"/>
      <c r="Q92" s="298"/>
    </row>
    <row r="93" spans="1:17" s="6" customFormat="1" ht="26.25" customHeight="1" thickBot="1">
      <c r="A93" s="151"/>
      <c r="B93" s="298"/>
      <c r="C93" s="1088"/>
      <c r="D93" s="1088"/>
      <c r="E93" s="1088"/>
      <c r="F93" s="1088"/>
      <c r="G93" s="298"/>
      <c r="H93" s="252"/>
      <c r="I93" s="398"/>
      <c r="J93" s="433"/>
      <c r="K93" s="1089" t="s">
        <v>549</v>
      </c>
      <c r="L93" s="1090"/>
      <c r="M93" s="1070" t="s">
        <v>550</v>
      </c>
      <c r="N93" s="1071"/>
      <c r="O93" s="298"/>
      <c r="P93" s="298"/>
      <c r="Q93" s="298"/>
    </row>
    <row r="94" spans="1:18" s="6" customFormat="1" ht="26.25" customHeight="1" thickBot="1">
      <c r="A94" s="151"/>
      <c r="B94" s="298"/>
      <c r="C94" s="434"/>
      <c r="D94" s="971"/>
      <c r="E94" s="972"/>
      <c r="F94" s="151"/>
      <c r="G94" s="298"/>
      <c r="H94" s="435"/>
      <c r="I94" s="251"/>
      <c r="J94" s="383"/>
      <c r="K94" s="1091"/>
      <c r="L94" s="1092"/>
      <c r="M94" s="1072"/>
      <c r="N94" s="1073"/>
      <c r="O94" s="298"/>
      <c r="P94" s="298"/>
      <c r="Q94" s="298"/>
      <c r="R94" s="565" t="str">
        <f>IF(D94="","２　登録者数未入力","")</f>
        <v>２　登録者数未入力</v>
      </c>
    </row>
    <row r="95" spans="1:20" s="6" customFormat="1" ht="26.25" customHeight="1" thickBot="1">
      <c r="A95" s="298"/>
      <c r="B95" s="298"/>
      <c r="C95" s="298"/>
      <c r="D95" s="298"/>
      <c r="E95" s="298"/>
      <c r="F95" s="298"/>
      <c r="G95" s="298"/>
      <c r="H95" s="436"/>
      <c r="I95" s="437"/>
      <c r="J95" s="438"/>
      <c r="K95" s="409" t="s">
        <v>31</v>
      </c>
      <c r="L95" s="381" t="s">
        <v>32</v>
      </c>
      <c r="M95" s="439" t="s">
        <v>31</v>
      </c>
      <c r="N95" s="440" t="s">
        <v>32</v>
      </c>
      <c r="O95" s="298"/>
      <c r="P95" s="298"/>
      <c r="Q95" s="150"/>
      <c r="R95" s="18"/>
      <c r="S95" s="18"/>
      <c r="T95" s="18"/>
    </row>
    <row r="96" spans="1:17" s="6" customFormat="1" ht="26.25" customHeight="1">
      <c r="A96" s="298"/>
      <c r="B96" s="298"/>
      <c r="C96" s="298"/>
      <c r="D96" s="298"/>
      <c r="E96" s="298"/>
      <c r="F96" s="298"/>
      <c r="G96" s="298"/>
      <c r="H96" s="441" t="s">
        <v>23</v>
      </c>
      <c r="I96" s="442"/>
      <c r="J96" s="442"/>
      <c r="K96" s="443"/>
      <c r="L96" s="444"/>
      <c r="M96" s="445" t="s">
        <v>329</v>
      </c>
      <c r="N96" s="446"/>
      <c r="O96" s="298"/>
      <c r="P96" s="298"/>
      <c r="Q96" s="298"/>
    </row>
    <row r="97" spans="1:17" s="6" customFormat="1" ht="26.25" customHeight="1">
      <c r="A97" s="298"/>
      <c r="B97" s="298"/>
      <c r="C97" s="298"/>
      <c r="D97" s="298"/>
      <c r="E97" s="298"/>
      <c r="F97" s="298"/>
      <c r="G97" s="298"/>
      <c r="H97" s="447" t="s">
        <v>24</v>
      </c>
      <c r="I97" s="448"/>
      <c r="J97" s="448"/>
      <c r="K97" s="449"/>
      <c r="L97" s="450"/>
      <c r="M97" s="451" t="s">
        <v>329</v>
      </c>
      <c r="N97" s="452"/>
      <c r="O97" s="298"/>
      <c r="P97" s="298"/>
      <c r="Q97" s="298"/>
    </row>
    <row r="98" spans="1:17" ht="26.25" customHeight="1" thickBot="1">
      <c r="A98" s="246"/>
      <c r="B98" s="246"/>
      <c r="C98" s="246"/>
      <c r="D98" s="246"/>
      <c r="E98" s="246"/>
      <c r="F98" s="246"/>
      <c r="G98" s="246"/>
      <c r="H98" s="453" t="s">
        <v>25</v>
      </c>
      <c r="I98" s="454"/>
      <c r="J98" s="454"/>
      <c r="K98" s="455"/>
      <c r="L98" s="456"/>
      <c r="M98" s="457" t="s">
        <v>329</v>
      </c>
      <c r="N98" s="458"/>
      <c r="O98" s="298"/>
      <c r="P98" s="298"/>
      <c r="Q98" s="246"/>
    </row>
    <row r="99" spans="1:17" ht="13.5">
      <c r="A99" s="1"/>
      <c r="Q99" s="28"/>
    </row>
    <row r="100" spans="11:16" ht="13.5">
      <c r="K100" s="6"/>
      <c r="L100" s="20"/>
      <c r="M100" s="20"/>
      <c r="N100" s="20"/>
      <c r="O100" s="6"/>
      <c r="P100" s="6"/>
    </row>
    <row r="101" spans="11:16" ht="13.5">
      <c r="K101" s="6"/>
      <c r="L101" s="20"/>
      <c r="M101" s="20"/>
      <c r="N101" s="20"/>
      <c r="O101" s="6"/>
      <c r="P101" s="6"/>
    </row>
    <row r="102" spans="11:16" ht="13.5">
      <c r="K102" s="6"/>
      <c r="L102" s="20"/>
      <c r="M102" s="20"/>
      <c r="N102" s="20"/>
      <c r="O102" s="6"/>
      <c r="P102" s="6"/>
    </row>
    <row r="103" spans="11:16" ht="13.5">
      <c r="K103" s="6"/>
      <c r="L103" s="20"/>
      <c r="M103" s="20"/>
      <c r="N103" s="20"/>
      <c r="O103" s="6"/>
      <c r="P103" s="6"/>
    </row>
    <row r="104" spans="11:16" ht="13.5">
      <c r="K104" s="6"/>
      <c r="L104" s="20"/>
      <c r="M104" s="20"/>
      <c r="N104" s="20"/>
      <c r="O104" s="6"/>
      <c r="P104" s="6"/>
    </row>
    <row r="105" spans="11:16" ht="13.5">
      <c r="K105" s="6"/>
      <c r="L105" s="20"/>
      <c r="M105" s="20"/>
      <c r="N105" s="20"/>
      <c r="O105" s="6"/>
      <c r="P105" s="6"/>
    </row>
    <row r="106" spans="11:16" ht="13.5">
      <c r="K106" s="6"/>
      <c r="L106" s="20"/>
      <c r="M106" s="20"/>
      <c r="N106" s="20"/>
      <c r="O106" s="6"/>
      <c r="P106" s="6"/>
    </row>
    <row r="107" spans="11:16" ht="13.5">
      <c r="K107" s="6"/>
      <c r="L107" s="20"/>
      <c r="M107" s="20"/>
      <c r="N107" s="20"/>
      <c r="O107" s="6"/>
      <c r="P107" s="6"/>
    </row>
    <row r="108" spans="11:16" ht="13.5">
      <c r="K108" s="6"/>
      <c r="L108" s="20"/>
      <c r="M108" s="20"/>
      <c r="N108" s="20"/>
      <c r="O108" s="6"/>
      <c r="P108" s="6"/>
    </row>
    <row r="109" spans="11:16" ht="13.5">
      <c r="K109" s="6"/>
      <c r="L109" s="20"/>
      <c r="M109" s="20"/>
      <c r="N109" s="20"/>
      <c r="O109" s="6"/>
      <c r="P109" s="6"/>
    </row>
    <row r="110" spans="11:16" ht="13.5">
      <c r="K110" s="6"/>
      <c r="L110" s="20"/>
      <c r="M110" s="20"/>
      <c r="N110" s="20"/>
      <c r="O110" s="6"/>
      <c r="P110" s="6"/>
    </row>
    <row r="111" spans="11:16" ht="13.5">
      <c r="K111" s="6"/>
      <c r="L111" s="20"/>
      <c r="M111" s="20"/>
      <c r="N111" s="20"/>
      <c r="O111" s="6"/>
      <c r="P111" s="6"/>
    </row>
    <row r="112" spans="11:16" ht="13.5">
      <c r="K112" s="6"/>
      <c r="L112" s="20"/>
      <c r="M112" s="20"/>
      <c r="N112" s="20"/>
      <c r="O112" s="6"/>
      <c r="P112" s="6"/>
    </row>
    <row r="113" spans="11:16" ht="13.5">
      <c r="K113" s="6"/>
      <c r="L113" s="20"/>
      <c r="M113" s="20"/>
      <c r="N113" s="20"/>
      <c r="O113" s="6"/>
      <c r="P113" s="6"/>
    </row>
    <row r="114" spans="11:16" ht="13.5">
      <c r="K114" s="6"/>
      <c r="L114" s="20"/>
      <c r="M114" s="20"/>
      <c r="N114" s="20"/>
      <c r="O114" s="6"/>
      <c r="P114" s="6"/>
    </row>
    <row r="115" spans="11:16" ht="13.5">
      <c r="K115" s="6"/>
      <c r="L115" s="20"/>
      <c r="M115" s="20"/>
      <c r="N115" s="20"/>
      <c r="O115" s="6"/>
      <c r="P115" s="6"/>
    </row>
    <row r="116" spans="11:16" ht="13.5">
      <c r="K116" s="6"/>
      <c r="L116" s="20"/>
      <c r="M116" s="20"/>
      <c r="N116" s="20"/>
      <c r="O116" s="6"/>
      <c r="P116" s="6"/>
    </row>
    <row r="117" spans="11:16" ht="13.5">
      <c r="K117" s="6"/>
      <c r="L117" s="20"/>
      <c r="M117" s="20"/>
      <c r="N117" s="20"/>
      <c r="O117" s="6"/>
      <c r="P117" s="6"/>
    </row>
    <row r="118" spans="11:16" ht="13.5">
      <c r="K118" s="6"/>
      <c r="L118" s="20"/>
      <c r="M118" s="20"/>
      <c r="N118" s="20"/>
      <c r="O118" s="6"/>
      <c r="P118" s="6"/>
    </row>
    <row r="119" spans="11:16" ht="13.5">
      <c r="K119" s="6"/>
      <c r="L119" s="20"/>
      <c r="M119" s="20"/>
      <c r="N119" s="20"/>
      <c r="O119" s="6"/>
      <c r="P119" s="6"/>
    </row>
    <row r="120" spans="11:16" ht="13.5">
      <c r="K120" s="6"/>
      <c r="L120" s="20"/>
      <c r="M120" s="20"/>
      <c r="N120" s="20"/>
      <c r="O120" s="6"/>
      <c r="P120" s="6"/>
    </row>
    <row r="121" spans="11:16" ht="13.5">
      <c r="K121" s="6"/>
      <c r="L121" s="20"/>
      <c r="M121" s="20"/>
      <c r="N121" s="20"/>
      <c r="O121" s="6"/>
      <c r="P121" s="6"/>
    </row>
    <row r="122" spans="11:16" ht="13.5">
      <c r="K122" s="6"/>
      <c r="L122" s="20"/>
      <c r="M122" s="20"/>
      <c r="N122" s="20"/>
      <c r="O122" s="6"/>
      <c r="P122" s="6"/>
    </row>
    <row r="123" spans="11:16" ht="13.5">
      <c r="K123" s="6"/>
      <c r="L123" s="20"/>
      <c r="M123" s="20"/>
      <c r="N123" s="20"/>
      <c r="O123" s="6"/>
      <c r="P123" s="6"/>
    </row>
    <row r="124" spans="11:16" ht="13.5">
      <c r="K124" s="6"/>
      <c r="L124" s="20"/>
      <c r="M124" s="20"/>
      <c r="N124" s="20"/>
      <c r="O124" s="6"/>
      <c r="P124" s="6"/>
    </row>
    <row r="125" spans="11:16" ht="13.5">
      <c r="K125" s="6"/>
      <c r="L125" s="20"/>
      <c r="M125" s="20"/>
      <c r="N125" s="20"/>
      <c r="O125" s="6"/>
      <c r="P125" s="6"/>
    </row>
    <row r="126" spans="11:16" ht="13.5">
      <c r="K126" s="6"/>
      <c r="L126" s="20"/>
      <c r="M126" s="20"/>
      <c r="N126" s="20"/>
      <c r="O126" s="6"/>
      <c r="P126" s="6"/>
    </row>
    <row r="127" spans="11:16" ht="13.5">
      <c r="K127" s="6"/>
      <c r="L127" s="20"/>
      <c r="M127" s="20"/>
      <c r="N127" s="20"/>
      <c r="O127" s="6"/>
      <c r="P127" s="6"/>
    </row>
    <row r="128" spans="11:16" ht="13.5">
      <c r="K128" s="6"/>
      <c r="L128" s="20"/>
      <c r="M128" s="20"/>
      <c r="N128" s="20"/>
      <c r="O128" s="6"/>
      <c r="P128" s="6"/>
    </row>
    <row r="129" spans="11:16" ht="13.5">
      <c r="K129" s="6"/>
      <c r="L129" s="20"/>
      <c r="M129" s="20"/>
      <c r="N129" s="20"/>
      <c r="O129" s="6"/>
      <c r="P129" s="6"/>
    </row>
    <row r="130" spans="11:16" ht="13.5">
      <c r="K130" s="6"/>
      <c r="L130" s="20"/>
      <c r="M130" s="20"/>
      <c r="N130" s="20"/>
      <c r="O130" s="6"/>
      <c r="P130" s="6"/>
    </row>
    <row r="131" spans="11:16" ht="13.5">
      <c r="K131" s="6"/>
      <c r="L131" s="20"/>
      <c r="M131" s="20"/>
      <c r="N131" s="20"/>
      <c r="O131" s="6"/>
      <c r="P131" s="6"/>
    </row>
    <row r="132" spans="11:16" ht="13.5">
      <c r="K132" s="6"/>
      <c r="L132" s="20"/>
      <c r="M132" s="20"/>
      <c r="N132" s="20"/>
      <c r="O132" s="6"/>
      <c r="P132" s="6"/>
    </row>
    <row r="133" spans="11:16" ht="13.5">
      <c r="K133" s="6"/>
      <c r="L133" s="20"/>
      <c r="M133" s="20"/>
      <c r="N133" s="20"/>
      <c r="O133" s="6"/>
      <c r="P133" s="6"/>
    </row>
    <row r="134" spans="11:16" ht="13.5">
      <c r="K134" s="6"/>
      <c r="L134" s="20"/>
      <c r="M134" s="20"/>
      <c r="N134" s="20"/>
      <c r="O134" s="6"/>
      <c r="P134" s="6"/>
    </row>
  </sheetData>
  <sheetProtection sheet="1"/>
  <mergeCells count="305">
    <mergeCell ref="C66:F66"/>
    <mergeCell ref="G66:H66"/>
    <mergeCell ref="C60:D61"/>
    <mergeCell ref="B64:K64"/>
    <mergeCell ref="G65:H65"/>
    <mergeCell ref="C62:D62"/>
    <mergeCell ref="K54:L54"/>
    <mergeCell ref="C88:E88"/>
    <mergeCell ref="C89:E89"/>
    <mergeCell ref="C90:E90"/>
    <mergeCell ref="C92:F93"/>
    <mergeCell ref="K93:L94"/>
    <mergeCell ref="C76:F76"/>
    <mergeCell ref="C77:F77"/>
    <mergeCell ref="C78:F78"/>
    <mergeCell ref="C79:F79"/>
    <mergeCell ref="M93:N94"/>
    <mergeCell ref="C82:F82"/>
    <mergeCell ref="C83:F83"/>
    <mergeCell ref="C84:F84"/>
    <mergeCell ref="G84:H84"/>
    <mergeCell ref="C85:H85"/>
    <mergeCell ref="C87:E87"/>
    <mergeCell ref="B67:B84"/>
    <mergeCell ref="C67:F67"/>
    <mergeCell ref="C68:F68"/>
    <mergeCell ref="C69:F69"/>
    <mergeCell ref="C70:F70"/>
    <mergeCell ref="C71:F71"/>
    <mergeCell ref="C72:F72"/>
    <mergeCell ref="C73:F73"/>
    <mergeCell ref="C74:F74"/>
    <mergeCell ref="C75:F75"/>
    <mergeCell ref="I50:J50"/>
    <mergeCell ref="C52:E52"/>
    <mergeCell ref="G53:H53"/>
    <mergeCell ref="I53:J53"/>
    <mergeCell ref="G54:H54"/>
    <mergeCell ref="I54:J54"/>
    <mergeCell ref="C53:E53"/>
    <mergeCell ref="I51:J51"/>
    <mergeCell ref="K52:L52"/>
    <mergeCell ref="K53:L53"/>
    <mergeCell ref="G51:H51"/>
    <mergeCell ref="G52:H52"/>
    <mergeCell ref="I52:J52"/>
    <mergeCell ref="C50:E50"/>
    <mergeCell ref="K50:L50"/>
    <mergeCell ref="G50:H50"/>
    <mergeCell ref="K51:L51"/>
    <mergeCell ref="C51:E51"/>
    <mergeCell ref="K44:Q44"/>
    <mergeCell ref="G48:H48"/>
    <mergeCell ref="G49:H49"/>
    <mergeCell ref="N46:O46"/>
    <mergeCell ref="P46:Q46"/>
    <mergeCell ref="G47:H47"/>
    <mergeCell ref="K48:L48"/>
    <mergeCell ref="K49:L49"/>
    <mergeCell ref="I48:J48"/>
    <mergeCell ref="I49:J49"/>
    <mergeCell ref="N45:O45"/>
    <mergeCell ref="P45:Q45"/>
    <mergeCell ref="I46:J46"/>
    <mergeCell ref="K46:L46"/>
    <mergeCell ref="I47:J47"/>
    <mergeCell ref="C49:E49"/>
    <mergeCell ref="C47:E47"/>
    <mergeCell ref="C48:E48"/>
    <mergeCell ref="C45:E45"/>
    <mergeCell ref="K47:L47"/>
    <mergeCell ref="N42:O42"/>
    <mergeCell ref="I42:J42"/>
    <mergeCell ref="I43:J43"/>
    <mergeCell ref="K42:L42"/>
    <mergeCell ref="C42:E42"/>
    <mergeCell ref="P42:Q42"/>
    <mergeCell ref="N43:O43"/>
    <mergeCell ref="P43:Q43"/>
    <mergeCell ref="C43:E43"/>
    <mergeCell ref="G42:H42"/>
    <mergeCell ref="I44:J44"/>
    <mergeCell ref="C44:E44"/>
    <mergeCell ref="C46:E46"/>
    <mergeCell ref="G45:H45"/>
    <mergeCell ref="G46:H46"/>
    <mergeCell ref="I45:J45"/>
    <mergeCell ref="C37:E37"/>
    <mergeCell ref="G37:H37"/>
    <mergeCell ref="G34:H34"/>
    <mergeCell ref="G35:H35"/>
    <mergeCell ref="C35:E35"/>
    <mergeCell ref="G44:H44"/>
    <mergeCell ref="C40:E40"/>
    <mergeCell ref="G40:H40"/>
    <mergeCell ref="G41:H41"/>
    <mergeCell ref="C41:E41"/>
    <mergeCell ref="K33:L33"/>
    <mergeCell ref="I35:J35"/>
    <mergeCell ref="I33:J33"/>
    <mergeCell ref="K35:L35"/>
    <mergeCell ref="C36:E36"/>
    <mergeCell ref="I34:J34"/>
    <mergeCell ref="K36:L36"/>
    <mergeCell ref="C34:E34"/>
    <mergeCell ref="I29:J29"/>
    <mergeCell ref="C29:E29"/>
    <mergeCell ref="I30:J30"/>
    <mergeCell ref="C32:E32"/>
    <mergeCell ref="K31:L31"/>
    <mergeCell ref="G36:H36"/>
    <mergeCell ref="G31:H31"/>
    <mergeCell ref="G32:H32"/>
    <mergeCell ref="I36:J36"/>
    <mergeCell ref="K32:L32"/>
    <mergeCell ref="K29:L29"/>
    <mergeCell ref="K30:L30"/>
    <mergeCell ref="C27:E27"/>
    <mergeCell ref="I27:J27"/>
    <mergeCell ref="K34:L34"/>
    <mergeCell ref="C33:E33"/>
    <mergeCell ref="G33:H33"/>
    <mergeCell ref="I31:J31"/>
    <mergeCell ref="I32:J32"/>
    <mergeCell ref="G29:H29"/>
    <mergeCell ref="C22:E22"/>
    <mergeCell ref="C24:E24"/>
    <mergeCell ref="C25:E25"/>
    <mergeCell ref="G28:H28"/>
    <mergeCell ref="C31:E31"/>
    <mergeCell ref="K26:L26"/>
    <mergeCell ref="K27:L27"/>
    <mergeCell ref="K28:L28"/>
    <mergeCell ref="C30:E30"/>
    <mergeCell ref="G30:H30"/>
    <mergeCell ref="C26:E26"/>
    <mergeCell ref="I23:J23"/>
    <mergeCell ref="C23:E23"/>
    <mergeCell ref="G27:H27"/>
    <mergeCell ref="C28:E28"/>
    <mergeCell ref="I24:J24"/>
    <mergeCell ref="I25:J25"/>
    <mergeCell ref="I26:J26"/>
    <mergeCell ref="I28:J28"/>
    <mergeCell ref="G24:H24"/>
    <mergeCell ref="G25:H25"/>
    <mergeCell ref="G26:H26"/>
    <mergeCell ref="K23:L23"/>
    <mergeCell ref="K25:L25"/>
    <mergeCell ref="K24:L24"/>
    <mergeCell ref="G23:H23"/>
    <mergeCell ref="G19:H19"/>
    <mergeCell ref="G20:H20"/>
    <mergeCell ref="C21:E21"/>
    <mergeCell ref="K19:L19"/>
    <mergeCell ref="G21:H21"/>
    <mergeCell ref="G22:H22"/>
    <mergeCell ref="I22:J22"/>
    <mergeCell ref="K21:L21"/>
    <mergeCell ref="I21:J21"/>
    <mergeCell ref="K22:L22"/>
    <mergeCell ref="C11:E11"/>
    <mergeCell ref="C16:E16"/>
    <mergeCell ref="K16:L16"/>
    <mergeCell ref="C17:E17"/>
    <mergeCell ref="K17:L17"/>
    <mergeCell ref="G16:H16"/>
    <mergeCell ref="G17:H17"/>
    <mergeCell ref="C14:E14"/>
    <mergeCell ref="K14:L14"/>
    <mergeCell ref="G13:H13"/>
    <mergeCell ref="N9:O9"/>
    <mergeCell ref="P9:Q9"/>
    <mergeCell ref="C18:E18"/>
    <mergeCell ref="I16:J16"/>
    <mergeCell ref="I17:J17"/>
    <mergeCell ref="A4:J4"/>
    <mergeCell ref="K8:L10"/>
    <mergeCell ref="F9:F10"/>
    <mergeCell ref="G9:H9"/>
    <mergeCell ref="I9:J9"/>
    <mergeCell ref="I13:J13"/>
    <mergeCell ref="G14:H14"/>
    <mergeCell ref="I14:J14"/>
    <mergeCell ref="N10:O10"/>
    <mergeCell ref="P10:Q10"/>
    <mergeCell ref="N13:O13"/>
    <mergeCell ref="P13:Q13"/>
    <mergeCell ref="G15:H15"/>
    <mergeCell ref="I15:J15"/>
    <mergeCell ref="N14:O14"/>
    <mergeCell ref="P14:Q14"/>
    <mergeCell ref="N15:O15"/>
    <mergeCell ref="P15:Q15"/>
    <mergeCell ref="N19:O19"/>
    <mergeCell ref="P19:Q19"/>
    <mergeCell ref="N20:O20"/>
    <mergeCell ref="P20:Q20"/>
    <mergeCell ref="C15:E15"/>
    <mergeCell ref="K15:L15"/>
    <mergeCell ref="G18:H18"/>
    <mergeCell ref="C19:E19"/>
    <mergeCell ref="C20:E20"/>
    <mergeCell ref="K20:L20"/>
    <mergeCell ref="K18:L18"/>
    <mergeCell ref="I18:J18"/>
    <mergeCell ref="I19:J19"/>
    <mergeCell ref="I20:J20"/>
    <mergeCell ref="N16:O16"/>
    <mergeCell ref="P16:Q16"/>
    <mergeCell ref="N17:O17"/>
    <mergeCell ref="P17:Q17"/>
    <mergeCell ref="N18:O18"/>
    <mergeCell ref="P18:Q18"/>
    <mergeCell ref="N21:O21"/>
    <mergeCell ref="P21:Q21"/>
    <mergeCell ref="N22:O22"/>
    <mergeCell ref="P22:Q22"/>
    <mergeCell ref="N23:O23"/>
    <mergeCell ref="P23:Q23"/>
    <mergeCell ref="N24:O24"/>
    <mergeCell ref="P24:Q24"/>
    <mergeCell ref="N25:O25"/>
    <mergeCell ref="P25:Q25"/>
    <mergeCell ref="N26:O26"/>
    <mergeCell ref="P26:Q26"/>
    <mergeCell ref="N27:O27"/>
    <mergeCell ref="P27:Q27"/>
    <mergeCell ref="N28:O28"/>
    <mergeCell ref="P28:Q28"/>
    <mergeCell ref="N29:O29"/>
    <mergeCell ref="P29:Q29"/>
    <mergeCell ref="N30:O30"/>
    <mergeCell ref="P30:Q30"/>
    <mergeCell ref="N31:O31"/>
    <mergeCell ref="P31:Q31"/>
    <mergeCell ref="N32:O32"/>
    <mergeCell ref="P32:Q32"/>
    <mergeCell ref="N33:O33"/>
    <mergeCell ref="P33:Q33"/>
    <mergeCell ref="N34:O34"/>
    <mergeCell ref="P34:Q34"/>
    <mergeCell ref="N35:O35"/>
    <mergeCell ref="P35:Q35"/>
    <mergeCell ref="N36:O36"/>
    <mergeCell ref="P36:Q36"/>
    <mergeCell ref="P37:Q37"/>
    <mergeCell ref="N38:O38"/>
    <mergeCell ref="P38:Q38"/>
    <mergeCell ref="N39:O39"/>
    <mergeCell ref="P39:Q39"/>
    <mergeCell ref="N40:O40"/>
    <mergeCell ref="P40:Q40"/>
    <mergeCell ref="N41:O41"/>
    <mergeCell ref="P41:Q41"/>
    <mergeCell ref="N37:O37"/>
    <mergeCell ref="K40:L40"/>
    <mergeCell ref="K38:L38"/>
    <mergeCell ref="K37:L37"/>
    <mergeCell ref="G43:H43"/>
    <mergeCell ref="I40:J40"/>
    <mergeCell ref="I41:J41"/>
    <mergeCell ref="K41:L41"/>
    <mergeCell ref="G38:H38"/>
    <mergeCell ref="I37:J37"/>
    <mergeCell ref="C38:E38"/>
    <mergeCell ref="C39:E39"/>
    <mergeCell ref="I38:J38"/>
    <mergeCell ref="K39:L39"/>
    <mergeCell ref="I39:J39"/>
    <mergeCell ref="G39:H39"/>
    <mergeCell ref="P51:Q51"/>
    <mergeCell ref="P52:Q52"/>
    <mergeCell ref="P53:Q53"/>
    <mergeCell ref="P54:Q54"/>
    <mergeCell ref="N51:O51"/>
    <mergeCell ref="N52:O52"/>
    <mergeCell ref="N53:O53"/>
    <mergeCell ref="N54:O54"/>
    <mergeCell ref="N47:O47"/>
    <mergeCell ref="P47:Q47"/>
    <mergeCell ref="N48:O48"/>
    <mergeCell ref="P48:Q48"/>
    <mergeCell ref="N50:O50"/>
    <mergeCell ref="P50:Q50"/>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D94:E94"/>
    <mergeCell ref="C80:F80"/>
    <mergeCell ref="C81:F81"/>
  </mergeCells>
  <dataValidations count="8">
    <dataValidation type="whole" operator="greaterThanOrEqual" allowBlank="1" showInputMessage="1" showErrorMessage="1" sqref="N38:Q42 N35:Q36 N18:Q33 N15:Q16 N46:Q50 E62:I62 F87:F90 D94:E94 G11:J11 G15:J53">
      <formula1>0</formula1>
    </dataValidation>
    <dataValidation type="whole" operator="lessThanOrEqual" allowBlank="1" showInputMessage="1" showErrorMessage="1" sqref="N98">
      <formula1>J11</formula1>
    </dataValidation>
    <dataValidation type="whole" operator="lessThanOrEqual" allowBlank="1" showInputMessage="1" showErrorMessage="1" sqref="K96:L96">
      <formula1>G11+I11</formula1>
    </dataValidation>
    <dataValidation type="whole" operator="lessThanOrEqual" allowBlank="1" showInputMessage="1" showErrorMessage="1" sqref="K97:L97">
      <formula1>G11+I11</formula1>
    </dataValidation>
    <dataValidation type="whole" operator="lessThanOrEqual" allowBlank="1" showInputMessage="1" showErrorMessage="1" sqref="K98:L98">
      <formula1>G11+I11</formula1>
    </dataValidation>
    <dataValidation type="whole" operator="lessThanOrEqual" allowBlank="1" showInputMessage="1" showErrorMessage="1" sqref="N96">
      <formula1>J11</formula1>
    </dataValidation>
    <dataValidation type="whole" operator="lessThanOrEqual" allowBlank="1" showInputMessage="1" showErrorMessage="1" sqref="N97">
      <formula1>J11</formula1>
    </dataValidation>
    <dataValidation operator="greaterThanOrEqual" allowBlank="1" showInputMessage="1" showErrorMessage="1" sqref="G14:J14"/>
  </dataValidations>
  <printOptions horizontalCentered="1"/>
  <pageMargins left="0.3937007874015748" right="0.3937007874015748" top="0.3937007874015748" bottom="0.4724409448818898" header="0.31496062992125984" footer="0.31496062992125984"/>
  <pageSetup horizontalDpi="600" verticalDpi="600" orientation="portrait" paperSize="9" scale="61" r:id="rId1"/>
  <rowBreaks count="1" manualBreakCount="1">
    <brk id="54" max="16" man="1"/>
  </rowBreaks>
</worksheet>
</file>

<file path=xl/worksheets/sheet8.xml><?xml version="1.0" encoding="utf-8"?>
<worksheet xmlns="http://schemas.openxmlformats.org/spreadsheetml/2006/main" xmlns:r="http://schemas.openxmlformats.org/officeDocument/2006/relationships">
  <dimension ref="A1:H48"/>
  <sheetViews>
    <sheetView view="pageLayout" zoomScaleSheetLayoutView="100" workbookViewId="0" topLeftCell="A1">
      <selection activeCell="A4" sqref="A4:F4"/>
    </sheetView>
  </sheetViews>
  <sheetFormatPr defaultColWidth="9.00390625" defaultRowHeight="13.5"/>
  <cols>
    <col min="1" max="1" width="2.625" style="63" customWidth="1"/>
    <col min="2" max="2" width="3.375" style="64" customWidth="1"/>
    <col min="3" max="3" width="3.375" style="65" customWidth="1"/>
    <col min="4" max="4" width="11.50390625" style="64" customWidth="1"/>
    <col min="5" max="5" width="17.875" style="64" customWidth="1"/>
    <col min="6" max="6" width="61.875" style="64" customWidth="1"/>
    <col min="7" max="16384" width="9.00390625" style="59" customWidth="1"/>
  </cols>
  <sheetData>
    <row r="1" spans="1:6" ht="18" customHeight="1">
      <c r="A1" s="49"/>
      <c r="B1" s="53"/>
      <c r="C1" s="61"/>
      <c r="D1" s="53"/>
      <c r="E1" s="53"/>
      <c r="F1" s="62" t="s">
        <v>38</v>
      </c>
    </row>
    <row r="2" spans="1:6" ht="18" customHeight="1">
      <c r="A2" s="1107" t="s">
        <v>449</v>
      </c>
      <c r="B2" s="1107"/>
      <c r="C2" s="1107"/>
      <c r="D2" s="1107"/>
      <c r="E2" s="1107"/>
      <c r="F2" s="53"/>
    </row>
    <row r="3" ht="11.25" customHeight="1"/>
    <row r="4" spans="1:6" ht="18" customHeight="1">
      <c r="A4" s="1104" t="s">
        <v>39</v>
      </c>
      <c r="B4" s="1104"/>
      <c r="C4" s="1104"/>
      <c r="D4" s="1104"/>
      <c r="E4" s="1104"/>
      <c r="F4" s="1104"/>
    </row>
    <row r="5" ht="8.25" customHeight="1"/>
    <row r="6" spans="2:6" ht="7.5" customHeight="1">
      <c r="B6" s="70"/>
      <c r="C6" s="70"/>
      <c r="D6" s="70"/>
      <c r="E6" s="70"/>
      <c r="F6" s="70"/>
    </row>
    <row r="7" spans="2:6" ht="14.25" customHeight="1">
      <c r="B7" s="1108" t="s">
        <v>272</v>
      </c>
      <c r="C7" s="1108"/>
      <c r="D7" s="1108"/>
      <c r="E7" s="1108"/>
      <c r="F7" s="1108"/>
    </row>
    <row r="8" spans="2:6" ht="10.5" customHeight="1">
      <c r="B8" s="70"/>
      <c r="C8" s="70"/>
      <c r="D8" s="70"/>
      <c r="E8" s="70"/>
      <c r="F8" s="70"/>
    </row>
    <row r="9" spans="1:6" ht="84" customHeight="1">
      <c r="A9" s="40" t="s">
        <v>268</v>
      </c>
      <c r="B9" s="1101" t="s">
        <v>273</v>
      </c>
      <c r="C9" s="1101"/>
      <c r="D9" s="1101"/>
      <c r="E9" s="1101"/>
      <c r="F9" s="1101"/>
    </row>
    <row r="10" spans="1:6" s="60" customFormat="1" ht="33" customHeight="1">
      <c r="A10" s="39" t="s">
        <v>269</v>
      </c>
      <c r="B10" s="1101" t="s">
        <v>274</v>
      </c>
      <c r="C10" s="1101"/>
      <c r="D10" s="1101"/>
      <c r="E10" s="1101"/>
      <c r="F10" s="1101"/>
    </row>
    <row r="11" spans="1:6" ht="85.5" customHeight="1">
      <c r="A11" s="40" t="s">
        <v>270</v>
      </c>
      <c r="B11" s="1105" t="s">
        <v>396</v>
      </c>
      <c r="C11" s="1105"/>
      <c r="D11" s="1105"/>
      <c r="E11" s="1105"/>
      <c r="F11" s="1105"/>
    </row>
    <row r="12" spans="1:6" ht="87" customHeight="1">
      <c r="A12" s="40" t="s">
        <v>295</v>
      </c>
      <c r="B12" s="1101" t="s">
        <v>281</v>
      </c>
      <c r="C12" s="1101"/>
      <c r="D12" s="1101"/>
      <c r="E12" s="1101"/>
      <c r="F12" s="1101"/>
    </row>
    <row r="13" spans="1:6" ht="75.75" customHeight="1">
      <c r="A13" s="40" t="s">
        <v>271</v>
      </c>
      <c r="B13" s="1101" t="s">
        <v>397</v>
      </c>
      <c r="C13" s="1101"/>
      <c r="D13" s="1101"/>
      <c r="E13" s="1101"/>
      <c r="F13" s="1101"/>
    </row>
    <row r="14" spans="1:6" ht="60.75" customHeight="1">
      <c r="A14" s="40" t="s">
        <v>335</v>
      </c>
      <c r="B14" s="1101" t="s">
        <v>349</v>
      </c>
      <c r="C14" s="1101"/>
      <c r="D14" s="1101"/>
      <c r="E14" s="1101"/>
      <c r="F14" s="1101"/>
    </row>
    <row r="15" spans="1:6" ht="23.25" customHeight="1">
      <c r="A15" s="40" t="s">
        <v>245</v>
      </c>
      <c r="B15" s="1105" t="s">
        <v>275</v>
      </c>
      <c r="C15" s="1105"/>
      <c r="D15" s="1105"/>
      <c r="E15" s="1105"/>
      <c r="F15" s="1105"/>
    </row>
    <row r="16" spans="1:6" ht="23.25" customHeight="1">
      <c r="A16" s="40"/>
      <c r="B16" s="69"/>
      <c r="C16" s="69"/>
      <c r="D16" s="69"/>
      <c r="E16" s="69"/>
      <c r="F16" s="69"/>
    </row>
    <row r="17" spans="1:6" ht="14.25" customHeight="1">
      <c r="A17" s="72" t="s">
        <v>40</v>
      </c>
      <c r="B17" s="1109" t="s">
        <v>41</v>
      </c>
      <c r="C17" s="1109"/>
      <c r="D17" s="1109"/>
      <c r="E17" s="1109"/>
      <c r="F17" s="1109"/>
    </row>
    <row r="18" spans="1:6" ht="6.75" customHeight="1">
      <c r="A18" s="40"/>
      <c r="B18" s="68"/>
      <c r="C18" s="68"/>
      <c r="D18" s="68"/>
      <c r="E18" s="68"/>
      <c r="F18" s="68"/>
    </row>
    <row r="19" spans="1:6" ht="15" customHeight="1">
      <c r="A19" s="73"/>
      <c r="B19" s="1108" t="s">
        <v>276</v>
      </c>
      <c r="C19" s="1108"/>
      <c r="D19" s="1108"/>
      <c r="E19" s="1108"/>
      <c r="F19" s="1108"/>
    </row>
    <row r="20" spans="1:6" ht="8.25" customHeight="1">
      <c r="A20" s="73"/>
      <c r="B20" s="70"/>
      <c r="C20" s="70"/>
      <c r="D20" s="70"/>
      <c r="E20" s="70"/>
      <c r="F20" s="70"/>
    </row>
    <row r="21" spans="1:6" ht="27.75" customHeight="1">
      <c r="A21" s="36">
        <v>1</v>
      </c>
      <c r="B21" s="1101" t="s">
        <v>365</v>
      </c>
      <c r="C21" s="1101"/>
      <c r="D21" s="1101"/>
      <c r="E21" s="1101"/>
      <c r="F21" s="1101"/>
    </row>
    <row r="22" spans="1:6" ht="45.75" customHeight="1">
      <c r="A22" s="40" t="s">
        <v>209</v>
      </c>
      <c r="B22" s="1101" t="s">
        <v>398</v>
      </c>
      <c r="C22" s="1101"/>
      <c r="D22" s="1101"/>
      <c r="E22" s="1101"/>
      <c r="F22" s="1101"/>
    </row>
    <row r="23" spans="1:6" ht="40.5" customHeight="1">
      <c r="A23" s="36">
        <v>3</v>
      </c>
      <c r="B23" s="1101" t="s">
        <v>366</v>
      </c>
      <c r="C23" s="1101"/>
      <c r="D23" s="1101"/>
      <c r="E23" s="1101"/>
      <c r="F23" s="1101"/>
    </row>
    <row r="24" spans="1:6" ht="63" customHeight="1">
      <c r="A24" s="36">
        <v>4</v>
      </c>
      <c r="B24" s="1101" t="s">
        <v>367</v>
      </c>
      <c r="C24" s="1101"/>
      <c r="D24" s="1101"/>
      <c r="E24" s="1101"/>
      <c r="F24" s="1101"/>
    </row>
    <row r="25" spans="1:6" ht="62.25" customHeight="1">
      <c r="A25" s="36">
        <v>5</v>
      </c>
      <c r="B25" s="1101" t="s">
        <v>368</v>
      </c>
      <c r="C25" s="1101"/>
      <c r="D25" s="1101"/>
      <c r="E25" s="1101"/>
      <c r="F25" s="1101"/>
    </row>
    <row r="26" spans="1:6" ht="15" customHeight="1">
      <c r="A26" s="49"/>
      <c r="B26" s="53"/>
      <c r="C26" s="61"/>
      <c r="D26" s="53"/>
      <c r="E26" s="53"/>
      <c r="F26" s="62" t="s">
        <v>38</v>
      </c>
    </row>
    <row r="27" spans="1:6" ht="15" customHeight="1">
      <c r="A27" s="1107" t="s">
        <v>450</v>
      </c>
      <c r="B27" s="1107"/>
      <c r="C27" s="1107"/>
      <c r="D27" s="1107"/>
      <c r="E27" s="1107"/>
      <c r="F27" s="53"/>
    </row>
    <row r="28" spans="1:6" ht="7.5" customHeight="1">
      <c r="A28" s="71"/>
      <c r="B28" s="71"/>
      <c r="C28" s="71"/>
      <c r="D28" s="71"/>
      <c r="E28" s="71"/>
      <c r="F28" s="53"/>
    </row>
    <row r="29" spans="1:6" ht="25.5" customHeight="1">
      <c r="A29" s="36">
        <v>6</v>
      </c>
      <c r="B29" s="1101" t="s">
        <v>350</v>
      </c>
      <c r="C29" s="1101"/>
      <c r="D29" s="1101"/>
      <c r="E29" s="1101"/>
      <c r="F29" s="1101"/>
    </row>
    <row r="30" spans="1:6" ht="32.25" customHeight="1">
      <c r="A30" s="36">
        <v>7</v>
      </c>
      <c r="B30" s="1101" t="s">
        <v>351</v>
      </c>
      <c r="C30" s="1101"/>
      <c r="D30" s="1101"/>
      <c r="E30" s="1101"/>
      <c r="F30" s="1101"/>
    </row>
    <row r="31" spans="1:6" ht="58.5" customHeight="1">
      <c r="A31" s="36">
        <v>8</v>
      </c>
      <c r="B31" s="1105" t="s">
        <v>352</v>
      </c>
      <c r="C31" s="1106"/>
      <c r="D31" s="1106"/>
      <c r="E31" s="1106"/>
      <c r="F31" s="1106"/>
    </row>
    <row r="32" spans="1:6" ht="47.25" customHeight="1">
      <c r="A32" s="36">
        <v>9</v>
      </c>
      <c r="B32" s="1101" t="s">
        <v>277</v>
      </c>
      <c r="C32" s="1101"/>
      <c r="D32" s="1101"/>
      <c r="E32" s="1101"/>
      <c r="F32" s="1101"/>
    </row>
    <row r="33" spans="1:6" ht="19.5" customHeight="1">
      <c r="A33" s="36">
        <v>10</v>
      </c>
      <c r="B33" s="1101" t="s">
        <v>278</v>
      </c>
      <c r="C33" s="1101"/>
      <c r="D33" s="1101"/>
      <c r="E33" s="1101"/>
      <c r="F33" s="1101"/>
    </row>
    <row r="34" spans="1:6" ht="58.5" customHeight="1">
      <c r="A34" s="36">
        <v>11</v>
      </c>
      <c r="B34" s="1101" t="s">
        <v>425</v>
      </c>
      <c r="C34" s="1102"/>
      <c r="D34" s="1102"/>
      <c r="E34" s="1102"/>
      <c r="F34" s="1102"/>
    </row>
    <row r="35" spans="1:6" s="60" customFormat="1" ht="33" customHeight="1">
      <c r="A35" s="36">
        <v>12</v>
      </c>
      <c r="B35" s="1101" t="s">
        <v>305</v>
      </c>
      <c r="C35" s="1101"/>
      <c r="D35" s="1101"/>
      <c r="E35" s="1101"/>
      <c r="F35" s="1101"/>
    </row>
    <row r="36" spans="1:6" ht="51.75" customHeight="1">
      <c r="A36" s="36">
        <v>13</v>
      </c>
      <c r="B36" s="1105" t="s">
        <v>369</v>
      </c>
      <c r="C36" s="1106"/>
      <c r="D36" s="1106"/>
      <c r="E36" s="1106"/>
      <c r="F36" s="1106"/>
    </row>
    <row r="37" spans="1:6" ht="37.5" customHeight="1">
      <c r="A37" s="36">
        <v>14</v>
      </c>
      <c r="B37" s="1101" t="s">
        <v>306</v>
      </c>
      <c r="C37" s="1101"/>
      <c r="D37" s="1101"/>
      <c r="E37" s="1101"/>
      <c r="F37" s="1101"/>
    </row>
    <row r="38" spans="1:6" ht="37.5" customHeight="1">
      <c r="A38" s="36">
        <v>15</v>
      </c>
      <c r="B38" s="1103" t="s">
        <v>353</v>
      </c>
      <c r="C38" s="1103"/>
      <c r="D38" s="1103"/>
      <c r="E38" s="1103"/>
      <c r="F38" s="1103"/>
    </row>
    <row r="39" spans="1:6" ht="34.5" customHeight="1">
      <c r="A39" s="36">
        <v>16</v>
      </c>
      <c r="B39" s="1101" t="s">
        <v>336</v>
      </c>
      <c r="C39" s="1101"/>
      <c r="D39" s="1101"/>
      <c r="E39" s="1101"/>
      <c r="F39" s="1101"/>
    </row>
    <row r="40" spans="1:6" ht="43.5" customHeight="1">
      <c r="A40" s="36">
        <v>17</v>
      </c>
      <c r="B40" s="1101" t="s">
        <v>300</v>
      </c>
      <c r="C40" s="1102"/>
      <c r="D40" s="1102"/>
      <c r="E40" s="1102"/>
      <c r="F40" s="1102"/>
    </row>
    <row r="41" spans="1:8" ht="57.75" customHeight="1">
      <c r="A41" s="36">
        <v>18</v>
      </c>
      <c r="B41" s="1101" t="s">
        <v>451</v>
      </c>
      <c r="C41" s="1102"/>
      <c r="D41" s="1102"/>
      <c r="E41" s="1102"/>
      <c r="F41" s="1102"/>
      <c r="H41" s="60"/>
    </row>
    <row r="42" spans="1:6" ht="75.75" customHeight="1">
      <c r="A42" s="36">
        <v>19</v>
      </c>
      <c r="B42" s="1101" t="s">
        <v>337</v>
      </c>
      <c r="C42" s="1101"/>
      <c r="D42" s="1101"/>
      <c r="E42" s="1101"/>
      <c r="F42" s="1101"/>
    </row>
    <row r="43" spans="1:8" ht="82.5" customHeight="1">
      <c r="A43" s="36">
        <v>20</v>
      </c>
      <c r="B43" s="1101" t="s">
        <v>452</v>
      </c>
      <c r="C43" s="1101"/>
      <c r="D43" s="1101"/>
      <c r="E43" s="1101"/>
      <c r="F43" s="1101"/>
      <c r="H43" s="60"/>
    </row>
    <row r="44" spans="1:8" ht="64.5" customHeight="1">
      <c r="A44" s="36">
        <v>21</v>
      </c>
      <c r="B44" s="1101" t="s">
        <v>339</v>
      </c>
      <c r="C44" s="1101"/>
      <c r="D44" s="1101"/>
      <c r="E44" s="1101"/>
      <c r="F44" s="1101"/>
      <c r="H44" s="60"/>
    </row>
    <row r="45" spans="1:8" ht="66.75" customHeight="1">
      <c r="A45" s="36">
        <v>22</v>
      </c>
      <c r="B45" s="1101" t="s">
        <v>453</v>
      </c>
      <c r="C45" s="1101"/>
      <c r="D45" s="1101"/>
      <c r="E45" s="1101"/>
      <c r="F45" s="1101"/>
      <c r="H45" s="60"/>
    </row>
    <row r="46" spans="1:8" ht="51.75" customHeight="1">
      <c r="A46" s="36">
        <v>23</v>
      </c>
      <c r="B46" s="1101" t="s">
        <v>454</v>
      </c>
      <c r="C46" s="1101"/>
      <c r="D46" s="1101"/>
      <c r="E46" s="1101"/>
      <c r="F46" s="1101"/>
      <c r="H46" s="60"/>
    </row>
    <row r="47" spans="1:8" ht="63.75" customHeight="1">
      <c r="A47" s="36">
        <v>24</v>
      </c>
      <c r="B47" s="1101" t="s">
        <v>338</v>
      </c>
      <c r="C47" s="1101"/>
      <c r="D47" s="1101"/>
      <c r="E47" s="1101"/>
      <c r="F47" s="1101"/>
      <c r="H47" s="60"/>
    </row>
    <row r="48" spans="1:8" ht="36" customHeight="1">
      <c r="A48" s="36">
        <v>25</v>
      </c>
      <c r="B48" s="1101" t="s">
        <v>455</v>
      </c>
      <c r="C48" s="1101"/>
      <c r="D48" s="1101"/>
      <c r="E48" s="1101"/>
      <c r="F48" s="1101"/>
      <c r="H48" s="60"/>
    </row>
  </sheetData>
  <sheetProtection/>
  <mergeCells count="38">
    <mergeCell ref="B29:F29"/>
    <mergeCell ref="B30:F30"/>
    <mergeCell ref="B46:F46"/>
    <mergeCell ref="B44:F44"/>
    <mergeCell ref="A2:E2"/>
    <mergeCell ref="B17:F17"/>
    <mergeCell ref="B7:F7"/>
    <mergeCell ref="B9:F9"/>
    <mergeCell ref="B10:F10"/>
    <mergeCell ref="B45:F45"/>
    <mergeCell ref="B25:F25"/>
    <mergeCell ref="B24:F24"/>
    <mergeCell ref="A27:E27"/>
    <mergeCell ref="B31:F31"/>
    <mergeCell ref="B12:F12"/>
    <mergeCell ref="B13:F13"/>
    <mergeCell ref="B14:F14"/>
    <mergeCell ref="B19:F19"/>
    <mergeCell ref="B15:F15"/>
    <mergeCell ref="B22:F22"/>
    <mergeCell ref="B33:F33"/>
    <mergeCell ref="B32:F32"/>
    <mergeCell ref="B39:F39"/>
    <mergeCell ref="B38:F38"/>
    <mergeCell ref="A4:F4"/>
    <mergeCell ref="B21:F21"/>
    <mergeCell ref="B23:F23"/>
    <mergeCell ref="B36:F36"/>
    <mergeCell ref="B37:F37"/>
    <mergeCell ref="B11:F11"/>
    <mergeCell ref="B48:F48"/>
    <mergeCell ref="B35:F35"/>
    <mergeCell ref="B34:F34"/>
    <mergeCell ref="B42:F42"/>
    <mergeCell ref="B40:F40"/>
    <mergeCell ref="B41:F41"/>
    <mergeCell ref="B43:F43"/>
    <mergeCell ref="B47:F47"/>
  </mergeCells>
  <printOptions horizontalCentered="1"/>
  <pageMargins left="0.3937007874015748" right="0.3937007874015748" top="0.3937007874015748" bottom="0.4724409448818898" header="0.31496062992125984" footer="0.31496062992125984"/>
  <pageSetup horizontalDpi="600" verticalDpi="600" orientation="portrait" paperSize="9" scale="84" r:id="rId1"/>
  <rowBreaks count="1" manualBreakCount="1">
    <brk id="25" max="5" man="1"/>
  </rowBreaks>
  <ignoredErrors>
    <ignoredError sqref="A9:A11" numberStoredAsText="1"/>
  </ignoredErrors>
</worksheet>
</file>

<file path=xl/worksheets/sheet9.xml><?xml version="1.0" encoding="utf-8"?>
<worksheet xmlns="http://schemas.openxmlformats.org/spreadsheetml/2006/main" xmlns:r="http://schemas.openxmlformats.org/officeDocument/2006/relationships">
  <dimension ref="A1:I33"/>
  <sheetViews>
    <sheetView view="pageLayout" zoomScaleSheetLayoutView="100" workbookViewId="0" topLeftCell="A28">
      <selection activeCell="B30" sqref="B30:F30"/>
    </sheetView>
  </sheetViews>
  <sheetFormatPr defaultColWidth="9.00390625" defaultRowHeight="13.5"/>
  <cols>
    <col min="1" max="1" width="2.625" style="63" customWidth="1"/>
    <col min="2" max="2" width="3.375" style="64" customWidth="1"/>
    <col min="3" max="3" width="3.375" style="65" customWidth="1"/>
    <col min="4" max="4" width="11.50390625" style="64" customWidth="1"/>
    <col min="5" max="5" width="17.875" style="64" customWidth="1"/>
    <col min="6" max="6" width="61.875" style="64" customWidth="1"/>
    <col min="7" max="16384" width="9.00390625" style="59" customWidth="1"/>
  </cols>
  <sheetData>
    <row r="1" spans="1:8" ht="15.75" customHeight="1">
      <c r="A1" s="36"/>
      <c r="B1" s="41"/>
      <c r="C1" s="41"/>
      <c r="D1" s="41"/>
      <c r="E1" s="41"/>
      <c r="F1" s="41"/>
      <c r="H1" s="60"/>
    </row>
    <row r="2" spans="1:6" ht="15" customHeight="1">
      <c r="A2" s="1107" t="s">
        <v>435</v>
      </c>
      <c r="B2" s="1107"/>
      <c r="C2" s="1107"/>
      <c r="D2" s="1107"/>
      <c r="E2" s="1107"/>
      <c r="F2" s="53"/>
    </row>
    <row r="3" spans="1:6" ht="15" customHeight="1">
      <c r="A3" s="49"/>
      <c r="B3" s="53"/>
      <c r="C3" s="61"/>
      <c r="D3" s="53"/>
      <c r="E3" s="53"/>
      <c r="F3" s="62" t="s">
        <v>38</v>
      </c>
    </row>
    <row r="4" spans="2:6" ht="13.5" customHeight="1">
      <c r="B4" s="1108" t="s">
        <v>340</v>
      </c>
      <c r="C4" s="1108"/>
      <c r="D4" s="1108"/>
      <c r="E4" s="1108"/>
      <c r="F4" s="1108"/>
    </row>
    <row r="5" spans="2:6" ht="15" customHeight="1">
      <c r="B5" s="59"/>
      <c r="C5" s="59"/>
      <c r="D5" s="59"/>
      <c r="E5" s="59"/>
      <c r="F5" s="59"/>
    </row>
    <row r="6" spans="1:9" ht="83.25" customHeight="1">
      <c r="A6" s="36">
        <v>26</v>
      </c>
      <c r="B6" s="1105" t="s">
        <v>401</v>
      </c>
      <c r="C6" s="1106"/>
      <c r="D6" s="1106"/>
      <c r="E6" s="1106"/>
      <c r="F6" s="1106"/>
      <c r="I6" s="60" t="s">
        <v>210</v>
      </c>
    </row>
    <row r="7" spans="1:6" s="60" customFormat="1" ht="58.5" customHeight="1">
      <c r="A7" s="35">
        <v>27</v>
      </c>
      <c r="B7" s="1101" t="s">
        <v>370</v>
      </c>
      <c r="C7" s="1101"/>
      <c r="D7" s="1101"/>
      <c r="E7" s="1101"/>
      <c r="F7" s="1101"/>
    </row>
    <row r="8" spans="1:6" ht="88.5" customHeight="1">
      <c r="A8" s="36">
        <v>28</v>
      </c>
      <c r="B8" s="1101" t="s">
        <v>371</v>
      </c>
      <c r="C8" s="1102"/>
      <c r="D8" s="1102"/>
      <c r="E8" s="1102"/>
      <c r="F8" s="1102"/>
    </row>
    <row r="9" spans="1:6" ht="101.25" customHeight="1">
      <c r="A9" s="35">
        <v>29</v>
      </c>
      <c r="B9" s="1101" t="s">
        <v>372</v>
      </c>
      <c r="C9" s="1101"/>
      <c r="D9" s="1101"/>
      <c r="E9" s="1101"/>
      <c r="F9" s="1101"/>
    </row>
    <row r="10" spans="1:6" ht="26.25" customHeight="1">
      <c r="A10" s="36">
        <v>30</v>
      </c>
      <c r="B10" s="1101" t="s">
        <v>279</v>
      </c>
      <c r="C10" s="1101"/>
      <c r="D10" s="1101"/>
      <c r="E10" s="1101"/>
      <c r="F10" s="1101"/>
    </row>
    <row r="11" ht="316.5" customHeight="1"/>
    <row r="12" spans="1:5" ht="15" customHeight="1">
      <c r="A12" s="49"/>
      <c r="B12" s="53"/>
      <c r="C12" s="61"/>
      <c r="D12" s="53"/>
      <c r="E12" s="53"/>
    </row>
    <row r="13" spans="1:6" ht="15" customHeight="1">
      <c r="A13" s="1107" t="s">
        <v>436</v>
      </c>
      <c r="B13" s="1107"/>
      <c r="C13" s="1107"/>
      <c r="D13" s="1107"/>
      <c r="E13" s="1107"/>
      <c r="F13" s="53"/>
    </row>
    <row r="14" spans="1:6" ht="6" customHeight="1">
      <c r="A14" s="66"/>
      <c r="B14" s="66"/>
      <c r="C14" s="66"/>
      <c r="D14" s="66"/>
      <c r="E14" s="66"/>
      <c r="F14" s="53"/>
    </row>
    <row r="15" spans="2:6" ht="15" customHeight="1">
      <c r="B15" s="1108" t="s">
        <v>341</v>
      </c>
      <c r="C15" s="1108"/>
      <c r="D15" s="1108"/>
      <c r="E15" s="1108"/>
      <c r="F15" s="1108"/>
    </row>
    <row r="16" spans="2:6" ht="5.25" customHeight="1">
      <c r="B16" s="67"/>
      <c r="C16" s="67"/>
      <c r="D16" s="67"/>
      <c r="E16" s="67"/>
      <c r="F16" s="67"/>
    </row>
    <row r="17" spans="1:6" ht="45" customHeight="1">
      <c r="A17" s="35">
        <v>31</v>
      </c>
      <c r="B17" s="1101" t="s">
        <v>373</v>
      </c>
      <c r="C17" s="1101"/>
      <c r="D17" s="1101"/>
      <c r="E17" s="1101"/>
      <c r="F17" s="1101"/>
    </row>
    <row r="18" spans="1:6" ht="33.75" customHeight="1">
      <c r="A18" s="36">
        <v>32</v>
      </c>
      <c r="B18" s="1101" t="s">
        <v>437</v>
      </c>
      <c r="C18" s="1101"/>
      <c r="D18" s="1101"/>
      <c r="E18" s="1101"/>
      <c r="F18" s="1101"/>
    </row>
    <row r="19" spans="1:6" ht="33.75" customHeight="1">
      <c r="A19" s="35">
        <v>33</v>
      </c>
      <c r="B19" s="1101" t="s">
        <v>438</v>
      </c>
      <c r="C19" s="1101"/>
      <c r="D19" s="1101"/>
      <c r="E19" s="1101"/>
      <c r="F19" s="1101"/>
    </row>
    <row r="20" spans="1:6" ht="56.25" customHeight="1">
      <c r="A20" s="36">
        <v>34</v>
      </c>
      <c r="B20" s="1101" t="s">
        <v>439</v>
      </c>
      <c r="C20" s="1101"/>
      <c r="D20" s="1101"/>
      <c r="E20" s="1101"/>
      <c r="F20" s="1101"/>
    </row>
    <row r="21" spans="1:6" ht="33.75" customHeight="1">
      <c r="A21" s="35">
        <v>35</v>
      </c>
      <c r="B21" s="1101" t="s">
        <v>440</v>
      </c>
      <c r="C21" s="1101"/>
      <c r="D21" s="1101"/>
      <c r="E21" s="1101"/>
      <c r="F21" s="1101"/>
    </row>
    <row r="22" spans="1:6" ht="56.25" customHeight="1">
      <c r="A22" s="36">
        <v>36</v>
      </c>
      <c r="B22" s="1101" t="s">
        <v>426</v>
      </c>
      <c r="C22" s="1111"/>
      <c r="D22" s="1111"/>
      <c r="E22" s="1111"/>
      <c r="F22" s="1111"/>
    </row>
    <row r="23" spans="1:6" ht="33.75" customHeight="1">
      <c r="A23" s="36">
        <v>37</v>
      </c>
      <c r="B23" s="1101" t="s">
        <v>441</v>
      </c>
      <c r="C23" s="1101"/>
      <c r="D23" s="1101"/>
      <c r="E23" s="1101"/>
      <c r="F23" s="1101"/>
    </row>
    <row r="24" spans="1:6" ht="33.75" customHeight="1">
      <c r="A24" s="35">
        <v>38</v>
      </c>
      <c r="B24" s="1105" t="s">
        <v>374</v>
      </c>
      <c r="C24" s="1106"/>
      <c r="D24" s="1106"/>
      <c r="E24" s="1106"/>
      <c r="F24" s="1106"/>
    </row>
    <row r="25" spans="1:6" ht="90" customHeight="1">
      <c r="A25" s="36">
        <v>39</v>
      </c>
      <c r="B25" s="1101" t="s">
        <v>442</v>
      </c>
      <c r="C25" s="1101"/>
      <c r="D25" s="1101"/>
      <c r="E25" s="1101"/>
      <c r="F25" s="1101"/>
    </row>
    <row r="26" spans="1:6" ht="134.25" customHeight="1">
      <c r="A26" s="36">
        <v>40</v>
      </c>
      <c r="B26" s="1101" t="s">
        <v>443</v>
      </c>
      <c r="C26" s="1101"/>
      <c r="D26" s="1101"/>
      <c r="E26" s="1101"/>
      <c r="F26" s="1101"/>
    </row>
    <row r="27" spans="1:6" ht="45" customHeight="1">
      <c r="A27" s="36">
        <v>41</v>
      </c>
      <c r="B27" s="1101" t="s">
        <v>342</v>
      </c>
      <c r="C27" s="1101"/>
      <c r="D27" s="1101"/>
      <c r="E27" s="1101"/>
      <c r="F27" s="1101"/>
    </row>
    <row r="28" spans="1:6" ht="45" customHeight="1">
      <c r="A28" s="35">
        <v>42</v>
      </c>
      <c r="B28" s="1101" t="s">
        <v>444</v>
      </c>
      <c r="C28" s="1102"/>
      <c r="D28" s="1102"/>
      <c r="E28" s="1102"/>
      <c r="F28" s="1102"/>
    </row>
    <row r="29" spans="1:8" ht="56.25" customHeight="1">
      <c r="A29" s="36">
        <v>43</v>
      </c>
      <c r="B29" s="1101" t="s">
        <v>445</v>
      </c>
      <c r="C29" s="1102"/>
      <c r="D29" s="1102"/>
      <c r="E29" s="1102"/>
      <c r="F29" s="1102"/>
      <c r="H29" s="60"/>
    </row>
    <row r="30" spans="1:6" ht="103.5" customHeight="1">
      <c r="A30" s="35">
        <v>44</v>
      </c>
      <c r="B30" s="1105" t="s">
        <v>446</v>
      </c>
      <c r="C30" s="1106"/>
      <c r="D30" s="1106"/>
      <c r="E30" s="1106"/>
      <c r="F30" s="1106"/>
    </row>
    <row r="31" spans="1:6" ht="56.25" customHeight="1">
      <c r="A31" s="35">
        <v>45</v>
      </c>
      <c r="B31" s="1110" t="s">
        <v>423</v>
      </c>
      <c r="C31" s="1110"/>
      <c r="D31" s="1110"/>
      <c r="E31" s="1110"/>
      <c r="F31" s="1110"/>
    </row>
    <row r="32" spans="1:6" ht="45" customHeight="1">
      <c r="A32" s="36">
        <v>46</v>
      </c>
      <c r="B32" s="1105" t="s">
        <v>447</v>
      </c>
      <c r="C32" s="1106"/>
      <c r="D32" s="1106"/>
      <c r="E32" s="1106"/>
      <c r="F32" s="1106"/>
    </row>
    <row r="33" spans="1:6" ht="33.75" customHeight="1">
      <c r="A33" s="36">
        <v>47</v>
      </c>
      <c r="B33" s="1105" t="s">
        <v>448</v>
      </c>
      <c r="C33" s="1106"/>
      <c r="D33" s="1106"/>
      <c r="E33" s="1106"/>
      <c r="F33" s="1106"/>
    </row>
  </sheetData>
  <sheetProtection/>
  <mergeCells count="26">
    <mergeCell ref="B15:F15"/>
    <mergeCell ref="B23:F23"/>
    <mergeCell ref="A2:E2"/>
    <mergeCell ref="B4:F4"/>
    <mergeCell ref="B6:F6"/>
    <mergeCell ref="B7:F7"/>
    <mergeCell ref="B21:F21"/>
    <mergeCell ref="B24:F24"/>
    <mergeCell ref="B8:F8"/>
    <mergeCell ref="B9:F9"/>
    <mergeCell ref="B10:F10"/>
    <mergeCell ref="A13:E13"/>
    <mergeCell ref="B22:F22"/>
    <mergeCell ref="B17:F17"/>
    <mergeCell ref="B18:F18"/>
    <mergeCell ref="B19:F19"/>
    <mergeCell ref="B20:F20"/>
    <mergeCell ref="B31:F31"/>
    <mergeCell ref="B33:F33"/>
    <mergeCell ref="B25:F25"/>
    <mergeCell ref="B26:F26"/>
    <mergeCell ref="B27:F27"/>
    <mergeCell ref="B28:F28"/>
    <mergeCell ref="B29:F29"/>
    <mergeCell ref="B30:F30"/>
    <mergeCell ref="B32:F32"/>
  </mergeCells>
  <printOptions horizontalCentered="1"/>
  <pageMargins left="0.3937007874015748" right="0.3937007874015748" top="0.3937007874015748" bottom="0.4724409448818898" header="0.31496062992125984" footer="0.31496062992125984"/>
  <pageSetup horizontalDpi="600" verticalDpi="600" orientation="portrait" paperSize="9" scale="84" r:id="rId1"/>
  <headerFooter alignWithMargins="0">
    <firstHeader>&amp;C&amp;P</firstHead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ハローワークシステム</cp:lastModifiedBy>
  <cp:lastPrinted>2017-03-31T01:45:11Z</cp:lastPrinted>
  <dcterms:created xsi:type="dcterms:W3CDTF">2014-11-25T01:57:31Z</dcterms:created>
  <dcterms:modified xsi:type="dcterms:W3CDTF">2017-06-15T07:32:08Z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