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v-10c8.lansys.mhlw.go.jp\d\課4\14050000_福岡労働局\3-3福岡労働局職業安定部需給調整事業課\30_様式・手引き・パンフレット\10_届出・申請様式\10_派遣\10_様式\R7年度版事業報告（11号）\"/>
    </mc:Choice>
  </mc:AlternateContent>
  <bookViews>
    <workbookView xWindow="0" yWindow="0" windowWidth="20490" windowHeight="7530" tabRatio="840"/>
  </bookViews>
  <sheets>
    <sheet name="第11号(第１面)" sheetId="38" r:id="rId1"/>
    <sheet name="第２面" sheetId="39" r:id="rId2"/>
    <sheet name="第３面" sheetId="33" r:id="rId3"/>
    <sheet name="第４面" sheetId="41" r:id="rId4"/>
    <sheet name="第５面" sheetId="34" r:id="rId5"/>
    <sheet name="第６面（フルタイム）" sheetId="35" r:id="rId6"/>
    <sheet name="第６面（短時間）" sheetId="45" r:id="rId7"/>
    <sheet name="第６面（1年未満雇用見込み）" sheetId="46" r:id="rId8"/>
    <sheet name="第７面" sheetId="36" r:id="rId9"/>
    <sheet name="第８面  " sheetId="42" r:id="rId10"/>
    <sheet name="第９面" sheetId="37" r:id="rId11"/>
    <sheet name="第10面" sheetId="57" r:id="rId12"/>
    <sheet name="第11面 " sheetId="58" r:id="rId13"/>
    <sheet name="第12面" sheetId="59" r:id="rId14"/>
    <sheet name="第13面 " sheetId="60" r:id="rId15"/>
    <sheet name="第14面" sheetId="61" r:id="rId16"/>
  </sheets>
  <definedNames>
    <definedName name="_xlnm.Print_Area" localSheetId="11">第10面!$A$1:$F$27</definedName>
    <definedName name="_xlnm.Print_Area" localSheetId="0">'第11号(第１面)'!$A$1:$L$52</definedName>
    <definedName name="_xlnm.Print_Area" localSheetId="12">'第11面 '!$A$1:$F$23</definedName>
    <definedName name="_xlnm.Print_Area" localSheetId="13">第12面!$A$1:$F$12</definedName>
    <definedName name="_xlnm.Print_Area" localSheetId="14">'第13面 '!$A$1:$F$22</definedName>
    <definedName name="_xlnm.Print_Area" localSheetId="15">第14面!$A$1:$F$21</definedName>
    <definedName name="_xlnm.Print_Area" localSheetId="1">第２面!$A$1:$Q$62</definedName>
    <definedName name="_xlnm.Print_Area" localSheetId="2">第３面!$A$1:$K$46</definedName>
    <definedName name="_xlnm.Print_Area" localSheetId="3">第４面!$A$1:$K$46</definedName>
    <definedName name="_xlnm.Print_Area" localSheetId="4">第５面!$A$1:$E$33</definedName>
    <definedName name="_xlnm.Print_Area" localSheetId="7">'第６面（1年未満雇用見込み）'!$A$1:$P$56</definedName>
    <definedName name="_xlnm.Print_Area" localSheetId="5">'第６面（フルタイム）'!$A$1:$P$56</definedName>
    <definedName name="_xlnm.Print_Area" localSheetId="6">'第６面（短時間）'!$A$1:$P$56</definedName>
    <definedName name="_xlnm.Print_Area" localSheetId="8">第７面!$A$1:$L$52</definedName>
    <definedName name="_xlnm.Print_Area" localSheetId="9">'第８面  '!$A$1:$L$56</definedName>
    <definedName name="_xlnm.Print_Area" localSheetId="10">第９面!$A$1:$O$50</definedName>
  </definedNames>
  <calcPr calcId="162913"/>
</workbook>
</file>

<file path=xl/calcChain.xml><?xml version="1.0" encoding="utf-8"?>
<calcChain xmlns="http://schemas.openxmlformats.org/spreadsheetml/2006/main">
  <c r="Q19" i="45" l="1"/>
  <c r="Q8" i="46" l="1"/>
  <c r="M38" i="38" l="1"/>
  <c r="M40" i="38"/>
  <c r="P35" i="37" l="1"/>
  <c r="P34" i="37"/>
  <c r="P33" i="37"/>
  <c r="P32" i="37"/>
  <c r="P31" i="37"/>
  <c r="P30" i="37"/>
  <c r="P29" i="37"/>
  <c r="P28" i="37"/>
  <c r="P27" i="37"/>
  <c r="P26" i="37"/>
  <c r="P25" i="37"/>
  <c r="P24" i="37"/>
  <c r="P23" i="37"/>
  <c r="P22" i="37"/>
  <c r="P21" i="37"/>
  <c r="P20" i="37"/>
  <c r="P19" i="37"/>
  <c r="P18" i="37"/>
  <c r="P17" i="37"/>
  <c r="P12" i="37"/>
  <c r="P8" i="37"/>
  <c r="P9" i="37"/>
  <c r="P10" i="37"/>
  <c r="M49" i="42"/>
  <c r="M44" i="42"/>
  <c r="M43" i="42"/>
  <c r="M42" i="42"/>
  <c r="M41" i="42"/>
  <c r="M40" i="42"/>
  <c r="M39" i="42"/>
  <c r="M37" i="42"/>
  <c r="M36" i="42"/>
  <c r="M34" i="42"/>
  <c r="M33" i="42"/>
  <c r="M32" i="42"/>
  <c r="M31" i="42"/>
  <c r="M30" i="42"/>
  <c r="M29" i="42"/>
  <c r="M28" i="42"/>
  <c r="M27" i="42"/>
  <c r="M26" i="42"/>
  <c r="M25" i="42"/>
  <c r="M24" i="42"/>
  <c r="M23" i="42"/>
  <c r="M22" i="42"/>
  <c r="M21" i="42"/>
  <c r="M20" i="42"/>
  <c r="M19" i="42"/>
  <c r="M17" i="42"/>
  <c r="M16" i="42"/>
  <c r="M15" i="42"/>
  <c r="M14" i="42"/>
  <c r="M13" i="42"/>
  <c r="M12" i="42"/>
  <c r="M11" i="42"/>
  <c r="M10" i="42"/>
  <c r="M9" i="42"/>
  <c r="M8" i="42"/>
  <c r="M7" i="42"/>
  <c r="M52" i="36"/>
  <c r="M51" i="36"/>
  <c r="M50" i="36"/>
  <c r="M49" i="36"/>
  <c r="M48" i="36"/>
  <c r="M47" i="36"/>
  <c r="M46" i="36"/>
  <c r="M45" i="36"/>
  <c r="M44" i="36"/>
  <c r="M43" i="36"/>
  <c r="M42" i="36"/>
  <c r="M41" i="36"/>
  <c r="M40" i="36"/>
  <c r="M39" i="36"/>
  <c r="M38" i="36"/>
  <c r="M37" i="36"/>
  <c r="M36" i="36"/>
  <c r="M35" i="36"/>
  <c r="M34" i="36"/>
  <c r="M33" i="36"/>
  <c r="M32" i="36"/>
  <c r="M31" i="36"/>
  <c r="M30" i="36"/>
  <c r="M29" i="36"/>
  <c r="M28" i="36"/>
  <c r="M27" i="36"/>
  <c r="M26" i="36"/>
  <c r="M25" i="36"/>
  <c r="M24" i="36"/>
  <c r="M23" i="36"/>
  <c r="M22" i="36"/>
  <c r="M21" i="36"/>
  <c r="M20" i="36"/>
  <c r="M19" i="36"/>
  <c r="M18" i="36"/>
  <c r="M17" i="36"/>
  <c r="M13" i="36"/>
  <c r="M12" i="36"/>
  <c r="M10" i="36"/>
  <c r="M9" i="36"/>
  <c r="M8" i="36"/>
  <c r="Q10" i="46"/>
  <c r="Q9" i="46"/>
  <c r="Q29" i="35"/>
  <c r="S13" i="39"/>
  <c r="F33" i="34" l="1"/>
  <c r="G27" i="34"/>
  <c r="F27" i="34"/>
  <c r="G26" i="34"/>
  <c r="F26" i="34"/>
  <c r="G25" i="34"/>
  <c r="F25" i="34"/>
  <c r="G24" i="34"/>
  <c r="F24" i="34"/>
  <c r="G23" i="34"/>
  <c r="F23" i="34"/>
  <c r="G22" i="34"/>
  <c r="F22" i="34"/>
  <c r="G21" i="34"/>
  <c r="F21" i="34"/>
  <c r="G20" i="34"/>
  <c r="F20" i="34"/>
  <c r="G19" i="34"/>
  <c r="F19" i="34"/>
  <c r="G18" i="34"/>
  <c r="F18" i="34"/>
  <c r="G17" i="34"/>
  <c r="F17" i="34"/>
  <c r="G16" i="34"/>
  <c r="F16" i="34"/>
  <c r="G15" i="34"/>
  <c r="F15" i="34"/>
  <c r="G14" i="34"/>
  <c r="F14" i="34"/>
  <c r="G13" i="34"/>
  <c r="F13" i="34"/>
  <c r="G12" i="34"/>
  <c r="F12" i="34"/>
  <c r="G11" i="34"/>
  <c r="F11" i="34"/>
  <c r="G10" i="34"/>
  <c r="F10" i="34"/>
  <c r="G9" i="34"/>
  <c r="F9" i="34"/>
  <c r="G8" i="34"/>
  <c r="F8" i="34"/>
  <c r="N46" i="41"/>
  <c r="M46" i="41"/>
  <c r="N45" i="41"/>
  <c r="M45" i="41"/>
  <c r="N44" i="41"/>
  <c r="M44" i="41"/>
  <c r="N43" i="41"/>
  <c r="M43" i="41"/>
  <c r="N42" i="41"/>
  <c r="M42" i="41"/>
  <c r="N41" i="41"/>
  <c r="M41" i="41"/>
  <c r="N39" i="41"/>
  <c r="M39" i="41"/>
  <c r="N38" i="41"/>
  <c r="M38" i="41"/>
  <c r="N36" i="41"/>
  <c r="M36" i="41"/>
  <c r="N35" i="41"/>
  <c r="M35" i="41"/>
  <c r="N34" i="41"/>
  <c r="M34" i="41"/>
  <c r="N33" i="41"/>
  <c r="M33" i="41"/>
  <c r="N32" i="41"/>
  <c r="M32" i="41"/>
  <c r="N31" i="41"/>
  <c r="M31" i="41"/>
  <c r="N30" i="41"/>
  <c r="M30" i="41"/>
  <c r="N29" i="41"/>
  <c r="M29" i="41"/>
  <c r="N28" i="41"/>
  <c r="M28" i="41"/>
  <c r="N27" i="41"/>
  <c r="M27" i="41"/>
  <c r="N26" i="41"/>
  <c r="M26" i="41"/>
  <c r="N25" i="41"/>
  <c r="M25" i="41"/>
  <c r="N24" i="41"/>
  <c r="M24" i="41"/>
  <c r="N23" i="41"/>
  <c r="M23" i="41"/>
  <c r="N22" i="41"/>
  <c r="M22" i="41"/>
  <c r="N21" i="41"/>
  <c r="M21" i="41"/>
  <c r="N19" i="41"/>
  <c r="M19" i="41"/>
  <c r="N18" i="41"/>
  <c r="M18" i="41"/>
  <c r="N17" i="41"/>
  <c r="M17" i="41"/>
  <c r="N16" i="41"/>
  <c r="M16" i="41"/>
  <c r="N15" i="41"/>
  <c r="M15" i="41"/>
  <c r="N14" i="41"/>
  <c r="M14" i="41"/>
  <c r="N13" i="41"/>
  <c r="M13" i="41"/>
  <c r="N12" i="41"/>
  <c r="M12" i="41"/>
  <c r="N11" i="41"/>
  <c r="M11" i="41"/>
  <c r="N10" i="41"/>
  <c r="M10" i="41"/>
  <c r="N9" i="41"/>
  <c r="M9" i="41"/>
  <c r="N46" i="33"/>
  <c r="M46" i="33"/>
  <c r="N45" i="33"/>
  <c r="M45" i="33"/>
  <c r="N44" i="33"/>
  <c r="M44" i="33"/>
  <c r="N43" i="33"/>
  <c r="M43" i="33"/>
  <c r="N42" i="33"/>
  <c r="M42" i="33"/>
  <c r="N41" i="33"/>
  <c r="M41" i="33"/>
  <c r="N40" i="33"/>
  <c r="M40" i="33"/>
  <c r="N39" i="33"/>
  <c r="M39" i="33"/>
  <c r="N38" i="33"/>
  <c r="M38" i="33"/>
  <c r="N37" i="33"/>
  <c r="M37" i="33"/>
  <c r="N36" i="33"/>
  <c r="M36" i="33"/>
  <c r="N35" i="33"/>
  <c r="M35" i="33"/>
  <c r="N34" i="33"/>
  <c r="M34" i="33"/>
  <c r="N33" i="33"/>
  <c r="M33" i="33"/>
  <c r="N32" i="33"/>
  <c r="M32" i="33"/>
  <c r="N31" i="33"/>
  <c r="M31" i="33"/>
  <c r="N30" i="33"/>
  <c r="M30" i="33"/>
  <c r="N29" i="33"/>
  <c r="M29" i="33"/>
  <c r="N27" i="33"/>
  <c r="M27" i="33"/>
  <c r="N26" i="33"/>
  <c r="M26" i="33"/>
  <c r="N25" i="33"/>
  <c r="M25" i="33"/>
  <c r="N24" i="33"/>
  <c r="M24" i="33"/>
  <c r="N23" i="33"/>
  <c r="M23" i="33"/>
  <c r="N22" i="33"/>
  <c r="M22" i="33"/>
  <c r="N21" i="33"/>
  <c r="M21" i="33"/>
  <c r="N20" i="33"/>
  <c r="M20" i="33"/>
  <c r="N19" i="33"/>
  <c r="M19" i="33"/>
  <c r="N18" i="33"/>
  <c r="M18" i="33"/>
  <c r="N17" i="33"/>
  <c r="M17" i="33"/>
  <c r="N16" i="33"/>
  <c r="M16" i="33"/>
  <c r="N15" i="33"/>
  <c r="M15" i="33"/>
  <c r="N13" i="33"/>
  <c r="M13" i="33"/>
  <c r="N12" i="33"/>
  <c r="M12" i="33"/>
  <c r="S60" i="39"/>
  <c r="S59" i="39"/>
  <c r="S58" i="39"/>
  <c r="S57" i="39"/>
  <c r="S56" i="39"/>
  <c r="S55" i="39"/>
  <c r="S49" i="39"/>
  <c r="S48" i="39"/>
  <c r="S47" i="39"/>
  <c r="S46" i="39"/>
  <c r="S39" i="39"/>
  <c r="S38" i="39"/>
  <c r="S37" i="39"/>
  <c r="S36" i="39"/>
  <c r="S35" i="39"/>
  <c r="S20" i="39"/>
  <c r="S18" i="39"/>
  <c r="S16" i="39"/>
  <c r="S9" i="39"/>
  <c r="M41" i="38" l="1"/>
  <c r="K10" i="33" l="1"/>
  <c r="J10" i="33"/>
  <c r="I10" i="33"/>
  <c r="H10" i="33"/>
  <c r="F10" i="33"/>
  <c r="E10" i="33"/>
  <c r="M44" i="38" l="1"/>
  <c r="M33" i="38"/>
  <c r="F43" i="42" l="1"/>
  <c r="F35" i="36"/>
  <c r="F34" i="36"/>
  <c r="F33" i="36"/>
  <c r="F32" i="36"/>
  <c r="F31" i="36"/>
  <c r="F30" i="36"/>
  <c r="F12" i="42"/>
  <c r="F11" i="42"/>
  <c r="F10" i="42"/>
  <c r="F9" i="42"/>
  <c r="F8" i="42"/>
  <c r="F7" i="42"/>
  <c r="G45" i="41" l="1"/>
  <c r="D45" i="41"/>
  <c r="G29" i="33"/>
  <c r="D29" i="33"/>
  <c r="G28" i="33"/>
  <c r="D28" i="33"/>
  <c r="G26" i="33"/>
  <c r="D26" i="33"/>
  <c r="G25" i="33"/>
  <c r="D25" i="33"/>
  <c r="G23" i="33"/>
  <c r="D23" i="33"/>
  <c r="G22" i="33"/>
  <c r="D22" i="33"/>
  <c r="G14" i="41"/>
  <c r="D14" i="41"/>
  <c r="G13" i="41"/>
  <c r="D13" i="41"/>
  <c r="G12" i="41"/>
  <c r="D12" i="41"/>
  <c r="G11" i="41"/>
  <c r="D11" i="41"/>
  <c r="G10" i="41"/>
  <c r="D10" i="41"/>
  <c r="G9" i="41"/>
  <c r="D9" i="41"/>
  <c r="M28" i="33" l="1"/>
  <c r="N28" i="33"/>
  <c r="K54" i="33"/>
  <c r="J54" i="33"/>
  <c r="I54" i="33"/>
  <c r="H54" i="33"/>
  <c r="F54" i="33"/>
  <c r="E54" i="33"/>
  <c r="K53" i="33"/>
  <c r="J53" i="33"/>
  <c r="I53" i="33"/>
  <c r="H53" i="33"/>
  <c r="F53" i="33"/>
  <c r="E53" i="33"/>
  <c r="G19" i="33" l="1"/>
  <c r="D19" i="33"/>
  <c r="G42" i="41" l="1"/>
  <c r="D42" i="41"/>
  <c r="Q52" i="46" l="1"/>
  <c r="R51" i="46"/>
  <c r="Q51" i="46"/>
  <c r="Q50" i="46"/>
  <c r="R49" i="46"/>
  <c r="Q49" i="46"/>
  <c r="Q47" i="46"/>
  <c r="R46" i="46"/>
  <c r="Q46" i="46"/>
  <c r="Q45" i="46"/>
  <c r="R44" i="46"/>
  <c r="Q44" i="46"/>
  <c r="Q42" i="46"/>
  <c r="R41" i="46"/>
  <c r="Q41" i="46"/>
  <c r="Q40" i="46"/>
  <c r="R39" i="46"/>
  <c r="Q39" i="46"/>
  <c r="Q37" i="46"/>
  <c r="R36" i="46"/>
  <c r="Q36" i="46"/>
  <c r="Q35" i="46"/>
  <c r="R34" i="46"/>
  <c r="Q34" i="46"/>
  <c r="Q32" i="46"/>
  <c r="R31" i="46"/>
  <c r="Q31" i="46"/>
  <c r="Q30" i="46"/>
  <c r="R29" i="46"/>
  <c r="Q29" i="46"/>
  <c r="Q52" i="45"/>
  <c r="R51" i="45"/>
  <c r="Q51" i="45"/>
  <c r="Q50" i="45"/>
  <c r="R49" i="45"/>
  <c r="Q49" i="45"/>
  <c r="Q47" i="45"/>
  <c r="R46" i="45"/>
  <c r="Q46" i="45"/>
  <c r="Q45" i="45"/>
  <c r="R44" i="45"/>
  <c r="Q44" i="45"/>
  <c r="Q42" i="45"/>
  <c r="R41" i="45"/>
  <c r="Q41" i="45"/>
  <c r="Q40" i="45"/>
  <c r="R39" i="45"/>
  <c r="Q39" i="45"/>
  <c r="Q37" i="45"/>
  <c r="R36" i="45"/>
  <c r="Q36" i="45"/>
  <c r="Q35" i="45"/>
  <c r="R34" i="45"/>
  <c r="Q34" i="45"/>
  <c r="Q32" i="45"/>
  <c r="R31" i="45"/>
  <c r="Q31" i="45"/>
  <c r="Q30" i="45"/>
  <c r="R29" i="45"/>
  <c r="Q29" i="45"/>
  <c r="Q52" i="35"/>
  <c r="R51" i="35"/>
  <c r="Q51" i="35"/>
  <c r="Q50" i="35"/>
  <c r="R49" i="35"/>
  <c r="Q49" i="35"/>
  <c r="Q47" i="35"/>
  <c r="R46" i="35"/>
  <c r="Q46" i="35"/>
  <c r="Q45" i="35"/>
  <c r="R44" i="35"/>
  <c r="Q44" i="35"/>
  <c r="Q42" i="35"/>
  <c r="R41" i="35"/>
  <c r="Q41" i="35"/>
  <c r="Q40" i="35"/>
  <c r="R39" i="35"/>
  <c r="Q39" i="35"/>
  <c r="Q37" i="35"/>
  <c r="R36" i="35"/>
  <c r="Q36" i="35"/>
  <c r="Q35" i="35"/>
  <c r="R34" i="35"/>
  <c r="Q34" i="35"/>
  <c r="Q32" i="35"/>
  <c r="R31" i="35"/>
  <c r="Q31" i="35"/>
  <c r="Q30" i="35"/>
  <c r="R29" i="35" l="1"/>
  <c r="C8" i="37" l="1"/>
  <c r="F56" i="42"/>
  <c r="F55" i="42"/>
  <c r="F54" i="42"/>
  <c r="F53" i="42"/>
  <c r="F52" i="42"/>
  <c r="C49" i="42"/>
  <c r="D49" i="42"/>
  <c r="F44" i="42" l="1"/>
  <c r="F42" i="42"/>
  <c r="F41" i="42"/>
  <c r="F40" i="42"/>
  <c r="F39" i="42"/>
  <c r="F37" i="42"/>
  <c r="F36" i="42"/>
  <c r="F34" i="42"/>
  <c r="F33" i="42"/>
  <c r="F32" i="42"/>
  <c r="F31" i="42"/>
  <c r="F30" i="42"/>
  <c r="F29" i="42"/>
  <c r="F28" i="42"/>
  <c r="F27" i="42"/>
  <c r="F26" i="42"/>
  <c r="F25" i="42"/>
  <c r="F24" i="42"/>
  <c r="F23" i="42"/>
  <c r="F22" i="42"/>
  <c r="F21" i="42"/>
  <c r="F20" i="42"/>
  <c r="F19" i="42"/>
  <c r="F17" i="42"/>
  <c r="F16" i="42"/>
  <c r="F15" i="42"/>
  <c r="F14" i="42"/>
  <c r="F13" i="42"/>
  <c r="F52" i="36"/>
  <c r="F51" i="36"/>
  <c r="F50" i="36"/>
  <c r="F49" i="36"/>
  <c r="F48" i="36"/>
  <c r="F47" i="36"/>
  <c r="F46" i="36"/>
  <c r="F45" i="36"/>
  <c r="F44" i="36"/>
  <c r="F43" i="36"/>
  <c r="F42" i="36"/>
  <c r="F41" i="36"/>
  <c r="F40" i="36"/>
  <c r="F39" i="36"/>
  <c r="F38" i="36"/>
  <c r="F37" i="36"/>
  <c r="F36" i="36"/>
  <c r="F29" i="36"/>
  <c r="F28" i="36"/>
  <c r="F27" i="36"/>
  <c r="F26" i="36"/>
  <c r="F25" i="36"/>
  <c r="F24" i="36"/>
  <c r="F23" i="36"/>
  <c r="F22" i="36"/>
  <c r="F21" i="36"/>
  <c r="F20" i="36"/>
  <c r="F19" i="36"/>
  <c r="F18" i="36"/>
  <c r="F17" i="36"/>
  <c r="C11" i="36"/>
  <c r="Q56" i="46"/>
  <c r="V52" i="46"/>
  <c r="U52" i="46"/>
  <c r="T52" i="46"/>
  <c r="S52" i="46"/>
  <c r="V51" i="46"/>
  <c r="U51" i="46"/>
  <c r="T51" i="46"/>
  <c r="S51" i="46"/>
  <c r="V50" i="46"/>
  <c r="U50" i="46"/>
  <c r="T50" i="46"/>
  <c r="S50" i="46"/>
  <c r="V49" i="46"/>
  <c r="U49" i="46"/>
  <c r="T49" i="46"/>
  <c r="S49" i="46"/>
  <c r="V48" i="46"/>
  <c r="U48" i="46"/>
  <c r="T48" i="46"/>
  <c r="S48" i="46"/>
  <c r="V47" i="46"/>
  <c r="U47" i="46"/>
  <c r="T47" i="46"/>
  <c r="S47" i="46"/>
  <c r="V46" i="46"/>
  <c r="U46" i="46"/>
  <c r="T46" i="46"/>
  <c r="S46" i="46"/>
  <c r="V45" i="46"/>
  <c r="U45" i="46"/>
  <c r="T45" i="46"/>
  <c r="S45" i="46"/>
  <c r="V44" i="46"/>
  <c r="U44" i="46"/>
  <c r="T44" i="46"/>
  <c r="S44" i="46"/>
  <c r="V43" i="46"/>
  <c r="U43" i="46"/>
  <c r="T43" i="46"/>
  <c r="S43" i="46"/>
  <c r="V42" i="46"/>
  <c r="U42" i="46"/>
  <c r="T42" i="46"/>
  <c r="S42" i="46"/>
  <c r="V41" i="46"/>
  <c r="U41" i="46"/>
  <c r="T41" i="46"/>
  <c r="S41" i="46"/>
  <c r="V40" i="46"/>
  <c r="U40" i="46"/>
  <c r="T40" i="46"/>
  <c r="S40" i="46"/>
  <c r="V39" i="46"/>
  <c r="U39" i="46"/>
  <c r="T39" i="46"/>
  <c r="S39" i="46"/>
  <c r="V38" i="46"/>
  <c r="U38" i="46"/>
  <c r="T38" i="46"/>
  <c r="S38" i="46"/>
  <c r="V37" i="46"/>
  <c r="U37" i="46"/>
  <c r="T37" i="46"/>
  <c r="S37" i="46"/>
  <c r="V36" i="46"/>
  <c r="U36" i="46"/>
  <c r="T36" i="46"/>
  <c r="S36" i="46"/>
  <c r="V35" i="46"/>
  <c r="U35" i="46"/>
  <c r="T35" i="46"/>
  <c r="S35" i="46"/>
  <c r="V34" i="46"/>
  <c r="U34" i="46"/>
  <c r="T34" i="46"/>
  <c r="S34" i="46"/>
  <c r="V33" i="46"/>
  <c r="U33" i="46"/>
  <c r="T33" i="46"/>
  <c r="S33" i="46"/>
  <c r="V32" i="46"/>
  <c r="U32" i="46"/>
  <c r="T32" i="46"/>
  <c r="S32" i="46"/>
  <c r="V31" i="46"/>
  <c r="U31" i="46"/>
  <c r="T31" i="46"/>
  <c r="S31" i="46"/>
  <c r="V30" i="46"/>
  <c r="U30" i="46"/>
  <c r="T30" i="46"/>
  <c r="S30" i="46"/>
  <c r="V29" i="46"/>
  <c r="U29" i="46"/>
  <c r="T29" i="46"/>
  <c r="S29" i="46"/>
  <c r="I20" i="46"/>
  <c r="F20" i="46"/>
  <c r="Q19" i="46" s="1"/>
  <c r="C20" i="46"/>
  <c r="E13" i="46"/>
  <c r="E12" i="46"/>
  <c r="N11" i="46"/>
  <c r="N9" i="46" s="1"/>
  <c r="M11" i="46"/>
  <c r="M9" i="46" s="1"/>
  <c r="I11" i="46"/>
  <c r="H11" i="46"/>
  <c r="H9" i="46" s="1"/>
  <c r="G11" i="46"/>
  <c r="G9" i="46" s="1"/>
  <c r="F11" i="46"/>
  <c r="E10" i="46"/>
  <c r="I9" i="46"/>
  <c r="F9" i="46"/>
  <c r="Q56" i="45"/>
  <c r="P54" i="45"/>
  <c r="V52" i="45"/>
  <c r="U52" i="45"/>
  <c r="T52" i="45"/>
  <c r="S52" i="45"/>
  <c r="V51" i="45"/>
  <c r="U51" i="45"/>
  <c r="T51" i="45"/>
  <c r="S51" i="45"/>
  <c r="V50" i="45"/>
  <c r="U50" i="45"/>
  <c r="T50" i="45"/>
  <c r="S50" i="45"/>
  <c r="V49" i="45"/>
  <c r="U49" i="45"/>
  <c r="T49" i="45"/>
  <c r="S49" i="45"/>
  <c r="V48" i="45"/>
  <c r="U48" i="45"/>
  <c r="T48" i="45"/>
  <c r="S48" i="45"/>
  <c r="V47" i="45"/>
  <c r="U47" i="45"/>
  <c r="T47" i="45"/>
  <c r="S47" i="45"/>
  <c r="V46" i="45"/>
  <c r="U46" i="45"/>
  <c r="T46" i="45"/>
  <c r="S46" i="45"/>
  <c r="V45" i="45"/>
  <c r="U45" i="45"/>
  <c r="T45" i="45"/>
  <c r="S45" i="45"/>
  <c r="V44" i="45"/>
  <c r="U44" i="45"/>
  <c r="T44" i="45"/>
  <c r="S44" i="45"/>
  <c r="V43" i="45"/>
  <c r="U43" i="45"/>
  <c r="T43" i="45"/>
  <c r="S43" i="45"/>
  <c r="V42" i="45"/>
  <c r="U42" i="45"/>
  <c r="T42" i="45"/>
  <c r="S42" i="45"/>
  <c r="V41" i="45"/>
  <c r="U41" i="45"/>
  <c r="T41" i="45"/>
  <c r="S41" i="45"/>
  <c r="V40" i="45"/>
  <c r="U40" i="45"/>
  <c r="T40" i="45"/>
  <c r="S40" i="45"/>
  <c r="V39" i="45"/>
  <c r="U39" i="45"/>
  <c r="T39" i="45"/>
  <c r="S39" i="45"/>
  <c r="V38" i="45"/>
  <c r="U38" i="45"/>
  <c r="T38" i="45"/>
  <c r="S38" i="45"/>
  <c r="V37" i="45"/>
  <c r="U37" i="45"/>
  <c r="T37" i="45"/>
  <c r="S37" i="45"/>
  <c r="V36" i="45"/>
  <c r="U36" i="45"/>
  <c r="T36" i="45"/>
  <c r="S36" i="45"/>
  <c r="V35" i="45"/>
  <c r="U35" i="45"/>
  <c r="T35" i="45"/>
  <c r="S35" i="45"/>
  <c r="V34" i="45"/>
  <c r="U34" i="45"/>
  <c r="T34" i="45"/>
  <c r="S34" i="45"/>
  <c r="V33" i="45"/>
  <c r="U33" i="45"/>
  <c r="T33" i="45"/>
  <c r="S33" i="45"/>
  <c r="V32" i="45"/>
  <c r="U32" i="45"/>
  <c r="T32" i="45"/>
  <c r="S32" i="45"/>
  <c r="V31" i="45"/>
  <c r="U31" i="45"/>
  <c r="T31" i="45"/>
  <c r="S31" i="45"/>
  <c r="V30" i="45"/>
  <c r="U30" i="45"/>
  <c r="T30" i="45"/>
  <c r="S30" i="45"/>
  <c r="V29" i="45"/>
  <c r="U29" i="45"/>
  <c r="T29" i="45"/>
  <c r="S29" i="45"/>
  <c r="I20" i="45"/>
  <c r="Q20" i="45" s="1"/>
  <c r="F20" i="45"/>
  <c r="C20" i="45"/>
  <c r="E13" i="45"/>
  <c r="E12" i="45"/>
  <c r="N11" i="45"/>
  <c r="M11" i="45"/>
  <c r="M9" i="45" s="1"/>
  <c r="I11" i="45"/>
  <c r="H11" i="45"/>
  <c r="G11" i="45"/>
  <c r="F11" i="45"/>
  <c r="E10" i="45"/>
  <c r="N9" i="45"/>
  <c r="I9" i="45"/>
  <c r="H9" i="45"/>
  <c r="G9" i="45"/>
  <c r="Q20" i="46" l="1"/>
  <c r="M11" i="36"/>
  <c r="E11" i="45"/>
  <c r="J53" i="45"/>
  <c r="J55" i="45" s="1"/>
  <c r="L53" i="45"/>
  <c r="L55" i="45" s="1"/>
  <c r="I53" i="46"/>
  <c r="I55" i="46" s="1"/>
  <c r="K53" i="45"/>
  <c r="K55" i="45" s="1"/>
  <c r="L53" i="46"/>
  <c r="L55" i="46" s="1"/>
  <c r="K53" i="46"/>
  <c r="K55" i="46" s="1"/>
  <c r="J53" i="46"/>
  <c r="J55" i="46" s="1"/>
  <c r="I53" i="45"/>
  <c r="E9" i="46"/>
  <c r="E11" i="46"/>
  <c r="F9" i="45"/>
  <c r="E9" i="45" s="1"/>
  <c r="Q8" i="45" s="1"/>
  <c r="Q56" i="35"/>
  <c r="V52" i="35"/>
  <c r="U52" i="35"/>
  <c r="T52" i="35"/>
  <c r="S52" i="35"/>
  <c r="V51" i="35"/>
  <c r="U51" i="35"/>
  <c r="T51" i="35"/>
  <c r="S51" i="35"/>
  <c r="V50" i="35"/>
  <c r="U50" i="35"/>
  <c r="T50" i="35"/>
  <c r="S50" i="35"/>
  <c r="V49" i="35"/>
  <c r="U49" i="35"/>
  <c r="T49" i="35"/>
  <c r="S49" i="35"/>
  <c r="V48" i="35"/>
  <c r="U48" i="35"/>
  <c r="T48" i="35"/>
  <c r="S48" i="35"/>
  <c r="V47" i="35"/>
  <c r="U47" i="35"/>
  <c r="T47" i="35"/>
  <c r="S47" i="35"/>
  <c r="V46" i="35"/>
  <c r="U46" i="35"/>
  <c r="T46" i="35"/>
  <c r="S46" i="35"/>
  <c r="V45" i="35"/>
  <c r="U45" i="35"/>
  <c r="T45" i="35"/>
  <c r="S45" i="35"/>
  <c r="V44" i="35"/>
  <c r="U44" i="35"/>
  <c r="T44" i="35"/>
  <c r="S44" i="35"/>
  <c r="V43" i="35"/>
  <c r="U43" i="35"/>
  <c r="T43" i="35"/>
  <c r="S43" i="35"/>
  <c r="V42" i="35"/>
  <c r="U42" i="35"/>
  <c r="T42" i="35"/>
  <c r="S42" i="35"/>
  <c r="V41" i="35"/>
  <c r="U41" i="35"/>
  <c r="T41" i="35"/>
  <c r="S41" i="35"/>
  <c r="V40" i="35"/>
  <c r="U40" i="35"/>
  <c r="T40" i="35"/>
  <c r="S40" i="35"/>
  <c r="V39" i="35"/>
  <c r="U39" i="35"/>
  <c r="T39" i="35"/>
  <c r="S39" i="35"/>
  <c r="V38" i="35"/>
  <c r="U38" i="35"/>
  <c r="T38" i="35"/>
  <c r="S38" i="35"/>
  <c r="V37" i="35"/>
  <c r="U37" i="35"/>
  <c r="T37" i="35"/>
  <c r="S37" i="35"/>
  <c r="V36" i="35"/>
  <c r="U36" i="35"/>
  <c r="T36" i="35"/>
  <c r="S36" i="35"/>
  <c r="V35" i="35"/>
  <c r="U35" i="35"/>
  <c r="T35" i="35"/>
  <c r="S35" i="35"/>
  <c r="V34" i="35"/>
  <c r="U34" i="35"/>
  <c r="T34" i="35"/>
  <c r="S34" i="35"/>
  <c r="V33" i="35"/>
  <c r="U33" i="35"/>
  <c r="T33" i="35"/>
  <c r="S33" i="35"/>
  <c r="V32" i="35"/>
  <c r="U32" i="35"/>
  <c r="T32" i="35"/>
  <c r="S32" i="35"/>
  <c r="V31" i="35"/>
  <c r="U31" i="35"/>
  <c r="T31" i="35"/>
  <c r="S31" i="35"/>
  <c r="V30" i="35"/>
  <c r="U30" i="35"/>
  <c r="T30" i="35"/>
  <c r="S30" i="35"/>
  <c r="V29" i="35"/>
  <c r="U29" i="35"/>
  <c r="T29" i="35"/>
  <c r="S29" i="35"/>
  <c r="P54" i="35"/>
  <c r="Q10" i="45" l="1"/>
  <c r="Q9" i="45"/>
  <c r="L53" i="35"/>
  <c r="L55" i="35" s="1"/>
  <c r="P53" i="45"/>
  <c r="P55" i="45" s="1"/>
  <c r="Q54" i="45"/>
  <c r="K53" i="35"/>
  <c r="K55" i="35" s="1"/>
  <c r="Q54" i="46"/>
  <c r="P53" i="46"/>
  <c r="P55" i="46" s="1"/>
  <c r="I55" i="45"/>
  <c r="J53" i="35"/>
  <c r="J55" i="35" s="1"/>
  <c r="I53" i="35"/>
  <c r="I20" i="35"/>
  <c r="F20" i="35"/>
  <c r="C20" i="35"/>
  <c r="N11" i="35"/>
  <c r="N9" i="35" s="1"/>
  <c r="M11" i="35"/>
  <c r="M9" i="35" s="1"/>
  <c r="Q20" i="35" l="1"/>
  <c r="Q19" i="35"/>
  <c r="I55" i="35"/>
  <c r="Q54" i="35"/>
  <c r="P53" i="35"/>
  <c r="P55" i="35" s="1"/>
  <c r="E13" i="35"/>
  <c r="E12" i="35"/>
  <c r="I11" i="35"/>
  <c r="I9" i="35" s="1"/>
  <c r="H11" i="35"/>
  <c r="H9" i="35" s="1"/>
  <c r="G11" i="35"/>
  <c r="G9" i="35" s="1"/>
  <c r="F11" i="35"/>
  <c r="E10" i="35"/>
  <c r="F9" i="35" l="1"/>
  <c r="E9" i="35" s="1"/>
  <c r="Q8" i="35" s="1"/>
  <c r="E11" i="35"/>
  <c r="G46" i="41"/>
  <c r="G44" i="41"/>
  <c r="G43" i="41"/>
  <c r="G41" i="41"/>
  <c r="G39" i="41"/>
  <c r="G38" i="41"/>
  <c r="G36" i="41"/>
  <c r="G35" i="41"/>
  <c r="G34" i="41"/>
  <c r="G33" i="41"/>
  <c r="G32" i="41"/>
  <c r="G31" i="41"/>
  <c r="G30" i="41"/>
  <c r="G29" i="41"/>
  <c r="G28" i="41"/>
  <c r="G27" i="41"/>
  <c r="G26" i="41"/>
  <c r="G25" i="41"/>
  <c r="G24" i="41"/>
  <c r="G23" i="41"/>
  <c r="G22" i="41"/>
  <c r="G21" i="41"/>
  <c r="G19" i="41"/>
  <c r="G18" i="41"/>
  <c r="G17" i="41"/>
  <c r="G16" i="41"/>
  <c r="D46" i="41"/>
  <c r="D44" i="41"/>
  <c r="D43" i="41"/>
  <c r="D41" i="41"/>
  <c r="D39" i="41"/>
  <c r="D38" i="41"/>
  <c r="D36" i="41"/>
  <c r="D35" i="41"/>
  <c r="D34" i="41"/>
  <c r="D33" i="41"/>
  <c r="D32" i="41"/>
  <c r="D31" i="41"/>
  <c r="D30" i="41"/>
  <c r="D29" i="41"/>
  <c r="D28" i="41"/>
  <c r="D27" i="41"/>
  <c r="D26" i="41"/>
  <c r="D25" i="41"/>
  <c r="D24" i="41"/>
  <c r="D23" i="41"/>
  <c r="D22" i="41"/>
  <c r="D21" i="41"/>
  <c r="D19" i="41"/>
  <c r="D18" i="41"/>
  <c r="D17" i="41"/>
  <c r="D16" i="41"/>
  <c r="G15" i="41"/>
  <c r="D15" i="41"/>
  <c r="G46" i="33"/>
  <c r="G45" i="33"/>
  <c r="G44" i="33"/>
  <c r="G43" i="33"/>
  <c r="G42" i="33"/>
  <c r="G41" i="33"/>
  <c r="G40" i="33"/>
  <c r="G39" i="33"/>
  <c r="G38" i="33"/>
  <c r="G37" i="33"/>
  <c r="G36" i="33"/>
  <c r="G35" i="33"/>
  <c r="G34" i="33"/>
  <c r="G33" i="33"/>
  <c r="G32" i="33"/>
  <c r="G31" i="33"/>
  <c r="G30" i="33"/>
  <c r="G27" i="33"/>
  <c r="G24" i="33"/>
  <c r="G21" i="33"/>
  <c r="G20" i="33"/>
  <c r="G18" i="33"/>
  <c r="G17" i="33"/>
  <c r="G16" i="33"/>
  <c r="G15" i="33"/>
  <c r="G14" i="33"/>
  <c r="G13" i="33"/>
  <c r="G12" i="33"/>
  <c r="G11" i="33"/>
  <c r="D46" i="33"/>
  <c r="D45" i="33"/>
  <c r="D44" i="33"/>
  <c r="D43" i="33"/>
  <c r="D42" i="33"/>
  <c r="D41" i="33"/>
  <c r="D40" i="33"/>
  <c r="D39" i="33"/>
  <c r="D38" i="33"/>
  <c r="D37" i="33"/>
  <c r="D36" i="33"/>
  <c r="D35" i="33"/>
  <c r="D34" i="33"/>
  <c r="D33" i="33"/>
  <c r="D32" i="33"/>
  <c r="D31" i="33"/>
  <c r="D30" i="33"/>
  <c r="D27" i="33"/>
  <c r="D24" i="33"/>
  <c r="D21" i="33"/>
  <c r="D20" i="33"/>
  <c r="D18" i="33"/>
  <c r="D17" i="33"/>
  <c r="D16" i="33"/>
  <c r="D15" i="33"/>
  <c r="D14" i="33"/>
  <c r="D13" i="33"/>
  <c r="D12" i="33"/>
  <c r="D11" i="33"/>
  <c r="M14" i="33" l="1"/>
  <c r="N14" i="33"/>
  <c r="Q10" i="35"/>
  <c r="Q9" i="35"/>
  <c r="G10" i="33"/>
  <c r="N11" i="33"/>
  <c r="M11" i="33"/>
  <c r="D10" i="33"/>
  <c r="G54" i="33"/>
  <c r="G53" i="33"/>
  <c r="O54" i="39"/>
  <c r="N54" i="39"/>
  <c r="M54" i="39"/>
  <c r="L54" i="39"/>
  <c r="K54" i="39"/>
  <c r="J54" i="39"/>
  <c r="I54" i="39"/>
  <c r="H54" i="39"/>
  <c r="G54" i="39"/>
  <c r="F54" i="39"/>
  <c r="G16" i="39"/>
  <c r="G14" i="39"/>
  <c r="G13" i="39"/>
  <c r="K12" i="39"/>
  <c r="J12" i="39"/>
  <c r="I12" i="39"/>
  <c r="H12" i="39"/>
  <c r="E24" i="39"/>
  <c r="M10" i="33" l="1"/>
  <c r="N10" i="33"/>
  <c r="S14" i="39"/>
  <c r="G12" i="39"/>
  <c r="S11" i="39" s="1"/>
  <c r="S10" i="39" l="1"/>
</calcChain>
</file>

<file path=xl/sharedStrings.xml><?xml version="1.0" encoding="utf-8"?>
<sst xmlns="http://schemas.openxmlformats.org/spreadsheetml/2006/main" count="884" uniqueCount="603">
  <si>
    <t>その他</t>
    <rPh sb="2" eb="3">
      <t>タ</t>
    </rPh>
    <phoneticPr fontId="5"/>
  </si>
  <si>
    <t>計</t>
    <rPh sb="0" eb="1">
      <t>ケイ</t>
    </rPh>
    <phoneticPr fontId="5"/>
  </si>
  <si>
    <t>備考</t>
    <rPh sb="0" eb="2">
      <t>ビコウ</t>
    </rPh>
    <phoneticPr fontId="5"/>
  </si>
  <si>
    <t>雇用保険</t>
    <rPh sb="0" eb="2">
      <t>コヨウ</t>
    </rPh>
    <rPh sb="2" eb="4">
      <t>ホケン</t>
    </rPh>
    <phoneticPr fontId="5"/>
  </si>
  <si>
    <t>健康保険</t>
    <rPh sb="0" eb="2">
      <t>ケンコウ</t>
    </rPh>
    <rPh sb="2" eb="4">
      <t>ホケン</t>
    </rPh>
    <phoneticPr fontId="5"/>
  </si>
  <si>
    <t>厚生年金保険</t>
    <rPh sb="0" eb="2">
      <t>コウセイ</t>
    </rPh>
    <rPh sb="2" eb="4">
      <t>ネンキン</t>
    </rPh>
    <rPh sb="4" eb="6">
      <t>ホケン</t>
    </rPh>
    <phoneticPr fontId="5"/>
  </si>
  <si>
    <t>１　派遣労働者の実人数</t>
    <rPh sb="2" eb="4">
      <t>ハケン</t>
    </rPh>
    <rPh sb="4" eb="7">
      <t>ロウドウシャ</t>
    </rPh>
    <rPh sb="8" eb="9">
      <t>ジツ</t>
    </rPh>
    <rPh sb="9" eb="11">
      <t>ニンズウ</t>
    </rPh>
    <phoneticPr fontId="5"/>
  </si>
  <si>
    <t>記載要領</t>
  </si>
  <si>
    <t>年度報告</t>
    <rPh sb="0" eb="2">
      <t>ネンド</t>
    </rPh>
    <rPh sb="2" eb="4">
      <t>ホウコク</t>
    </rPh>
    <phoneticPr fontId="5"/>
  </si>
  <si>
    <t>　所定の欄に記載し得ないときは、別紙に記載して添付すること。</t>
    <rPh sb="1" eb="3">
      <t>ショテイ</t>
    </rPh>
    <rPh sb="4" eb="5">
      <t>ラン</t>
    </rPh>
    <rPh sb="6" eb="8">
      <t>キサイ</t>
    </rPh>
    <rPh sb="9" eb="10">
      <t>エ</t>
    </rPh>
    <rPh sb="16" eb="18">
      <t>ベッシ</t>
    </rPh>
    <rPh sb="19" eb="21">
      <t>キサイ</t>
    </rPh>
    <rPh sb="23" eb="25">
      <t>テンプ</t>
    </rPh>
    <phoneticPr fontId="5"/>
  </si>
  <si>
    <t>実施を希望した者の人数</t>
    <rPh sb="0" eb="2">
      <t>ジッシ</t>
    </rPh>
    <rPh sb="3" eb="5">
      <t>キボウ</t>
    </rPh>
    <rPh sb="7" eb="8">
      <t>シャ</t>
    </rPh>
    <rPh sb="9" eb="11">
      <t>ニンズウ</t>
    </rPh>
    <phoneticPr fontId="5"/>
  </si>
  <si>
    <t>実施した者の人数</t>
    <rPh sb="0" eb="2">
      <t>ジッシ</t>
    </rPh>
    <rPh sb="4" eb="5">
      <t>シャ</t>
    </rPh>
    <rPh sb="6" eb="8">
      <t>ニンズウ</t>
    </rPh>
    <phoneticPr fontId="5"/>
  </si>
  <si>
    <t>うち社内の者</t>
    <rPh sb="2" eb="4">
      <t>シャナイ</t>
    </rPh>
    <rPh sb="5" eb="6">
      <t>シャ</t>
    </rPh>
    <phoneticPr fontId="5"/>
  </si>
  <si>
    <t>うち社外の者</t>
    <rPh sb="2" eb="4">
      <t>シャガイ</t>
    </rPh>
    <rPh sb="5" eb="6">
      <t>シャ</t>
    </rPh>
    <phoneticPr fontId="5"/>
  </si>
  <si>
    <t>上記以外の担当者</t>
    <rPh sb="0" eb="2">
      <t>ジョウキ</t>
    </rPh>
    <rPh sb="2" eb="4">
      <t>イガイ</t>
    </rPh>
    <rPh sb="5" eb="7">
      <t>タントウ</t>
    </rPh>
    <rPh sb="7" eb="8">
      <t>シャ</t>
    </rPh>
    <phoneticPr fontId="5"/>
  </si>
  <si>
    <t>営業職</t>
    <rPh sb="0" eb="2">
      <t>エイギョウ</t>
    </rPh>
    <rPh sb="2" eb="3">
      <t>ショク</t>
    </rPh>
    <phoneticPr fontId="5"/>
  </si>
  <si>
    <t>うち無期派遣労働者</t>
    <rPh sb="2" eb="4">
      <t>ムキ</t>
    </rPh>
    <rPh sb="4" eb="6">
      <t>ハケン</t>
    </rPh>
    <rPh sb="6" eb="9">
      <t>ロウドウシャ</t>
    </rPh>
    <phoneticPr fontId="5"/>
  </si>
  <si>
    <t>うち有期派遣労働者</t>
    <rPh sb="2" eb="4">
      <t>ユウキ</t>
    </rPh>
    <rPh sb="4" eb="6">
      <t>ハケン</t>
    </rPh>
    <rPh sb="6" eb="9">
      <t>ロウドウシャ</t>
    </rPh>
    <phoneticPr fontId="5"/>
  </si>
  <si>
    <t>訓練の内容等</t>
    <rPh sb="0" eb="2">
      <t>クンレン</t>
    </rPh>
    <rPh sb="3" eb="5">
      <t>ナイヨウ</t>
    </rPh>
    <rPh sb="5" eb="6">
      <t>トウ</t>
    </rPh>
    <phoneticPr fontId="5"/>
  </si>
  <si>
    <t>01 管理的公務員</t>
  </si>
  <si>
    <t>02 法人・団体役員</t>
  </si>
  <si>
    <t>03 法人・団体管理職員</t>
  </si>
  <si>
    <t>04 その他の管理的職業従事者</t>
  </si>
  <si>
    <t>05 研究者</t>
  </si>
  <si>
    <t>06 農林水産技術者</t>
  </si>
  <si>
    <t>09 建築・土木・測量技術者</t>
  </si>
  <si>
    <t>10 情報処理・通信技術者</t>
  </si>
  <si>
    <t>11 その他の技術者</t>
  </si>
  <si>
    <t>15 その他の保健医療従事者</t>
  </si>
  <si>
    <t>16 社会福祉専門職業従事者</t>
  </si>
  <si>
    <t>17 法務従事者</t>
  </si>
  <si>
    <t>18 経営・金融・保険専門職業従事者</t>
  </si>
  <si>
    <t>19 教員</t>
  </si>
  <si>
    <t>20 宗教家</t>
  </si>
  <si>
    <t>21 著述家，記者，編集者</t>
  </si>
  <si>
    <t>22 美術家，デザイナー，写真家，映像撮影者</t>
  </si>
  <si>
    <t>23 音楽家，舞台芸術家</t>
  </si>
  <si>
    <t>24 その他の専門的職業従事者</t>
  </si>
  <si>
    <t>25 一般事務従事者</t>
  </si>
  <si>
    <t>26 会計事務従事者</t>
  </si>
  <si>
    <t>27 生産関連事務従事者</t>
  </si>
  <si>
    <t>28 営業・販売事務従事者</t>
  </si>
  <si>
    <t>29 外勤事務従事者</t>
  </si>
  <si>
    <t>30 運輸・郵便事務従事者</t>
  </si>
  <si>
    <t>31 事務用機器操作員</t>
  </si>
  <si>
    <t>32 商品販売従事者</t>
  </si>
  <si>
    <t>33 販売類似職業従事者</t>
  </si>
  <si>
    <t>34 営業職業従事者</t>
  </si>
  <si>
    <t>35 家庭生活支援サービス職業従事者</t>
  </si>
  <si>
    <t>36 介護サービス職業従事者</t>
  </si>
  <si>
    <t>37 保健医療サービス職業従事者</t>
  </si>
  <si>
    <t>39 飲食物調理従事者</t>
  </si>
  <si>
    <t>40 接客・給仕職業従事者</t>
  </si>
  <si>
    <t>41 居住施設・ビル等管理人</t>
  </si>
  <si>
    <t>42 その他のサービス職業従事者</t>
  </si>
  <si>
    <t>46 農業従事者</t>
  </si>
  <si>
    <t>47 林業従事者</t>
  </si>
  <si>
    <t>48 漁業従事者</t>
  </si>
  <si>
    <t>51 機械組立設備制御・監視従事者</t>
  </si>
  <si>
    <t>54 機械組立従事者</t>
  </si>
  <si>
    <t>55 機械整備・修理従事者</t>
  </si>
  <si>
    <t>58 機械検査従事者</t>
  </si>
  <si>
    <t>59 生産関連・生産類似作業従事者</t>
  </si>
  <si>
    <t>60 鉄道運転従事者</t>
  </si>
  <si>
    <t>61 自動車運転従事者</t>
  </si>
  <si>
    <t>62 船舶・航空機運転従事者</t>
  </si>
  <si>
    <t>63 その他の輸送従事者</t>
  </si>
  <si>
    <t>64 定置・建設機械運転従事者</t>
  </si>
  <si>
    <t>65 建設躯体工事従事者</t>
  </si>
  <si>
    <t>67 電気工事従事者</t>
  </si>
  <si>
    <t>68 土木作業従事者</t>
  </si>
  <si>
    <t>69 採掘従事者</t>
  </si>
  <si>
    <t>71 清掃従事者</t>
  </si>
  <si>
    <t>72 包装従事者</t>
  </si>
  <si>
    <t>99 分類不能の職業</t>
  </si>
  <si>
    <t>全派遣労働者数</t>
    <rPh sb="0" eb="1">
      <t>ゼン</t>
    </rPh>
    <rPh sb="1" eb="3">
      <t>ハケン</t>
    </rPh>
    <rPh sb="3" eb="6">
      <t>ロウドウシャ</t>
    </rPh>
    <rPh sb="6" eb="7">
      <t>カズ</t>
    </rPh>
    <phoneticPr fontId="5"/>
  </si>
  <si>
    <t>法人・団体管理職員</t>
  </si>
  <si>
    <t>その他の管理的職業従事者</t>
  </si>
  <si>
    <t>研究者</t>
  </si>
  <si>
    <t>農林水産技術者</t>
  </si>
  <si>
    <t>建築・土木・測量技術者</t>
  </si>
  <si>
    <t>情報処理・通信技術者</t>
  </si>
  <si>
    <t>その他の保健医療従事者</t>
  </si>
  <si>
    <t>社会福祉専門職業従事者</t>
  </si>
  <si>
    <t>法務従事者</t>
  </si>
  <si>
    <t>経営・金融・保険専門職業従事者</t>
  </si>
  <si>
    <t>教員</t>
  </si>
  <si>
    <t>宗教家</t>
  </si>
  <si>
    <t>著述家，記者，編集者</t>
  </si>
  <si>
    <t>美術家，デザイナー，写真家，映像撮影者</t>
  </si>
  <si>
    <t>音楽家，舞台芸術家</t>
  </si>
  <si>
    <t>その他の専門的職業従事者</t>
  </si>
  <si>
    <t>一般事務従事者</t>
  </si>
  <si>
    <t>会計事務従事者</t>
  </si>
  <si>
    <t>生産関連事務従事者</t>
  </si>
  <si>
    <t>営業・販売事務従事者</t>
  </si>
  <si>
    <t>外勤事務従事者</t>
  </si>
  <si>
    <t>運輸・郵便事務従事者</t>
  </si>
  <si>
    <t>事務用機器操作員</t>
  </si>
  <si>
    <t>商品販売従事者</t>
  </si>
  <si>
    <t>販売類似職業従事者</t>
  </si>
  <si>
    <t>営業職業従事者</t>
  </si>
  <si>
    <t>家庭生活支援サービス職業従事者</t>
  </si>
  <si>
    <t>介護サービス職業従事者</t>
  </si>
  <si>
    <t>保健医療サービス職業従事者</t>
  </si>
  <si>
    <t>生活衛生サービス職業従事者</t>
  </si>
  <si>
    <t>飲食物調理従事者</t>
  </si>
  <si>
    <t>接客・給仕職業従事者</t>
  </si>
  <si>
    <t>居住施設・ビル等管理人</t>
  </si>
  <si>
    <t>その他のサービス職業従事者</t>
  </si>
  <si>
    <t>農業従事者</t>
  </si>
  <si>
    <t>林業従事者</t>
  </si>
  <si>
    <t>漁業従事者</t>
  </si>
  <si>
    <t>機械組立設備制御・監視従事者</t>
  </si>
  <si>
    <t>機械組立従事者</t>
  </si>
  <si>
    <t>機械整備・修理従事者</t>
  </si>
  <si>
    <t>機械検査従事者</t>
  </si>
  <si>
    <t>生産関連・生産類似作業従事者</t>
  </si>
  <si>
    <t>鉄道運転従事者</t>
  </si>
  <si>
    <t>自動車運転従事者</t>
  </si>
  <si>
    <t>船舶・航空機運転従事者</t>
  </si>
  <si>
    <t>その他の輸送従事者</t>
  </si>
  <si>
    <t>定置・建設機械運転従事者</t>
  </si>
  <si>
    <t>建設躯体工事従事者</t>
  </si>
  <si>
    <t>建設従事者（建設躯体工事従事者を除く）</t>
  </si>
  <si>
    <t>電気工事従事者</t>
  </si>
  <si>
    <t>土木作業従事者</t>
  </si>
  <si>
    <t>採掘従事者</t>
  </si>
  <si>
    <t>運搬従事者</t>
  </si>
  <si>
    <t>清掃従事者</t>
  </si>
  <si>
    <t>包装従事者</t>
  </si>
  <si>
    <t>分類不能の職業</t>
  </si>
  <si>
    <t>２</t>
    <phoneticPr fontId="5"/>
  </si>
  <si>
    <t>６月１日現在の状況報告</t>
    <rPh sb="1" eb="2">
      <t>ガツ</t>
    </rPh>
    <rPh sb="2" eb="4">
      <t>ツイタチ</t>
    </rPh>
    <rPh sb="4" eb="6">
      <t>ゲンザイ</t>
    </rPh>
    <rPh sb="7" eb="9">
      <t>ジョウキョウ</t>
    </rPh>
    <rPh sb="9" eb="11">
      <t>ホウコク</t>
    </rPh>
    <phoneticPr fontId="5"/>
  </si>
  <si>
    <t>その他（　　　　　　　　　　）</t>
    <rPh sb="2" eb="3">
      <t>タ</t>
    </rPh>
    <phoneticPr fontId="5"/>
  </si>
  <si>
    <t>提供方法</t>
    <rPh sb="0" eb="2">
      <t>テイキョウ</t>
    </rPh>
    <rPh sb="2" eb="4">
      <t>ホウホウ</t>
    </rPh>
    <phoneticPr fontId="5"/>
  </si>
  <si>
    <t>イ　入職時等基礎的訓練</t>
    <phoneticPr fontId="5"/>
  </si>
  <si>
    <t>（ロ）</t>
    <phoneticPr fontId="5"/>
  </si>
  <si>
    <t>インターネット</t>
  </si>
  <si>
    <t>派遣労働者の賃金（１日（８時間当たり）の額）</t>
    <rPh sb="0" eb="2">
      <t>ハケン</t>
    </rPh>
    <rPh sb="2" eb="5">
      <t>ロウドウシャ</t>
    </rPh>
    <rPh sb="6" eb="8">
      <t>チンギン</t>
    </rPh>
    <phoneticPr fontId="5"/>
  </si>
  <si>
    <t>１年目</t>
    <rPh sb="1" eb="3">
      <t>ネンメ</t>
    </rPh>
    <phoneticPr fontId="5"/>
  </si>
  <si>
    <t>２年目</t>
    <rPh sb="1" eb="3">
      <t>ネンメ</t>
    </rPh>
    <phoneticPr fontId="5"/>
  </si>
  <si>
    <t>３年目</t>
    <rPh sb="1" eb="3">
      <t>ネンメ</t>
    </rPh>
    <phoneticPr fontId="5"/>
  </si>
  <si>
    <t>４年目以降</t>
    <rPh sb="1" eb="3">
      <t>ネンメ</t>
    </rPh>
    <rPh sb="3" eb="5">
      <t>イコウ</t>
    </rPh>
    <phoneticPr fontId="5"/>
  </si>
  <si>
    <t>「キャリアアップに資する教育訓練」実施に当たって支払った賃金額（１人１時間当たり平均）</t>
    <rPh sb="17" eb="19">
      <t>ジッシ</t>
    </rPh>
    <rPh sb="20" eb="21">
      <t>ア</t>
    </rPh>
    <rPh sb="33" eb="34">
      <t>ニン</t>
    </rPh>
    <rPh sb="35" eb="37">
      <t>ジカン</t>
    </rPh>
    <rPh sb="37" eb="38">
      <t>ア</t>
    </rPh>
    <rPh sb="40" eb="42">
      <t>ヘイキン</t>
    </rPh>
    <phoneticPr fontId="5"/>
  </si>
  <si>
    <t>１</t>
    <phoneticPr fontId="5"/>
  </si>
  <si>
    <t>３</t>
    <phoneticPr fontId="5"/>
  </si>
  <si>
    <t>第１面</t>
    <rPh sb="0" eb="1">
      <t>ダイ</t>
    </rPh>
    <rPh sb="2" eb="3">
      <t>メン</t>
    </rPh>
    <phoneticPr fontId="5"/>
  </si>
  <si>
    <t>第２面</t>
    <rPh sb="0" eb="1">
      <t>ダイ</t>
    </rPh>
    <rPh sb="2" eb="3">
      <t>メン</t>
    </rPh>
    <phoneticPr fontId="5"/>
  </si>
  <si>
    <t>雇用見込みが１年以上の労働者</t>
    <rPh sb="0" eb="2">
      <t>コヨウ</t>
    </rPh>
    <rPh sb="2" eb="4">
      <t>ミコ</t>
    </rPh>
    <rPh sb="7" eb="10">
      <t>ネンイジョウ</t>
    </rPh>
    <rPh sb="11" eb="14">
      <t>ロウドウシャ</t>
    </rPh>
    <phoneticPr fontId="7"/>
  </si>
  <si>
    <t>雇用見込みが１年未満の労働者</t>
    <rPh sb="0" eb="2">
      <t>コヨウ</t>
    </rPh>
    <rPh sb="2" eb="4">
      <t>ミコ</t>
    </rPh>
    <rPh sb="7" eb="8">
      <t>ネン</t>
    </rPh>
    <rPh sb="8" eb="10">
      <t>ミマン</t>
    </rPh>
    <rPh sb="11" eb="14">
      <t>ロウドウシャ</t>
    </rPh>
    <phoneticPr fontId="7"/>
  </si>
  <si>
    <t>ⅰ～ⅳに該当しない者</t>
    <rPh sb="4" eb="6">
      <t>ガイトウ</t>
    </rPh>
    <rPh sb="9" eb="10">
      <t>モノ</t>
    </rPh>
    <phoneticPr fontId="5"/>
  </si>
  <si>
    <t>法第40条の２第１項第３号ロ(日数限定業務)</t>
    <rPh sb="15" eb="17">
      <t>ニッスウ</t>
    </rPh>
    <phoneticPr fontId="5"/>
  </si>
  <si>
    <t>―</t>
    <phoneticPr fontId="5"/>
  </si>
  <si>
    <t>　（１）欄の⑥の「登録者」とは、労働者派遣をするに際し、登録されている者の中から期間を定めて雇用した者を派遣労働者として労働者派遣の対象とする制度（登録制度）に基づいて、派遣労働者になることを目的として派遣元事業主に登録した者であって、既に雇用されている者を含み、過去１年を超える期間にわたり雇用されたことのない者を除くこと。</t>
    <rPh sb="80" eb="81">
      <t>モト</t>
    </rPh>
    <phoneticPr fontId="5"/>
  </si>
  <si>
    <t>　（１）欄の「通算雇用期間が１年以上の派遣労働者」とは、報告対象期間末日において通算雇用期間（実際に雇用された期間をいう。以下同じ。）が１年以上である派遣労働者を、「通算雇用期間が１年未満の派遣労働者」とは、報告対象期間末日において通算雇用期間が１年未満の派遣労働者をいうこと。また、「同じ職場に１年以上派遣見込みの者」とは、雇用契約期間が通算して１年以上であり、かつ、当該派遣労働者の同じ職場での派遣就業に係る派遣契約が通算して１年以上である派遣労働者をいうこと。</t>
    <rPh sb="34" eb="36">
      <t>マツジツ</t>
    </rPh>
    <rPh sb="47" eb="49">
      <t>ジッサイ</t>
    </rPh>
    <rPh sb="50" eb="52">
      <t>コヨウ</t>
    </rPh>
    <rPh sb="55" eb="57">
      <t>キカン</t>
    </rPh>
    <rPh sb="61" eb="63">
      <t>イカ</t>
    </rPh>
    <rPh sb="63" eb="64">
      <t>オナ</t>
    </rPh>
    <rPh sb="92" eb="94">
      <t>ミマン</t>
    </rPh>
    <rPh sb="104" eb="106">
      <t>ホウコク</t>
    </rPh>
    <rPh sb="106" eb="108">
      <t>タイショウ</t>
    </rPh>
    <rPh sb="108" eb="110">
      <t>キカン</t>
    </rPh>
    <rPh sb="110" eb="112">
      <t>マツビ</t>
    </rPh>
    <rPh sb="124" eb="125">
      <t>ネン</t>
    </rPh>
    <rPh sb="125" eb="127">
      <t>ミマン</t>
    </rPh>
    <rPh sb="128" eb="130">
      <t>ハケン</t>
    </rPh>
    <rPh sb="130" eb="133">
      <t>ロウドウシャ</t>
    </rPh>
    <rPh sb="163" eb="165">
      <t>コヨウ</t>
    </rPh>
    <rPh sb="165" eb="167">
      <t>ケイヤク</t>
    </rPh>
    <rPh sb="167" eb="169">
      <t>キカン</t>
    </rPh>
    <rPh sb="170" eb="172">
      <t>ツウサン</t>
    </rPh>
    <rPh sb="175" eb="176">
      <t>ネン</t>
    </rPh>
    <rPh sb="176" eb="178">
      <t>イジョウ</t>
    </rPh>
    <rPh sb="185" eb="187">
      <t>トウガイ</t>
    </rPh>
    <rPh sb="187" eb="189">
      <t>ハケン</t>
    </rPh>
    <rPh sb="189" eb="192">
      <t>ロウドウシャ</t>
    </rPh>
    <rPh sb="193" eb="194">
      <t>オナ</t>
    </rPh>
    <rPh sb="195" eb="197">
      <t>ショクバ</t>
    </rPh>
    <rPh sb="199" eb="201">
      <t>ハケン</t>
    </rPh>
    <rPh sb="201" eb="203">
      <t>シュウギョウ</t>
    </rPh>
    <rPh sb="204" eb="205">
      <t>カカ</t>
    </rPh>
    <rPh sb="206" eb="208">
      <t>ハケン</t>
    </rPh>
    <rPh sb="208" eb="210">
      <t>ケイヤク</t>
    </rPh>
    <rPh sb="211" eb="213">
      <t>ツウサン</t>
    </rPh>
    <rPh sb="216" eb="217">
      <t>ネン</t>
    </rPh>
    <rPh sb="217" eb="219">
      <t>イジョウ</t>
    </rPh>
    <rPh sb="222" eb="224">
      <t>ハケン</t>
    </rPh>
    <rPh sb="224" eb="227">
      <t>ロウドウシャ</t>
    </rPh>
    <phoneticPr fontId="5"/>
  </si>
  <si>
    <t>無期雇用派遣労働者</t>
    <rPh sb="0" eb="2">
      <t>ムキ</t>
    </rPh>
    <rPh sb="2" eb="4">
      <t>コヨウ</t>
    </rPh>
    <rPh sb="4" eb="6">
      <t>ハケン</t>
    </rPh>
    <rPh sb="6" eb="9">
      <t>ロウドウシャ</t>
    </rPh>
    <phoneticPr fontId="5"/>
  </si>
  <si>
    <t>43～45　自衛官・司法警察職員等</t>
    <rPh sb="16" eb="17">
      <t>ナド</t>
    </rPh>
    <phoneticPr fontId="5"/>
  </si>
  <si>
    <t>～45　
自衛官・司法警察職員等</t>
    <rPh sb="9" eb="11">
      <t>シホウ</t>
    </rPh>
    <rPh sb="11" eb="13">
      <t>ケイサツ</t>
    </rPh>
    <rPh sb="13" eb="15">
      <t>ショクイン</t>
    </rPh>
    <rPh sb="15" eb="16">
      <t>ナド</t>
    </rPh>
    <phoneticPr fontId="5"/>
  </si>
  <si>
    <t>１～３年目の厚生労働大臣が定める基準を満たす教育訓練について１人当たりの平均実施時間（ｃ÷ｄ）</t>
    <rPh sb="3" eb="5">
      <t>ネンメ</t>
    </rPh>
    <rPh sb="6" eb="8">
      <t>コウセイ</t>
    </rPh>
    <rPh sb="8" eb="10">
      <t>ロウドウ</t>
    </rPh>
    <rPh sb="10" eb="12">
      <t>ダイジン</t>
    </rPh>
    <rPh sb="13" eb="14">
      <t>サダ</t>
    </rPh>
    <rPh sb="16" eb="18">
      <t>キジュン</t>
    </rPh>
    <rPh sb="19" eb="20">
      <t>ミ</t>
    </rPh>
    <rPh sb="22" eb="24">
      <t>キョウイク</t>
    </rPh>
    <rPh sb="24" eb="26">
      <t>クンレン</t>
    </rPh>
    <rPh sb="31" eb="32">
      <t>ニン</t>
    </rPh>
    <rPh sb="32" eb="33">
      <t>ア</t>
    </rPh>
    <rPh sb="36" eb="38">
      <t>ヘイキン</t>
    </rPh>
    <rPh sb="38" eb="40">
      <t>ジッシ</t>
    </rPh>
    <rPh sb="40" eb="42">
      <t>ジカン</t>
    </rPh>
    <phoneticPr fontId="5"/>
  </si>
  <si>
    <t>１～３年目のａの合計　（ｃ）</t>
    <rPh sb="3" eb="5">
      <t>ネンメ</t>
    </rPh>
    <rPh sb="8" eb="10">
      <t>ゴウケイ</t>
    </rPh>
    <phoneticPr fontId="5"/>
  </si>
  <si>
    <t>１～３年目のｂの合計　（ｄ）</t>
    <rPh sb="3" eb="5">
      <t>ネンメ</t>
    </rPh>
    <rPh sb="8" eb="10">
      <t>ゴウケイ</t>
    </rPh>
    <phoneticPr fontId="5"/>
  </si>
  <si>
    <t>各年ごとの厚生労働大臣が定める基準を満たす教育訓練の「実施時間の総計」の合計（ａ）</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7" eb="29">
      <t>ジッシ</t>
    </rPh>
    <rPh sb="29" eb="31">
      <t>ジカン</t>
    </rPh>
    <rPh sb="32" eb="34">
      <t>ソウケイ</t>
    </rPh>
    <rPh sb="36" eb="38">
      <t>ゴウケイ</t>
    </rPh>
    <phoneticPr fontId="5"/>
  </si>
  <si>
    <t>各年ごとの厚生労働大臣が定める基準を満たす教育訓練の受講者の実人数（ｂ）</t>
    <rPh sb="0" eb="2">
      <t>カクトシ</t>
    </rPh>
    <rPh sb="5" eb="7">
      <t>コウセイ</t>
    </rPh>
    <rPh sb="7" eb="9">
      <t>ロウドウ</t>
    </rPh>
    <rPh sb="9" eb="11">
      <t>ダイジン</t>
    </rPh>
    <rPh sb="12" eb="13">
      <t>サダ</t>
    </rPh>
    <rPh sb="15" eb="17">
      <t>キジュン</t>
    </rPh>
    <rPh sb="18" eb="19">
      <t>ミ</t>
    </rPh>
    <rPh sb="21" eb="23">
      <t>キョウイク</t>
    </rPh>
    <rPh sb="23" eb="25">
      <t>クンレン</t>
    </rPh>
    <rPh sb="26" eb="28">
      <t>ジュコウ</t>
    </rPh>
    <rPh sb="30" eb="31">
      <t>ジツ</t>
    </rPh>
    <rPh sb="31" eb="32">
      <t>ニン</t>
    </rPh>
    <rPh sb="32" eb="33">
      <t>スウ</t>
    </rPh>
    <phoneticPr fontId="5"/>
  </si>
  <si>
    <t>（下段）受講者の実人数
（各年に同一の訓練を複数回受講した者は、重複計上しないこと）</t>
    <rPh sb="8" eb="9">
      <t>ジツ</t>
    </rPh>
    <rPh sb="9" eb="10">
      <t>ニン</t>
    </rPh>
    <rPh sb="10" eb="11">
      <t>スウ</t>
    </rPh>
    <rPh sb="13" eb="15">
      <t>カクネン</t>
    </rPh>
    <rPh sb="16" eb="18">
      <t>ドウイツ</t>
    </rPh>
    <rPh sb="19" eb="21">
      <t>クンレン</t>
    </rPh>
    <rPh sb="22" eb="25">
      <t>フクスウカイ</t>
    </rPh>
    <rPh sb="25" eb="27">
      <t>ジュコウ</t>
    </rPh>
    <rPh sb="29" eb="30">
      <t>モノ</t>
    </rPh>
    <rPh sb="32" eb="34">
      <t>チョウフク</t>
    </rPh>
    <rPh sb="34" eb="36">
      <t>ケイジョウ</t>
    </rPh>
    <phoneticPr fontId="5"/>
  </si>
  <si>
    <t>キャリアコンサルティングの窓口担当者の人数</t>
    <rPh sb="13" eb="15">
      <t>マドグチ</t>
    </rPh>
    <rPh sb="15" eb="18">
      <t>タントウシャ</t>
    </rPh>
    <phoneticPr fontId="5"/>
  </si>
  <si>
    <t>（上段）実施時間の総計
（受講者数×教育訓練１コマの時間（複数回実施の場合は､その合計)）</t>
    <rPh sb="1" eb="3">
      <t>ジョウダン</t>
    </rPh>
    <rPh sb="4" eb="6">
      <t>ジッシ</t>
    </rPh>
    <rPh sb="6" eb="8">
      <t>ジカン</t>
    </rPh>
    <rPh sb="9" eb="10">
      <t>ソウ</t>
    </rPh>
    <phoneticPr fontId="5"/>
  </si>
  <si>
    <t>厚生労働大臣が定める基準を満たす教育訓練について１人当たりの平均実施時間（ａ÷ｂ）</t>
    <rPh sb="0" eb="2">
      <t>コウセイ</t>
    </rPh>
    <rPh sb="2" eb="4">
      <t>ロウドウ</t>
    </rPh>
    <rPh sb="4" eb="6">
      <t>ダイジン</t>
    </rPh>
    <rPh sb="7" eb="8">
      <t>サダ</t>
    </rPh>
    <rPh sb="10" eb="12">
      <t>キジュン</t>
    </rPh>
    <rPh sb="13" eb="14">
      <t>ミ</t>
    </rPh>
    <rPh sb="16" eb="18">
      <t>キョウイク</t>
    </rPh>
    <rPh sb="18" eb="20">
      <t>クンレン</t>
    </rPh>
    <phoneticPr fontId="5"/>
  </si>
  <si>
    <t>①　業務別派遣料金及び派遣労働者の賃金（日雇派遣労働者を除く）（続）</t>
    <rPh sb="32" eb="33">
      <t>ゾク</t>
    </rPh>
    <phoneticPr fontId="5"/>
  </si>
  <si>
    <t>日雇派遣労働者の派遣料金
（1日（８時間当たり）の額）</t>
    <rPh sb="2" eb="4">
      <t>ハケン</t>
    </rPh>
    <rPh sb="4" eb="7">
      <t>ロウドウシャ</t>
    </rPh>
    <phoneticPr fontId="5"/>
  </si>
  <si>
    <t>日雇派遣労働者の賃金
（１日（８時間当たり）の額）</t>
    <rPh sb="2" eb="4">
      <t>ハケン</t>
    </rPh>
    <rPh sb="4" eb="7">
      <t>ロウドウシャ</t>
    </rPh>
    <phoneticPr fontId="5"/>
  </si>
  <si>
    <t>協定対象派遣労働者</t>
    <rPh sb="0" eb="2">
      <t>キョウテイ</t>
    </rPh>
    <rPh sb="2" eb="4">
      <t>タイショウ</t>
    </rPh>
    <rPh sb="4" eb="6">
      <t>ハケン</t>
    </rPh>
    <rPh sb="6" eb="9">
      <t>ロウドウシャ</t>
    </rPh>
    <phoneticPr fontId="5"/>
  </si>
  <si>
    <t>該当する各欄に「○」を記載</t>
    <rPh sb="0" eb="2">
      <t>ガイトウ</t>
    </rPh>
    <rPh sb="4" eb="6">
      <t>カクラン</t>
    </rPh>
    <rPh sb="11" eb="13">
      <t>キサイ</t>
    </rPh>
    <phoneticPr fontId="5"/>
  </si>
  <si>
    <t>全業務平均
01～99の合計額／記載業務の合計数</t>
    <rPh sb="0" eb="1">
      <t>ゼン</t>
    </rPh>
    <rPh sb="1" eb="3">
      <t>ギョウム</t>
    </rPh>
    <rPh sb="3" eb="5">
      <t>ヘイキン</t>
    </rPh>
    <rPh sb="12" eb="14">
      <t>ゴウケイ</t>
    </rPh>
    <rPh sb="14" eb="15">
      <t>ガク</t>
    </rPh>
    <rPh sb="16" eb="18">
      <t>キサイ</t>
    </rPh>
    <rPh sb="18" eb="20">
      <t>ギョウム</t>
    </rPh>
    <rPh sb="21" eb="23">
      <t>ゴウケイ</t>
    </rPh>
    <rPh sb="23" eb="24">
      <t>スウ</t>
    </rPh>
    <phoneticPr fontId="5"/>
  </si>
  <si>
    <t>日雇派遣労働者</t>
    <rPh sb="0" eb="2">
      <t>ヒヤト</t>
    </rPh>
    <rPh sb="2" eb="4">
      <t>ハケン</t>
    </rPh>
    <rPh sb="4" eb="7">
      <t>ロウドウシャ</t>
    </rPh>
    <phoneticPr fontId="5"/>
  </si>
  <si>
    <t>①　派遣労働者（日雇派遣労働者を除く）の実人数</t>
    <rPh sb="2" eb="4">
      <t>ハケン</t>
    </rPh>
    <rPh sb="4" eb="7">
      <t>ロウドウシャ</t>
    </rPh>
    <rPh sb="20" eb="21">
      <t>ジツ</t>
    </rPh>
    <rPh sb="21" eb="23">
      <t>ニンズウ</t>
    </rPh>
    <phoneticPr fontId="5"/>
  </si>
  <si>
    <t>②　業務別派遣労働者（日雇派遣労働者を除く）の実人数（①の内数）</t>
    <rPh sb="29" eb="31">
      <t>ウチスウ</t>
    </rPh>
    <phoneticPr fontId="5"/>
  </si>
  <si>
    <t>②　業務別派遣労働者（日雇派遣労働者を除く）の実人数（続）</t>
    <rPh sb="2" eb="5">
      <t>ギョウムベツ</t>
    </rPh>
    <rPh sb="5" eb="7">
      <t>ハケン</t>
    </rPh>
    <rPh sb="7" eb="10">
      <t>ロウドウシャ</t>
    </rPh>
    <rPh sb="23" eb="24">
      <t>ジツ</t>
    </rPh>
    <rPh sb="24" eb="26">
      <t>ニンズウ</t>
    </rPh>
    <rPh sb="27" eb="28">
      <t>ゾク</t>
    </rPh>
    <phoneticPr fontId="5"/>
  </si>
  <si>
    <t>③　特定製造業務従事者の実人数（①の内数）</t>
    <rPh sb="2" eb="4">
      <t>トクテイ</t>
    </rPh>
    <rPh sb="4" eb="6">
      <t>セイゾウ</t>
    </rPh>
    <rPh sb="6" eb="8">
      <t>ギョウム</t>
    </rPh>
    <rPh sb="8" eb="11">
      <t>ジュウジシャ</t>
    </rPh>
    <phoneticPr fontId="5"/>
  </si>
  <si>
    <t>⑤　日雇派遣労働者の実人数</t>
    <rPh sb="2" eb="4">
      <t>ヒヤト</t>
    </rPh>
    <phoneticPr fontId="5"/>
  </si>
  <si>
    <t>３　雇用保険及び社会保険の派遣労働者への適用状況</t>
  </si>
  <si>
    <t>⑦　日雇派遣労働者の業務別実人数（⑤の内数）</t>
    <rPh sb="2" eb="4">
      <t>ヒヤト</t>
    </rPh>
    <rPh sb="4" eb="6">
      <t>ハケン</t>
    </rPh>
    <rPh sb="6" eb="9">
      <t>ロウドウシャ</t>
    </rPh>
    <rPh sb="10" eb="13">
      <t>ギョウムベツ</t>
    </rPh>
    <rPh sb="13" eb="14">
      <t>ジツ</t>
    </rPh>
    <rPh sb="14" eb="16">
      <t>ニンズウ</t>
    </rPh>
    <rPh sb="19" eb="21">
      <t>ウチスウ</t>
    </rPh>
    <phoneticPr fontId="7"/>
  </si>
  <si>
    <t>⑧　日雇派遣労働者のうち期間制限の対象外となる業務における派遣労働者の実人数（⑤の内数）</t>
    <rPh sb="12" eb="14">
      <t>キカン</t>
    </rPh>
    <rPh sb="14" eb="16">
      <t>セイゲン</t>
    </rPh>
    <rPh sb="17" eb="20">
      <t>タイショウガイ</t>
    </rPh>
    <rPh sb="23" eb="25">
      <t>ギョウム</t>
    </rPh>
    <phoneticPr fontId="5"/>
  </si>
  <si>
    <t>協定対象
派遣労働者</t>
    <rPh sb="0" eb="2">
      <t>キョウテイ</t>
    </rPh>
    <rPh sb="2" eb="4">
      <t>タイショウ</t>
    </rPh>
    <rPh sb="5" eb="7">
      <t>ハケン</t>
    </rPh>
    <rPh sb="7" eb="10">
      <t>ロウドウシャ</t>
    </rPh>
    <phoneticPr fontId="5"/>
  </si>
  <si>
    <t>派遣労働者計</t>
    <rPh sb="0" eb="2">
      <t>ハケン</t>
    </rPh>
    <rPh sb="2" eb="5">
      <t>ロウドウシャ</t>
    </rPh>
    <rPh sb="5" eb="6">
      <t>ケイ</t>
    </rPh>
    <phoneticPr fontId="5"/>
  </si>
  <si>
    <r>
      <t>様式第11号</t>
    </r>
    <r>
      <rPr>
        <sz val="11"/>
        <rFont val="ＭＳ 明朝"/>
        <family val="1"/>
        <charset val="128"/>
      </rPr>
      <t>（第６面）</t>
    </r>
    <rPh sb="0" eb="2">
      <t>ヨウシキ</t>
    </rPh>
    <rPh sb="2" eb="3">
      <t>ダイ</t>
    </rPh>
    <rPh sb="5" eb="6">
      <t>ゴウ</t>
    </rPh>
    <rPh sb="7" eb="8">
      <t>ダイ</t>
    </rPh>
    <rPh sb="9" eb="10">
      <t>メン</t>
    </rPh>
    <phoneticPr fontId="5"/>
  </si>
  <si>
    <r>
      <t>様式第11号</t>
    </r>
    <r>
      <rPr>
        <sz val="11"/>
        <rFont val="ＭＳ 明朝"/>
        <family val="1"/>
        <charset val="128"/>
      </rPr>
      <t>（第７面）</t>
    </r>
    <rPh sb="0" eb="2">
      <t>ヨウシキ</t>
    </rPh>
    <rPh sb="2" eb="3">
      <t>ダイ</t>
    </rPh>
    <rPh sb="5" eb="6">
      <t>ゴウ</t>
    </rPh>
    <rPh sb="7" eb="8">
      <t>ダイ</t>
    </rPh>
    <rPh sb="9" eb="10">
      <t>メン</t>
    </rPh>
    <phoneticPr fontId="5"/>
  </si>
  <si>
    <r>
      <t>様式第11号</t>
    </r>
    <r>
      <rPr>
        <sz val="11"/>
        <rFont val="ＭＳ 明朝"/>
        <family val="1"/>
        <charset val="128"/>
      </rPr>
      <t>（第８面）</t>
    </r>
    <rPh sb="0" eb="2">
      <t>ヨウシキ</t>
    </rPh>
    <rPh sb="2" eb="3">
      <t>ダイ</t>
    </rPh>
    <rPh sb="5" eb="6">
      <t>ゴウ</t>
    </rPh>
    <rPh sb="7" eb="8">
      <t>ダイ</t>
    </rPh>
    <rPh sb="9" eb="10">
      <t>メン</t>
    </rPh>
    <phoneticPr fontId="5"/>
  </si>
  <si>
    <r>
      <t>様式第11号</t>
    </r>
    <r>
      <rPr>
        <sz val="11"/>
        <rFont val="ＭＳ 明朝"/>
        <family val="1"/>
        <charset val="128"/>
      </rPr>
      <t>（第９面）</t>
    </r>
    <rPh sb="0" eb="2">
      <t>ヨウシキ</t>
    </rPh>
    <rPh sb="2" eb="3">
      <t>ダイ</t>
    </rPh>
    <rPh sb="5" eb="6">
      <t>ゴウ</t>
    </rPh>
    <rPh sb="7" eb="8">
      <t>ダイ</t>
    </rPh>
    <rPh sb="9" eb="10">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</si>
  <si>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10</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</si>
  <si>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11</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</si>
  <si>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12</t>
    </r>
    <r>
      <rPr>
        <sz val="11"/>
        <rFont val="ＭＳ 明朝"/>
        <family val="1"/>
        <charset val="128"/>
      </rPr>
      <t>面）</t>
    </r>
    <rPh sb="0" eb="2">
      <t>ヨウシキ</t>
    </rPh>
    <rPh sb="2" eb="3">
      <t>ダイ</t>
    </rPh>
    <rPh sb="5" eb="6">
      <t>ゴウ</t>
    </rPh>
    <rPh sb="7" eb="8">
      <t>ダイ</t>
    </rPh>
    <rPh sb="10" eb="11">
      <t>メン</t>
    </rPh>
    <phoneticPr fontId="5"/>
  </si>
  <si>
    <r>
      <rPr>
        <sz val="11"/>
        <rFont val="ＭＳ ゴシック"/>
        <family val="3"/>
        <charset val="128"/>
      </rPr>
      <t>様式第11号</t>
    </r>
    <r>
      <rPr>
        <sz val="11"/>
        <rFont val="ＭＳ 明朝"/>
        <family val="1"/>
        <charset val="128"/>
      </rPr>
      <t>（第</t>
    </r>
    <r>
      <rPr>
        <sz val="11"/>
        <rFont val="ＭＳ ゴシック"/>
        <family val="3"/>
        <charset val="128"/>
      </rPr>
      <t>13</t>
    </r>
    <r>
      <rPr>
        <sz val="11"/>
        <rFont val="ＭＳ 明朝"/>
        <family val="1"/>
        <charset val="128"/>
      </rPr>
      <t>面）</t>
    </r>
    <rPh sb="0" eb="2">
      <t>ヨウシキ</t>
    </rPh>
    <rPh sb="2" eb="3">
      <t>ダイ</t>
    </rPh>
    <rPh sb="5" eb="6">
      <t>ゴウ</t>
    </rPh>
    <rPh sb="7" eb="8">
      <t>ダイ</t>
    </rPh>
    <rPh sb="10" eb="11">
      <t>メン</t>
    </rPh>
    <phoneticPr fontId="5"/>
  </si>
  <si>
    <t>様式第11号（第14面）</t>
    <rPh sb="0" eb="2">
      <t>ヨウシキ</t>
    </rPh>
    <rPh sb="2" eb="3">
      <t>ダイ</t>
    </rPh>
    <rPh sb="5" eb="6">
      <t>ゴウ</t>
    </rPh>
    <rPh sb="7" eb="8">
      <t>ダイ</t>
    </rPh>
    <rPh sb="10" eb="11">
      <t>メン</t>
    </rPh>
    <phoneticPr fontId="5"/>
  </si>
  <si>
    <t>第７面から第９面まで</t>
    <rPh sb="0" eb="1">
      <t>ダイ</t>
    </rPh>
    <rPh sb="2" eb="3">
      <t>メン</t>
    </rPh>
    <rPh sb="5" eb="6">
      <t>ダイ</t>
    </rPh>
    <rPh sb="7" eb="8">
      <t>メン</t>
    </rPh>
    <phoneticPr fontId="5"/>
  </si>
  <si>
    <t>第３面から第５面まで</t>
    <rPh sb="0" eb="1">
      <t>ダイ</t>
    </rPh>
    <rPh sb="2" eb="3">
      <t>メン</t>
    </rPh>
    <rPh sb="5" eb="6">
      <t>ダイ</t>
    </rPh>
    <rPh sb="7" eb="8">
      <t>メン</t>
    </rPh>
    <phoneticPr fontId="5"/>
  </si>
  <si>
    <t>―</t>
    <phoneticPr fontId="5"/>
  </si>
  <si>
    <t>製品検査従事者</t>
    <phoneticPr fontId="5"/>
  </si>
  <si>
    <t>56
57</t>
    <phoneticPr fontId="5"/>
  </si>
  <si>
    <t>製品製造・加工処理従事者</t>
    <phoneticPr fontId="5"/>
  </si>
  <si>
    <t>52
53</t>
    <phoneticPr fontId="5"/>
  </si>
  <si>
    <t>生産設備制御・監視従事者</t>
    <phoneticPr fontId="5"/>
  </si>
  <si>
    <t>49
50</t>
    <phoneticPr fontId="5"/>
  </si>
  <si>
    <t>無期雇用
派遣労働者</t>
    <rPh sb="0" eb="2">
      <t>ムキ</t>
    </rPh>
    <rPh sb="2" eb="4">
      <t>コヨウ</t>
    </rPh>
    <rPh sb="5" eb="7">
      <t>ハケン</t>
    </rPh>
    <rPh sb="7" eb="10">
      <t>ロウドウシャ</t>
    </rPh>
    <phoneticPr fontId="5"/>
  </si>
  <si>
    <t>有期雇用
派遣労働者</t>
    <phoneticPr fontId="5"/>
  </si>
  <si>
    <t>派遣労働者平均</t>
    <rPh sb="0" eb="2">
      <t>ハケン</t>
    </rPh>
    <rPh sb="2" eb="5">
      <t>ロウドウシャ</t>
    </rPh>
    <rPh sb="5" eb="7">
      <t>ヘイキン</t>
    </rPh>
    <phoneticPr fontId="5"/>
  </si>
  <si>
    <t>派遣料金（１日（８時間当たり）の額）</t>
    <phoneticPr fontId="5"/>
  </si>
  <si>
    <r>
      <rPr>
        <sz val="11"/>
        <rFont val="ＭＳ ゴシック"/>
        <family val="3"/>
        <charset val="128"/>
      </rPr>
      <t>様式第11号</t>
    </r>
    <r>
      <rPr>
        <sz val="11"/>
        <rFont val="ＭＳ 明朝"/>
        <family val="1"/>
        <charset val="128"/>
      </rPr>
      <t>（第４面）</t>
    </r>
    <rPh sb="0" eb="2">
      <t>ヨウシキ</t>
    </rPh>
    <rPh sb="2" eb="3">
      <t>ダイ</t>
    </rPh>
    <rPh sb="5" eb="6">
      <t>ゴウ</t>
    </rPh>
    <rPh sb="7" eb="8">
      <t>ダイ</t>
    </rPh>
    <rPh sb="9" eb="10">
      <t>メン</t>
    </rPh>
    <phoneticPr fontId="5"/>
  </si>
  <si>
    <t>その他の技術者</t>
    <phoneticPr fontId="5"/>
  </si>
  <si>
    <t>09</t>
    <phoneticPr fontId="5"/>
  </si>
  <si>
    <t>製造技術者</t>
    <phoneticPr fontId="5"/>
  </si>
  <si>
    <t xml:space="preserve">07
08 </t>
    <phoneticPr fontId="5"/>
  </si>
  <si>
    <t>法人・団体役員</t>
    <phoneticPr fontId="5"/>
  </si>
  <si>
    <t>管理的公務員</t>
    <phoneticPr fontId="5"/>
  </si>
  <si>
    <t>01</t>
    <phoneticPr fontId="5"/>
  </si>
  <si>
    <t>派遣料金（１日（８時間当たり）の額）</t>
    <phoneticPr fontId="5"/>
  </si>
  <si>
    <t>①　業務別派遣料金及び派遣労働者の賃金（日雇派遣労働者を除く）</t>
    <phoneticPr fontId="5"/>
  </si>
  <si>
    <r>
      <rPr>
        <sz val="11"/>
        <rFont val="ＭＳ ゴシック"/>
        <family val="3"/>
        <charset val="128"/>
      </rPr>
      <t>様式第11号</t>
    </r>
    <r>
      <rPr>
        <sz val="11"/>
        <rFont val="ＭＳ 明朝"/>
        <family val="1"/>
        <charset val="128"/>
      </rPr>
      <t>（第３面）</t>
    </r>
    <rPh sb="0" eb="2">
      <t>ヨウシキ</t>
    </rPh>
    <rPh sb="2" eb="3">
      <t>ダイ</t>
    </rPh>
    <rPh sb="5" eb="6">
      <t>ゴウ</t>
    </rPh>
    <rPh sb="7" eb="8">
      <t>ダイ</t>
    </rPh>
    <rPh sb="9" eb="10">
      <t>メン</t>
    </rPh>
    <phoneticPr fontId="5"/>
  </si>
  <si>
    <t>４－18　セールスエンジニアの営業、金融商品の営業</t>
    <rPh sb="15" eb="17">
      <t>エイギョウ</t>
    </rPh>
    <rPh sb="18" eb="20">
      <t>キンユウ</t>
    </rPh>
    <rPh sb="20" eb="22">
      <t>ショウヒン</t>
    </rPh>
    <rPh sb="23" eb="25">
      <t>エイギョウ</t>
    </rPh>
    <phoneticPr fontId="1"/>
  </si>
  <si>
    <t>４－17　ＯＡインストラクション</t>
    <phoneticPr fontId="1"/>
  </si>
  <si>
    <t>４－16　広告デザイン</t>
    <rPh sb="5" eb="7">
      <t>コウコク</t>
    </rPh>
    <phoneticPr fontId="1"/>
  </si>
  <si>
    <t>４－15　書籍等の制作・編集</t>
    <rPh sb="5" eb="7">
      <t>ショセキ</t>
    </rPh>
    <rPh sb="7" eb="8">
      <t>トウ</t>
    </rPh>
    <rPh sb="9" eb="11">
      <t>セイサク</t>
    </rPh>
    <rPh sb="12" eb="14">
      <t>ヘンシュウ</t>
    </rPh>
    <phoneticPr fontId="1"/>
  </si>
  <si>
    <t>４－14　事業の実施体制の企画、立案</t>
    <rPh sb="5" eb="7">
      <t>ジギョウ</t>
    </rPh>
    <rPh sb="8" eb="10">
      <t>ジッシ</t>
    </rPh>
    <rPh sb="10" eb="12">
      <t>タイセイ</t>
    </rPh>
    <rPh sb="13" eb="15">
      <t>キカク</t>
    </rPh>
    <rPh sb="16" eb="18">
      <t>リツアン</t>
    </rPh>
    <phoneticPr fontId="1"/>
  </si>
  <si>
    <t>４－13　研究開発</t>
    <rPh sb="5" eb="7">
      <t>ケンキュウ</t>
    </rPh>
    <rPh sb="7" eb="9">
      <t>カイハツ</t>
    </rPh>
    <phoneticPr fontId="1"/>
  </si>
  <si>
    <t>４－12　受付・案内</t>
    <rPh sb="5" eb="7">
      <t>ウケツケ</t>
    </rPh>
    <rPh sb="8" eb="10">
      <t>アンナイ</t>
    </rPh>
    <phoneticPr fontId="1"/>
  </si>
  <si>
    <t>４－11　添乗</t>
    <rPh sb="5" eb="7">
      <t>テンジョウ</t>
    </rPh>
    <phoneticPr fontId="1"/>
  </si>
  <si>
    <t>４－10　デモンストレーション</t>
    <phoneticPr fontId="1"/>
  </si>
  <si>
    <t>４－９　貿易</t>
    <rPh sb="4" eb="6">
      <t>ボウエキ</t>
    </rPh>
    <phoneticPr fontId="1"/>
  </si>
  <si>
    <t>４－８　財務</t>
    <rPh sb="4" eb="6">
      <t>ザイム</t>
    </rPh>
    <phoneticPr fontId="1"/>
  </si>
  <si>
    <t>４－７　調査</t>
    <rPh sb="4" eb="6">
      <t>チョウサ</t>
    </rPh>
    <phoneticPr fontId="1"/>
  </si>
  <si>
    <t>４－６　ファイリング</t>
    <phoneticPr fontId="1"/>
  </si>
  <si>
    <t>４－５　秘書</t>
    <rPh sb="4" eb="6">
      <t>ヒショ</t>
    </rPh>
    <phoneticPr fontId="1"/>
  </si>
  <si>
    <t>４－４　通訳、翻訳、速記</t>
    <rPh sb="4" eb="6">
      <t>ツウヤク</t>
    </rPh>
    <rPh sb="7" eb="9">
      <t>ホンヤク</t>
    </rPh>
    <rPh sb="10" eb="12">
      <t>ソッキ</t>
    </rPh>
    <phoneticPr fontId="1"/>
  </si>
  <si>
    <t>４－３　事務用機器操作</t>
    <rPh sb="4" eb="7">
      <t>ジムヨウ</t>
    </rPh>
    <rPh sb="7" eb="9">
      <t>キキ</t>
    </rPh>
    <rPh sb="9" eb="11">
      <t>ソウサ</t>
    </rPh>
    <phoneticPr fontId="1"/>
  </si>
  <si>
    <t>４－２　機械設計</t>
    <rPh sb="4" eb="6">
      <t>キカイ</t>
    </rPh>
    <rPh sb="6" eb="8">
      <t>セッケイ</t>
    </rPh>
    <phoneticPr fontId="1"/>
  </si>
  <si>
    <t>４－１　情報処理システム開発</t>
    <rPh sb="4" eb="6">
      <t>ジョウホウ</t>
    </rPh>
    <rPh sb="6" eb="8">
      <t>ショリ</t>
    </rPh>
    <rPh sb="12" eb="14">
      <t>カイハツ</t>
    </rPh>
    <phoneticPr fontId="1"/>
  </si>
  <si>
    <t>②　日雇派遣労働者の業務別派遣料金及び賃金</t>
    <phoneticPr fontId="5"/>
  </si>
  <si>
    <r>
      <rPr>
        <sz val="11"/>
        <rFont val="ＭＳ ゴシック"/>
        <family val="3"/>
        <charset val="128"/>
      </rPr>
      <t>様式第11号</t>
    </r>
    <r>
      <rPr>
        <sz val="11"/>
        <rFont val="ＭＳ 明朝"/>
        <family val="1"/>
        <charset val="128"/>
      </rPr>
      <t>（第５面）</t>
    </r>
    <rPh sb="0" eb="2">
      <t>ヨウシキ</t>
    </rPh>
    <rPh sb="2" eb="3">
      <t>ダイ</t>
    </rPh>
    <rPh sb="5" eb="6">
      <t>ゴウ</t>
    </rPh>
    <rPh sb="7" eb="8">
      <t>ダイ</t>
    </rPh>
    <rPh sb="9" eb="10">
      <t>メン</t>
    </rPh>
    <phoneticPr fontId="5"/>
  </si>
  <si>
    <t>（イ）</t>
    <phoneticPr fontId="5"/>
  </si>
  <si>
    <t>ホ　その他の教育訓練</t>
    <phoneticPr fontId="5"/>
  </si>
  <si>
    <t>ニ　階層別訓練</t>
    <phoneticPr fontId="5"/>
  </si>
  <si>
    <t>（イ）</t>
    <phoneticPr fontId="5"/>
  </si>
  <si>
    <t>ハ　職種転換訓練</t>
    <phoneticPr fontId="5"/>
  </si>
  <si>
    <t>（ロ）</t>
    <phoneticPr fontId="5"/>
  </si>
  <si>
    <t>ロ　職能別訓練</t>
    <phoneticPr fontId="5"/>
  </si>
  <si>
    <t>（ロ）</t>
    <phoneticPr fontId="5"/>
  </si>
  <si>
    <t>(下段)　対象となる派遣労働者数</t>
    <rPh sb="1" eb="3">
      <t>カダン</t>
    </rPh>
    <rPh sb="5" eb="7">
      <t>タイショウ</t>
    </rPh>
    <rPh sb="10" eb="12">
      <t>ハケン</t>
    </rPh>
    <rPh sb="12" eb="15">
      <t>ロウドウシャ</t>
    </rPh>
    <rPh sb="15" eb="16">
      <t>スウ</t>
    </rPh>
    <phoneticPr fontId="5"/>
  </si>
  <si>
    <t xml:space="preserve">
    賃金支給の別
１ 有給
　（無給部分なし）
２ 有給
　（無給部分あり）
３ 無給</t>
    <rPh sb="5" eb="7">
      <t>チンギン</t>
    </rPh>
    <rPh sb="7" eb="9">
      <t>シキュウ</t>
    </rPh>
    <phoneticPr fontId="5"/>
  </si>
  <si>
    <t xml:space="preserve">  
   訓練費負担の別
１ 無償
　（実費負担なし）
２ 無償
　（実費負担あり）
３ 有償</t>
    <phoneticPr fontId="5"/>
  </si>
  <si>
    <t>訓練の実施主体の別
１ 事業主
２ 派遣先
３ 訓練機関
４ その他　</t>
    <rPh sb="13" eb="16">
      <t>ジギョウヌシ</t>
    </rPh>
    <rPh sb="19" eb="22">
      <t>ハケンサキ</t>
    </rPh>
    <rPh sb="25" eb="27">
      <t>クンレン</t>
    </rPh>
    <rPh sb="27" eb="29">
      <t>キカン</t>
    </rPh>
    <rPh sb="34" eb="35">
      <t>タ</t>
    </rPh>
    <phoneticPr fontId="5"/>
  </si>
  <si>
    <t>　訓練の方法の別
１ 計画的なOJT
２ OFF-JT
３ OJT
（計画的なもの以外）</t>
    <rPh sb="1" eb="3">
      <t>クンレン</t>
    </rPh>
    <rPh sb="4" eb="6">
      <t>ホウホウ</t>
    </rPh>
    <rPh sb="7" eb="8">
      <t>ベツ</t>
    </rPh>
    <rPh sb="12" eb="14">
      <t>ケイカク</t>
    </rPh>
    <rPh sb="14" eb="15">
      <t>テキ</t>
    </rPh>
    <rPh sb="36" eb="39">
      <t>ケイカクテキ</t>
    </rPh>
    <rPh sb="42" eb="44">
      <t>イガイ</t>
    </rPh>
    <phoneticPr fontId="5"/>
  </si>
  <si>
    <t>対象となる派遣労働者
(上段)　種別
（１雇入時・２派遣中・３待機中・４入社○年目・５長期的なキャリア形成を念頭に置いた内容の教育訓練の対象となる無期雇用派遣労働者・６その他）</t>
    <rPh sb="0" eb="2">
      <t>タイショウ</t>
    </rPh>
    <rPh sb="5" eb="7">
      <t>ハケン</t>
    </rPh>
    <rPh sb="7" eb="10">
      <t>ロウドウシャ</t>
    </rPh>
    <rPh sb="14" eb="16">
      <t>ジョウダン</t>
    </rPh>
    <rPh sb="18" eb="20">
      <t>シュベツ</t>
    </rPh>
    <rPh sb="28" eb="31">
      <t>ハケンチュウ</t>
    </rPh>
    <rPh sb="70" eb="72">
      <t>タイショウ</t>
    </rPh>
    <rPh sb="75" eb="77">
      <t>ムキ</t>
    </rPh>
    <rPh sb="77" eb="79">
      <t>コヨウ</t>
    </rPh>
    <rPh sb="79" eb="81">
      <t>ハケン</t>
    </rPh>
    <rPh sb="81" eb="84">
      <t>ロウドウシャ</t>
    </rPh>
    <rPh sb="88" eb="89">
      <t>タ</t>
    </rPh>
    <phoneticPr fontId="5"/>
  </si>
  <si>
    <t>③</t>
    <phoneticPr fontId="5"/>
  </si>
  <si>
    <t>キャリアコンサルティングの実施状況</t>
    <phoneticPr fontId="5"/>
  </si>
  <si>
    <t>②</t>
    <phoneticPr fontId="5"/>
  </si>
  <si>
    <t>―</t>
    <phoneticPr fontId="5"/>
  </si>
  <si>
    <t>キャリアコンサルタント</t>
    <phoneticPr fontId="5"/>
  </si>
  <si>
    <t>うち派遣元責任者
との兼任状況</t>
    <phoneticPr fontId="5"/>
  </si>
  <si>
    <t>①</t>
    <phoneticPr fontId="5"/>
  </si>
  <si>
    <t>法第40条の２第１項第５号(介護休業取得者の代替)</t>
    <rPh sb="10" eb="11">
      <t>ダイ</t>
    </rPh>
    <rPh sb="12" eb="13">
      <t>ゴウ</t>
    </rPh>
    <rPh sb="14" eb="16">
      <t>カイゴ</t>
    </rPh>
    <rPh sb="16" eb="18">
      <t>キュウギョウ</t>
    </rPh>
    <rPh sb="18" eb="21">
      <t>シュトクシャ</t>
    </rPh>
    <rPh sb="22" eb="24">
      <t>ダイタイ</t>
    </rPh>
    <phoneticPr fontId="1"/>
  </si>
  <si>
    <t>法第40条の２第１項第４号(育児休業等取得者の代替)</t>
    <rPh sb="10" eb="11">
      <t>ダイ</t>
    </rPh>
    <rPh sb="12" eb="13">
      <t>ゴウ</t>
    </rPh>
    <rPh sb="14" eb="16">
      <t>イクジ</t>
    </rPh>
    <rPh sb="16" eb="18">
      <t>キュウギョウ</t>
    </rPh>
    <rPh sb="18" eb="19">
      <t>トウ</t>
    </rPh>
    <rPh sb="19" eb="22">
      <t>シュトクシャ</t>
    </rPh>
    <rPh sb="23" eb="25">
      <t>ダイタイ</t>
    </rPh>
    <phoneticPr fontId="1"/>
  </si>
  <si>
    <t>法第40条の２第１項第３号イ(有期プロジェクト業務)</t>
    <phoneticPr fontId="1"/>
  </si>
  <si>
    <t>法第40条の２第１項第２号(高齢者)</t>
    <rPh sb="0" eb="1">
      <t>ホウ</t>
    </rPh>
    <rPh sb="1" eb="2">
      <t>ダイ</t>
    </rPh>
    <rPh sb="4" eb="5">
      <t>ジョウ</t>
    </rPh>
    <rPh sb="14" eb="17">
      <t>コウレイシャ</t>
    </rPh>
    <phoneticPr fontId="1"/>
  </si>
  <si>
    <t>有期雇用派遣労働者</t>
    <phoneticPr fontId="5"/>
  </si>
  <si>
    <t>特定製造業従事者　計</t>
    <rPh sb="9" eb="10">
      <t>ケイ</t>
    </rPh>
    <phoneticPr fontId="5"/>
  </si>
  <si>
    <t>66 建設従事者（建設躯体工事従事者を除く）</t>
    <phoneticPr fontId="5"/>
  </si>
  <si>
    <t>56・57 製品検査従事者</t>
    <phoneticPr fontId="5"/>
  </si>
  <si>
    <t>52・53 製品製造・加工処理従事者</t>
    <phoneticPr fontId="5"/>
  </si>
  <si>
    <t>49・50 生産設備制御・監視従事者</t>
    <phoneticPr fontId="5"/>
  </si>
  <si>
    <t>38 生活衛生サービス職業従事者</t>
    <phoneticPr fontId="5"/>
  </si>
  <si>
    <t>07・08 製造技術者</t>
    <phoneticPr fontId="5"/>
  </si>
  <si>
    <t>有期雇用派遣労働者</t>
    <phoneticPr fontId="5"/>
  </si>
  <si>
    <t>協定対象
派遣労働者</t>
    <phoneticPr fontId="5"/>
  </si>
  <si>
    <t>協定対象
派遣労働者</t>
    <phoneticPr fontId="5"/>
  </si>
  <si>
    <t>無期雇用派遣労働者</t>
    <phoneticPr fontId="5"/>
  </si>
  <si>
    <t>有期雇用派遣労働者</t>
    <phoneticPr fontId="5"/>
  </si>
  <si>
    <t>無期雇用派遣労働者</t>
    <phoneticPr fontId="5"/>
  </si>
  <si>
    <t>うち、通算雇用期間が１年未満の派遣労働者</t>
    <rPh sb="3" eb="5">
      <t>ツウサン</t>
    </rPh>
    <rPh sb="5" eb="7">
      <t>コヨウ</t>
    </rPh>
    <rPh sb="7" eb="9">
      <t>キカン</t>
    </rPh>
    <rPh sb="11" eb="12">
      <t>ネン</t>
    </rPh>
    <rPh sb="12" eb="14">
      <t>ミマン</t>
    </rPh>
    <rPh sb="15" eb="17">
      <t>ハケン</t>
    </rPh>
    <rPh sb="17" eb="20">
      <t>ロウドウシャ</t>
    </rPh>
    <phoneticPr fontId="5"/>
  </si>
  <si>
    <t>うち、通算雇用期間が１年以上の派遣労働者</t>
    <rPh sb="3" eb="5">
      <t>ツウサン</t>
    </rPh>
    <rPh sb="5" eb="7">
      <t>コヨウ</t>
    </rPh>
    <rPh sb="7" eb="9">
      <t>キカン</t>
    </rPh>
    <rPh sb="11" eb="14">
      <t>ネンイジョウ</t>
    </rPh>
    <rPh sb="15" eb="17">
      <t>ハケン</t>
    </rPh>
    <rPh sb="17" eb="20">
      <t>ロウドウシャ</t>
    </rPh>
    <phoneticPr fontId="7"/>
  </si>
  <si>
    <t>Ⅱ　６月１日現在の状況報告</t>
    <phoneticPr fontId="5"/>
  </si>
  <si>
    <t>有期雇用
派遣労働者</t>
    <rPh sb="0" eb="2">
      <t>ユウキ</t>
    </rPh>
    <rPh sb="2" eb="4">
      <t>コヨウ</t>
    </rPh>
    <rPh sb="5" eb="7">
      <t>ハケン</t>
    </rPh>
    <rPh sb="7" eb="10">
      <t>ロウドウシャ</t>
    </rPh>
    <phoneticPr fontId="5"/>
  </si>
  <si>
    <t>２　過去１年以内に労働者派遣されたことのある登録者（雇用されている者を含む。）の数</t>
    <phoneticPr fontId="5"/>
  </si>
  <si>
    <t>法第40条の２第１項第５号(介護休業取得者の代替業務)</t>
    <rPh sb="10" eb="11">
      <t>ダイ</t>
    </rPh>
    <rPh sb="12" eb="13">
      <t>ゴウ</t>
    </rPh>
    <rPh sb="14" eb="16">
      <t>カイゴ</t>
    </rPh>
    <rPh sb="16" eb="18">
      <t>キュウギョウ</t>
    </rPh>
    <rPh sb="18" eb="21">
      <t>シュトクシャ</t>
    </rPh>
    <rPh sb="22" eb="24">
      <t>ダイタイ</t>
    </rPh>
    <rPh sb="24" eb="26">
      <t>ギョウム</t>
    </rPh>
    <phoneticPr fontId="1"/>
  </si>
  <si>
    <t>法第40条の２第１項第４号(育児休業等取得者の代替業務)</t>
    <rPh sb="10" eb="11">
      <t>ダイ</t>
    </rPh>
    <rPh sb="12" eb="13">
      <t>ゴウ</t>
    </rPh>
    <rPh sb="14" eb="16">
      <t>イクジ</t>
    </rPh>
    <rPh sb="16" eb="18">
      <t>キュウギョウ</t>
    </rPh>
    <rPh sb="18" eb="19">
      <t>トウ</t>
    </rPh>
    <rPh sb="19" eb="22">
      <t>シュトクシャ</t>
    </rPh>
    <rPh sb="23" eb="25">
      <t>ダイタイ</t>
    </rPh>
    <rPh sb="25" eb="27">
      <t>ギョウム</t>
    </rPh>
    <phoneticPr fontId="1"/>
  </si>
  <si>
    <t>日雇派遣労働者</t>
    <phoneticPr fontId="5"/>
  </si>
  <si>
    <t>協定対象
派遣労働者</t>
    <phoneticPr fontId="5"/>
  </si>
  <si>
    <t>日雇派遣労働者</t>
    <phoneticPr fontId="5"/>
  </si>
  <si>
    <t>ⅳ　主たる生計者でない者</t>
    <rPh sb="2" eb="3">
      <t>シュ</t>
    </rPh>
    <rPh sb="5" eb="8">
      <t>セイケイシャ</t>
    </rPh>
    <rPh sb="11" eb="12">
      <t>シャ</t>
    </rPh>
    <phoneticPr fontId="5"/>
  </si>
  <si>
    <t>ⅲ　副業として従事する者</t>
    <rPh sb="2" eb="4">
      <t>フクギョウ</t>
    </rPh>
    <rPh sb="7" eb="9">
      <t>ジュウジ</t>
    </rPh>
    <rPh sb="11" eb="12">
      <t>モノ</t>
    </rPh>
    <phoneticPr fontId="5"/>
  </si>
  <si>
    <t>ⅱ　昼間学生</t>
    <rPh sb="2" eb="4">
      <t>ヒルマ</t>
    </rPh>
    <rPh sb="4" eb="6">
      <t>ガクセイ</t>
    </rPh>
    <phoneticPr fontId="5"/>
  </si>
  <si>
    <t>ⅰ　高齢者</t>
    <rPh sb="2" eb="5">
      <t>コウレイシャ</t>
    </rPh>
    <phoneticPr fontId="5"/>
  </si>
  <si>
    <t xml:space="preserve">
日雇派遣労働者　計</t>
    <phoneticPr fontId="7"/>
  </si>
  <si>
    <t>※労働局記入欄</t>
    <rPh sb="1" eb="4">
      <t>ロウドウキョク</t>
    </rPh>
    <rPh sb="4" eb="7">
      <t>キニュウラン</t>
    </rPh>
    <phoneticPr fontId="5"/>
  </si>
  <si>
    <t>11 請負事業の実施</t>
    <rPh sb="3" eb="5">
      <t>ウケオイ</t>
    </rPh>
    <rPh sb="5" eb="7">
      <t>ジギョウ</t>
    </rPh>
    <rPh sb="8" eb="10">
      <t>ジッシ</t>
    </rPh>
    <phoneticPr fontId="5"/>
  </si>
  <si>
    <t>うち構内請負の実施</t>
    <rPh sb="2" eb="4">
      <t>コウナイ</t>
    </rPh>
    <rPh sb="4" eb="6">
      <t>ウケオイ</t>
    </rPh>
    <rPh sb="7" eb="9">
      <t>ジッシ</t>
    </rPh>
    <phoneticPr fontId="5"/>
  </si>
  <si>
    <t>②民営職業紹介事業の許可・届出番号</t>
    <rPh sb="1" eb="3">
      <t>ミンエイ</t>
    </rPh>
    <rPh sb="10" eb="12">
      <t>キョカ</t>
    </rPh>
    <rPh sb="13" eb="15">
      <t>トドケデ</t>
    </rPh>
    <rPh sb="15" eb="17">
      <t>バンゴウ</t>
    </rPh>
    <phoneticPr fontId="5"/>
  </si>
  <si>
    <t>①労働者派遣事業の許可番号</t>
    <rPh sb="1" eb="4">
      <t>ロウドウシャ</t>
    </rPh>
    <rPh sb="4" eb="8">
      <t>ハケンジギョウ</t>
    </rPh>
    <phoneticPr fontId="5"/>
  </si>
  <si>
    <t>10 親会社の名称</t>
    <rPh sb="3" eb="6">
      <t>オヤガイシャ</t>
    </rPh>
    <rPh sb="7" eb="9">
      <t>メイショウ</t>
    </rPh>
    <phoneticPr fontId="5"/>
  </si>
  <si>
    <t>９ 民営職業紹介事業との兼業</t>
    <rPh sb="2" eb="4">
      <t>ミンエイ</t>
    </rPh>
    <rPh sb="4" eb="6">
      <t>ショクギョウ</t>
    </rPh>
    <rPh sb="6" eb="8">
      <t>ショウカイ</t>
    </rPh>
    <rPh sb="8" eb="10">
      <t>ジギョウ</t>
    </rPh>
    <rPh sb="12" eb="14">
      <t>ケンギョウ</t>
    </rPh>
    <phoneticPr fontId="5"/>
  </si>
  <si>
    <t>８</t>
    <phoneticPr fontId="5"/>
  </si>
  <si>
    <t>分類番号</t>
    <phoneticPr fontId="5"/>
  </si>
  <si>
    <t>名称</t>
    <rPh sb="0" eb="2">
      <t>メイショウ</t>
    </rPh>
    <phoneticPr fontId="5"/>
  </si>
  <si>
    <t>産業分類</t>
    <rPh sb="0" eb="2">
      <t>サンギョウ</t>
    </rPh>
    <rPh sb="2" eb="4">
      <t>ブンルイ</t>
    </rPh>
    <phoneticPr fontId="5"/>
  </si>
  <si>
    <t>７</t>
    <phoneticPr fontId="5"/>
  </si>
  <si>
    <t>６ 大企業、中小企業の別</t>
    <rPh sb="2" eb="5">
      <t>ダイキギョウ</t>
    </rPh>
    <rPh sb="6" eb="8">
      <t>チュウショウ</t>
    </rPh>
    <rPh sb="8" eb="10">
      <t>キギョウ</t>
    </rPh>
    <rPh sb="11" eb="12">
      <t>ベツ</t>
    </rPh>
    <phoneticPr fontId="5"/>
  </si>
  <si>
    <t>５ 事業所の住所</t>
    <rPh sb="2" eb="5">
      <t>ジギョウショ</t>
    </rPh>
    <rPh sb="6" eb="8">
      <t>ジュウショ</t>
    </rPh>
    <phoneticPr fontId="5"/>
  </si>
  <si>
    <t>４ 事業所の名称</t>
    <rPh sb="2" eb="5">
      <t>ジギョウショ</t>
    </rPh>
    <rPh sb="6" eb="8">
      <t>メイショウ</t>
    </rPh>
    <phoneticPr fontId="5"/>
  </si>
  <si>
    <t>（ふりがな）</t>
    <phoneticPr fontId="5"/>
  </si>
  <si>
    <t>３ 代表者の氏名
（法人の場合）</t>
    <rPh sb="2" eb="5">
      <t>ダイヒョウシャ</t>
    </rPh>
    <rPh sb="6" eb="8">
      <t>シメイ</t>
    </rPh>
    <rPh sb="10" eb="12">
      <t>ホウジン</t>
    </rPh>
    <rPh sb="13" eb="15">
      <t>バアイ</t>
    </rPh>
    <phoneticPr fontId="5"/>
  </si>
  <si>
    <t>役　名</t>
    <phoneticPr fontId="5"/>
  </si>
  <si>
    <t>２ 住　所</t>
    <rPh sb="2" eb="5">
      <t>ジュウショ</t>
    </rPh>
    <phoneticPr fontId="5"/>
  </si>
  <si>
    <t>１ 氏名又は名称</t>
    <rPh sb="2" eb="4">
      <t>シメイ</t>
    </rPh>
    <rPh sb="4" eb="5">
      <t>マタ</t>
    </rPh>
    <rPh sb="6" eb="8">
      <t>メイショウ</t>
    </rPh>
    <phoneticPr fontId="5"/>
  </si>
  <si>
    <t>　労働者派遣事業の適正な運営の確保及び派遣労働者の保護等に関する法律第23条第１項の規定により、下記のとおり事業報告書を提出します。</t>
    <rPh sb="54" eb="56">
      <t>ジギョウ</t>
    </rPh>
    <rPh sb="56" eb="58">
      <t>ホウコク</t>
    </rPh>
    <rPh sb="58" eb="59">
      <t>ショ</t>
    </rPh>
    <rPh sb="60" eb="62">
      <t>テイシュツ</t>
    </rPh>
    <phoneticPr fontId="5"/>
  </si>
  <si>
    <t>提出者</t>
    <rPh sb="0" eb="3">
      <t>テイシュツシャ</t>
    </rPh>
    <phoneticPr fontId="5"/>
  </si>
  <si>
    <t>厚　生　労　働　大　臣　　殿</t>
    <rPh sb="0" eb="1">
      <t>アツ</t>
    </rPh>
    <rPh sb="2" eb="3">
      <t>ショウ</t>
    </rPh>
    <rPh sb="4" eb="5">
      <t>ロウ</t>
    </rPh>
    <rPh sb="6" eb="7">
      <t>ドウ</t>
    </rPh>
    <rPh sb="8" eb="9">
      <t>ダイ</t>
    </rPh>
    <rPh sb="10" eb="11">
      <t>シン</t>
    </rPh>
    <rPh sb="13" eb="14">
      <t>ドノ</t>
    </rPh>
    <phoneticPr fontId="5"/>
  </si>
  <si>
    <t>（６月１日現在の状況報告）</t>
    <rPh sb="2" eb="3">
      <t>ガツ</t>
    </rPh>
    <rPh sb="4" eb="5">
      <t>ニチ</t>
    </rPh>
    <rPh sb="5" eb="7">
      <t>ゲンザイ</t>
    </rPh>
    <rPh sb="8" eb="10">
      <t>ジョウキョウ</t>
    </rPh>
    <rPh sb="10" eb="12">
      <t>ホウコク</t>
    </rPh>
    <phoneticPr fontId="5"/>
  </si>
  <si>
    <t>（年度報告）</t>
    <rPh sb="1" eb="3">
      <t>ネンド</t>
    </rPh>
    <rPh sb="3" eb="5">
      <t>ホウコク</t>
    </rPh>
    <phoneticPr fontId="5"/>
  </si>
  <si>
    <t>労働者派遣事業報告書</t>
    <rPh sb="7" eb="10">
      <t>ホウコクショ</t>
    </rPh>
    <phoneticPr fontId="5"/>
  </si>
  <si>
    <t>許可年月日</t>
    <rPh sb="2" eb="5">
      <t>ネンガッピ</t>
    </rPh>
    <phoneticPr fontId="5"/>
  </si>
  <si>
    <t>事業所枝番号</t>
    <rPh sb="0" eb="3">
      <t>ジギョウショ</t>
    </rPh>
    <rPh sb="3" eb="6">
      <t>エダバンゴウ</t>
    </rPh>
    <phoneticPr fontId="5"/>
  </si>
  <si>
    <t>許可番号</t>
    <phoneticPr fontId="5"/>
  </si>
  <si>
    <r>
      <t>様式第11号</t>
    </r>
    <r>
      <rPr>
        <sz val="11"/>
        <rFont val="ＭＳ 明朝"/>
        <family val="1"/>
        <charset val="128"/>
      </rPr>
      <t>（第１面）</t>
    </r>
    <rPh sb="0" eb="2">
      <t>ヨウシキ</t>
    </rPh>
    <rPh sb="2" eb="3">
      <t>ダイ</t>
    </rPh>
    <rPh sb="5" eb="6">
      <t>ゴウ</t>
    </rPh>
    <rPh sb="7" eb="8">
      <t>ダイ</t>
    </rPh>
    <rPh sb="9" eb="10">
      <t>メン</t>
    </rPh>
    <phoneticPr fontId="5"/>
  </si>
  <si>
    <t>（５）欄の「イ　紹介予定派遣に係る労働者派遣契約の申込人数（人）」の内数であること。</t>
    <rPh sb="3" eb="4">
      <t>ラン</t>
    </rPh>
    <rPh sb="34" eb="35">
      <t>ナイ</t>
    </rPh>
    <rPh sb="35" eb="36">
      <t>スウ</t>
    </rPh>
    <phoneticPr fontId="5"/>
  </si>
  <si>
    <t>※２</t>
    <phoneticPr fontId="5"/>
  </si>
  <si>
    <t>「１年未満見込み」については、派遣元での通算雇用期間が１年以上の者（登録中の者を含む）に限る。</t>
    <rPh sb="15" eb="18">
      <t>ハケンモト</t>
    </rPh>
    <rPh sb="20" eb="22">
      <t>ツウサン</t>
    </rPh>
    <rPh sb="22" eb="24">
      <t>コヨウ</t>
    </rPh>
    <rPh sb="24" eb="26">
      <t>キカン</t>
    </rPh>
    <rPh sb="28" eb="31">
      <t>ネンイジョウ</t>
    </rPh>
    <rPh sb="32" eb="33">
      <t>シャ</t>
    </rPh>
    <rPh sb="34" eb="36">
      <t>トウロク</t>
    </rPh>
    <rPh sb="36" eb="37">
      <t>チュウ</t>
    </rPh>
    <rPh sb="38" eb="39">
      <t>シャ</t>
    </rPh>
    <rPh sb="40" eb="41">
      <t>フク</t>
    </rPh>
    <rPh sb="44" eb="45">
      <t>カギ</t>
    </rPh>
    <phoneticPr fontId="5"/>
  </si>
  <si>
    <t>※１</t>
    <phoneticPr fontId="5"/>
  </si>
  <si>
    <t>１年未満見込み（※１）</t>
    <rPh sb="1" eb="2">
      <t>ネン</t>
    </rPh>
    <rPh sb="2" eb="4">
      <t>ミマン</t>
    </rPh>
    <phoneticPr fontId="5"/>
  </si>
  <si>
    <t>１年から１年半未満見込み</t>
    <rPh sb="1" eb="2">
      <t>ネン</t>
    </rPh>
    <rPh sb="5" eb="6">
      <t>ネン</t>
    </rPh>
    <rPh sb="6" eb="7">
      <t>ハン</t>
    </rPh>
    <rPh sb="7" eb="9">
      <t>ミマン</t>
    </rPh>
    <rPh sb="9" eb="11">
      <t>ミコ</t>
    </rPh>
    <phoneticPr fontId="5"/>
  </si>
  <si>
    <t>１年半から２年未満見込み</t>
    <rPh sb="1" eb="3">
      <t>ネンハン</t>
    </rPh>
    <rPh sb="6" eb="7">
      <t>ネン</t>
    </rPh>
    <rPh sb="7" eb="9">
      <t>ミマン</t>
    </rPh>
    <rPh sb="9" eb="11">
      <t>ミコ</t>
    </rPh>
    <phoneticPr fontId="5"/>
  </si>
  <si>
    <t>２年から２年半未満見込み</t>
    <rPh sb="1" eb="2">
      <t>ネン</t>
    </rPh>
    <rPh sb="5" eb="6">
      <t>ネン</t>
    </rPh>
    <rPh sb="6" eb="7">
      <t>ハン</t>
    </rPh>
    <rPh sb="7" eb="9">
      <t>ミマン</t>
    </rPh>
    <rPh sb="9" eb="11">
      <t>ミコ</t>
    </rPh>
    <phoneticPr fontId="5"/>
  </si>
  <si>
    <t>２年半から３年未満見込み</t>
    <rPh sb="1" eb="3">
      <t>ネンハン</t>
    </rPh>
    <rPh sb="6" eb="7">
      <t>ネン</t>
    </rPh>
    <rPh sb="7" eb="9">
      <t>ミマン</t>
    </rPh>
    <rPh sb="9" eb="11">
      <t>ミコ</t>
    </rPh>
    <phoneticPr fontId="5"/>
  </si>
  <si>
    <t>３年見込み</t>
    <rPh sb="1" eb="2">
      <t>ネン</t>
    </rPh>
    <rPh sb="2" eb="4">
      <t>ミコ</t>
    </rPh>
    <phoneticPr fontId="5"/>
  </si>
  <si>
    <t>左記以外のその他の措置</t>
    <phoneticPr fontId="5"/>
  </si>
  <si>
    <t>紹介予定派遣（※２）</t>
    <phoneticPr fontId="5"/>
  </si>
  <si>
    <t>教育訓練（雇用を維持したままのものに限る）</t>
    <rPh sb="18" eb="19">
      <t>カギ</t>
    </rPh>
    <phoneticPr fontId="5"/>
  </si>
  <si>
    <t>うち、新たな派遣先で就業した人数</t>
    <rPh sb="3" eb="4">
      <t>アラ</t>
    </rPh>
    <rPh sb="6" eb="9">
      <t>ハケンサキ</t>
    </rPh>
    <rPh sb="10" eb="12">
      <t>シュウギョウ</t>
    </rPh>
    <rPh sb="14" eb="16">
      <t>ニンズウ</t>
    </rPh>
    <phoneticPr fontId="5"/>
  </si>
  <si>
    <t>うち、派遣先で雇用された人数</t>
    <rPh sb="3" eb="6">
      <t>ハケンサキ</t>
    </rPh>
    <rPh sb="7" eb="9">
      <t>コヨウ</t>
    </rPh>
    <rPh sb="12" eb="14">
      <t>ニンズウ</t>
    </rPh>
    <phoneticPr fontId="5"/>
  </si>
  <si>
    <t>備考</t>
    <phoneticPr fontId="5"/>
  </si>
  <si>
    <t>第１号から第４号までのいずれの措置も講じなかった人数</t>
    <rPh sb="0" eb="1">
      <t>ダイ</t>
    </rPh>
    <rPh sb="2" eb="3">
      <t>ゴウ</t>
    </rPh>
    <rPh sb="5" eb="6">
      <t>ダイ</t>
    </rPh>
    <rPh sb="7" eb="8">
      <t>ゴウ</t>
    </rPh>
    <rPh sb="15" eb="17">
      <t>ソチ</t>
    </rPh>
    <rPh sb="18" eb="19">
      <t>コウ</t>
    </rPh>
    <rPh sb="24" eb="26">
      <t>ニンズウ</t>
    </rPh>
    <phoneticPr fontId="5"/>
  </si>
  <si>
    <t>第４号の措置（その他の措置）
を講じた人数</t>
    <rPh sb="0" eb="1">
      <t>ダイ</t>
    </rPh>
    <rPh sb="2" eb="3">
      <t>ゴウ</t>
    </rPh>
    <rPh sb="4" eb="6">
      <t>ソチ</t>
    </rPh>
    <rPh sb="16" eb="17">
      <t>コウ</t>
    </rPh>
    <phoneticPr fontId="5"/>
  </si>
  <si>
    <t>第３号の措置（派遣元で派遣労働者以外の労働者として無期雇用）を講じた人数</t>
    <rPh sb="0" eb="1">
      <t>ダイ</t>
    </rPh>
    <rPh sb="2" eb="3">
      <t>ゴウ</t>
    </rPh>
    <rPh sb="4" eb="6">
      <t>ソチ</t>
    </rPh>
    <rPh sb="11" eb="13">
      <t>ハケン</t>
    </rPh>
    <rPh sb="13" eb="16">
      <t>ロウドウシャ</t>
    </rPh>
    <rPh sb="16" eb="18">
      <t>イガイ</t>
    </rPh>
    <rPh sb="19" eb="22">
      <t>ロウドウシャ</t>
    </rPh>
    <rPh sb="31" eb="32">
      <t>コウ</t>
    </rPh>
    <phoneticPr fontId="5"/>
  </si>
  <si>
    <t>第２号の措置（新たな派遣先の提供）を講じた人数</t>
    <rPh sb="0" eb="1">
      <t>ダイ</t>
    </rPh>
    <rPh sb="2" eb="3">
      <t>ゴウ</t>
    </rPh>
    <rPh sb="4" eb="6">
      <t>ソチ</t>
    </rPh>
    <rPh sb="18" eb="19">
      <t>コウ</t>
    </rPh>
    <phoneticPr fontId="5"/>
  </si>
  <si>
    <t>第１号の措置（ 派遣先への直接雇用の依頼）を講じた人数</t>
    <rPh sb="4" eb="6">
      <t>ソチ</t>
    </rPh>
    <rPh sb="8" eb="10">
      <t>ハケン</t>
    </rPh>
    <rPh sb="10" eb="11">
      <t>サキ</t>
    </rPh>
    <rPh sb="13" eb="15">
      <t>チョクセツ</t>
    </rPh>
    <rPh sb="15" eb="17">
      <t>コヨウ</t>
    </rPh>
    <rPh sb="18" eb="20">
      <t>イライ</t>
    </rPh>
    <rPh sb="22" eb="23">
      <t>コウ</t>
    </rPh>
    <rPh sb="25" eb="27">
      <t>ニンズウ</t>
    </rPh>
    <phoneticPr fontId="5"/>
  </si>
  <si>
    <t>対象派遣労働者数</t>
    <rPh sb="0" eb="2">
      <t>タイショウ</t>
    </rPh>
    <rPh sb="2" eb="4">
      <t>ハケン</t>
    </rPh>
    <rPh sb="4" eb="7">
      <t>ロウドウシャ</t>
    </rPh>
    <rPh sb="7" eb="8">
      <t>スウ</t>
    </rPh>
    <phoneticPr fontId="5"/>
  </si>
  <si>
    <t>期間</t>
    <rPh sb="0" eb="2">
      <t>キカン</t>
    </rPh>
    <phoneticPr fontId="5"/>
  </si>
  <si>
    <t>ハ</t>
    <phoneticPr fontId="5"/>
  </si>
  <si>
    <t>ロ</t>
    <phoneticPr fontId="5"/>
  </si>
  <si>
    <t>イ</t>
    <phoneticPr fontId="5"/>
  </si>
  <si>
    <t>１ 有給（無給部分なし）・２ 有給（無給部分あり）・３ 無給</t>
    <rPh sb="5" eb="7">
      <t>ムキュウ</t>
    </rPh>
    <rPh sb="7" eb="9">
      <t>ブブン</t>
    </rPh>
    <phoneticPr fontId="5"/>
  </si>
  <si>
    <t>１ 無償（実費負担なし）・２ 無償（実費負担あり）・３ 有償</t>
    <rPh sb="5" eb="7">
      <t>ジッピ</t>
    </rPh>
    <rPh sb="7" eb="9">
      <t>フタン</t>
    </rPh>
    <phoneticPr fontId="5"/>
  </si>
  <si>
    <t>１ 事業主・
２ 派遣先・
３ 訓練機関・
４ その他　</t>
    <rPh sb="16" eb="18">
      <t>クンレン</t>
    </rPh>
    <rPh sb="18" eb="20">
      <t>キカン</t>
    </rPh>
    <phoneticPr fontId="5"/>
  </si>
  <si>
    <t>１ OJT
・
２ OFF-JT</t>
    <phoneticPr fontId="5"/>
  </si>
  <si>
    <t>ニ　紹介予定派遣で職業紹介を経て直接雇用に結びついた労働者数（人）</t>
    <rPh sb="2" eb="4">
      <t>ショウカイ</t>
    </rPh>
    <rPh sb="4" eb="6">
      <t>ヨテイ</t>
    </rPh>
    <rPh sb="6" eb="8">
      <t>ハケン</t>
    </rPh>
    <rPh sb="9" eb="11">
      <t>ショクギョウ</t>
    </rPh>
    <rPh sb="11" eb="13">
      <t>ショウカイ</t>
    </rPh>
    <rPh sb="14" eb="15">
      <t>ヘ</t>
    </rPh>
    <rPh sb="16" eb="18">
      <t>チョクセツ</t>
    </rPh>
    <rPh sb="18" eb="20">
      <t>コヨウ</t>
    </rPh>
    <rPh sb="21" eb="22">
      <t>ムス</t>
    </rPh>
    <rPh sb="26" eb="29">
      <t>ロウドウシャ</t>
    </rPh>
    <rPh sb="29" eb="30">
      <t>スウ</t>
    </rPh>
    <rPh sb="31" eb="32">
      <t>ニン</t>
    </rPh>
    <phoneticPr fontId="5"/>
  </si>
  <si>
    <t>ハ　紹介予定派遣において職業紹介を実施した労働者数（人）</t>
    <rPh sb="2" eb="4">
      <t>ショウカイ</t>
    </rPh>
    <rPh sb="4" eb="6">
      <t>ヨテイ</t>
    </rPh>
    <rPh sb="6" eb="8">
      <t>ハケン</t>
    </rPh>
    <rPh sb="12" eb="14">
      <t>ショクギョウ</t>
    </rPh>
    <rPh sb="14" eb="16">
      <t>ショウカイ</t>
    </rPh>
    <rPh sb="17" eb="19">
      <t>ジッシ</t>
    </rPh>
    <rPh sb="21" eb="24">
      <t>ロウドウシャ</t>
    </rPh>
    <rPh sb="24" eb="25">
      <t>スウ</t>
    </rPh>
    <rPh sb="26" eb="27">
      <t>ニン</t>
    </rPh>
    <phoneticPr fontId="5"/>
  </si>
  <si>
    <t>ロ　紹介予定派遣により労働者派遣をした労働者数（人）</t>
    <rPh sb="2" eb="4">
      <t>ショウカイ</t>
    </rPh>
    <rPh sb="4" eb="6">
      <t>ヨテイ</t>
    </rPh>
    <rPh sb="6" eb="8">
      <t>ハケン</t>
    </rPh>
    <rPh sb="11" eb="14">
      <t>ロウドウシャ</t>
    </rPh>
    <rPh sb="14" eb="16">
      <t>ハケン</t>
    </rPh>
    <rPh sb="19" eb="22">
      <t>ロウドウシャ</t>
    </rPh>
    <rPh sb="22" eb="23">
      <t>スウ</t>
    </rPh>
    <rPh sb="24" eb="25">
      <t>ニン</t>
    </rPh>
    <phoneticPr fontId="5"/>
  </si>
  <si>
    <t>１人当たりの平均実施時間</t>
    <rPh sb="0" eb="2">
      <t>ヒトリ</t>
    </rPh>
    <rPh sb="2" eb="3">
      <t>ア</t>
    </rPh>
    <rPh sb="6" eb="8">
      <t>ヘイキン</t>
    </rPh>
    <rPh sb="8" eb="10">
      <t>ジッシ</t>
    </rPh>
    <rPh sb="10" eb="12">
      <t>ジカン</t>
    </rPh>
    <phoneticPr fontId="5"/>
  </si>
  <si>
    <t>賃金支給の別</t>
    <rPh sb="0" eb="2">
      <t>チンギン</t>
    </rPh>
    <rPh sb="2" eb="4">
      <t>シキュウ</t>
    </rPh>
    <phoneticPr fontId="5"/>
  </si>
  <si>
    <t>訓練費負担の別</t>
  </si>
  <si>
    <t>訓練の実施主体の別</t>
    <phoneticPr fontId="5"/>
  </si>
  <si>
    <t>訓練の方法の別</t>
    <rPh sb="0" eb="2">
      <t>クンレン</t>
    </rPh>
    <rPh sb="3" eb="5">
      <t>ホウホウ</t>
    </rPh>
    <rPh sb="6" eb="7">
      <t>ベツ</t>
    </rPh>
    <phoneticPr fontId="5"/>
  </si>
  <si>
    <t>イ　紹介予定派遣に係る労働者派遣契約の申込人数（人）</t>
    <rPh sb="2" eb="4">
      <t>ショウカイ</t>
    </rPh>
    <rPh sb="4" eb="6">
      <t>ヨテイ</t>
    </rPh>
    <rPh sb="6" eb="8">
      <t>ハケン</t>
    </rPh>
    <rPh sb="9" eb="10">
      <t>カカ</t>
    </rPh>
    <rPh sb="11" eb="14">
      <t>ロウドウシャ</t>
    </rPh>
    <rPh sb="14" eb="16">
      <t>ハケン</t>
    </rPh>
    <rPh sb="16" eb="18">
      <t>ケイヤク</t>
    </rPh>
    <rPh sb="19" eb="21">
      <t>モウシコミ</t>
    </rPh>
    <rPh sb="21" eb="23">
      <t>ニンズウ</t>
    </rPh>
    <rPh sb="24" eb="25">
      <t>ニン</t>
    </rPh>
    <phoneticPr fontId="5"/>
  </si>
  <si>
    <t>訓練の内容</t>
    <phoneticPr fontId="5"/>
  </si>
  <si>
    <t>②</t>
    <phoneticPr fontId="5"/>
  </si>
  <si>
    <t>ホ</t>
    <phoneticPr fontId="5"/>
  </si>
  <si>
    <t>ニ</t>
    <phoneticPr fontId="5"/>
  </si>
  <si>
    <t>教育の内容</t>
    <rPh sb="0" eb="2">
      <t>キョウイク</t>
    </rPh>
    <rPh sb="3" eb="5">
      <t>ナイヨウ</t>
    </rPh>
    <phoneticPr fontId="5"/>
  </si>
  <si>
    <t>所在地</t>
    <phoneticPr fontId="5"/>
  </si>
  <si>
    <t>氏名又は名称</t>
    <phoneticPr fontId="5"/>
  </si>
  <si>
    <t>１人当たりの平均実施時間</t>
    <rPh sb="1" eb="2">
      <t>ニン</t>
    </rPh>
    <rPh sb="2" eb="3">
      <t>ア</t>
    </rPh>
    <rPh sb="6" eb="8">
      <t>ヘイキン</t>
    </rPh>
    <rPh sb="8" eb="10">
      <t>ジッシ</t>
    </rPh>
    <phoneticPr fontId="5"/>
  </si>
  <si>
    <t>受講した派遣労働者数</t>
    <rPh sb="0" eb="2">
      <t>ジュコウ</t>
    </rPh>
    <rPh sb="4" eb="6">
      <t>ハケン</t>
    </rPh>
    <rPh sb="6" eb="9">
      <t>ロウドウシャ</t>
    </rPh>
    <rPh sb="9" eb="10">
      <t>スウ</t>
    </rPh>
    <phoneticPr fontId="5"/>
  </si>
  <si>
    <t>教育の方法の別
１ 座学
・
２ 実技</t>
    <phoneticPr fontId="5"/>
  </si>
  <si>
    <t>教育の内容及び当該内容に係る労働安全衛生法又は労働安全衛生規則の該当番号</t>
    <phoneticPr fontId="5"/>
  </si>
  <si>
    <t>③主な派遣先事業主（取引額上位５社）</t>
    <rPh sb="1" eb="2">
      <t>オモ</t>
    </rPh>
    <rPh sb="3" eb="6">
      <t>ハケンサキ</t>
    </rPh>
    <rPh sb="6" eb="9">
      <t>ジギョウヌシ</t>
    </rPh>
    <rPh sb="10" eb="13">
      <t>トリヒキガク</t>
    </rPh>
    <rPh sb="13" eb="15">
      <t>ジョウイ</t>
    </rPh>
    <rPh sb="16" eb="17">
      <t>シャ</t>
    </rPh>
    <phoneticPr fontId="5"/>
  </si>
  <si>
    <t>労働安全衛生法第59条の規定に基づく安全衛生教育</t>
    <phoneticPr fontId="5"/>
  </si>
  <si>
    <t>①</t>
    <phoneticPr fontId="5"/>
  </si>
  <si>
    <t>３年を超えるもの</t>
    <rPh sb="3" eb="4">
      <t>コ</t>
    </rPh>
    <phoneticPr fontId="5"/>
  </si>
  <si>
    <t>１年を超え３年以下のもの</t>
    <rPh sb="1" eb="2">
      <t>ネン</t>
    </rPh>
    <rPh sb="3" eb="4">
      <t>コ</t>
    </rPh>
    <rPh sb="6" eb="7">
      <t>ネン</t>
    </rPh>
    <rPh sb="7" eb="9">
      <t>イカ</t>
    </rPh>
    <phoneticPr fontId="5"/>
  </si>
  <si>
    <t>６月を超え１２月以下のもの</t>
    <rPh sb="1" eb="2">
      <t>ツキ</t>
    </rPh>
    <rPh sb="3" eb="4">
      <t>コ</t>
    </rPh>
    <rPh sb="7" eb="8">
      <t>ツキ</t>
    </rPh>
    <rPh sb="8" eb="10">
      <t>イカ</t>
    </rPh>
    <phoneticPr fontId="5"/>
  </si>
  <si>
    <t>３月を超え６月以下のもの</t>
    <rPh sb="1" eb="2">
      <t>ツキ</t>
    </rPh>
    <rPh sb="3" eb="4">
      <t>コ</t>
    </rPh>
    <rPh sb="6" eb="7">
      <t>ツキ</t>
    </rPh>
    <rPh sb="7" eb="9">
      <t>イカ</t>
    </rPh>
    <phoneticPr fontId="5"/>
  </si>
  <si>
    <t>２月を超え３月以下のもの</t>
    <rPh sb="1" eb="2">
      <t>ツキ</t>
    </rPh>
    <rPh sb="3" eb="4">
      <t>コ</t>
    </rPh>
    <rPh sb="6" eb="7">
      <t>ツキ</t>
    </rPh>
    <rPh sb="7" eb="9">
      <t>イカ</t>
    </rPh>
    <phoneticPr fontId="5"/>
  </si>
  <si>
    <t>１月を超え２月以下のもの</t>
    <rPh sb="1" eb="2">
      <t>ツキ</t>
    </rPh>
    <rPh sb="3" eb="4">
      <t>コ</t>
    </rPh>
    <rPh sb="6" eb="7">
      <t>ツキ</t>
    </rPh>
    <rPh sb="7" eb="9">
      <t>イカ</t>
    </rPh>
    <phoneticPr fontId="5"/>
  </si>
  <si>
    <t>７日を超え１月以下のもの</t>
    <rPh sb="1" eb="2">
      <t>ニチ</t>
    </rPh>
    <rPh sb="3" eb="4">
      <t>コ</t>
    </rPh>
    <rPh sb="6" eb="7">
      <t>ツキ</t>
    </rPh>
    <rPh sb="7" eb="9">
      <t>イカ</t>
    </rPh>
    <phoneticPr fontId="5"/>
  </si>
  <si>
    <t>１日を超え７日以下のもの</t>
    <rPh sb="1" eb="2">
      <t>ニチ</t>
    </rPh>
    <rPh sb="3" eb="4">
      <t>コ</t>
    </rPh>
    <rPh sb="6" eb="7">
      <t>ニチ</t>
    </rPh>
    <rPh sb="7" eb="9">
      <t>イカ</t>
    </rPh>
    <phoneticPr fontId="5"/>
  </si>
  <si>
    <t>１日以下のもの</t>
    <rPh sb="1" eb="2">
      <t>ニチ</t>
    </rPh>
    <rPh sb="2" eb="4">
      <t>イカ</t>
    </rPh>
    <phoneticPr fontId="5"/>
  </si>
  <si>
    <t>総件数</t>
    <rPh sb="0" eb="3">
      <t>ソウケンスウ</t>
    </rPh>
    <phoneticPr fontId="5"/>
  </si>
  <si>
    <t>労働者派遣契約がなかった</t>
    <rPh sb="0" eb="3">
      <t>ロウドウシャ</t>
    </rPh>
    <rPh sb="3" eb="5">
      <t>ハケン</t>
    </rPh>
    <rPh sb="5" eb="7">
      <t>ケイヤク</t>
    </rPh>
    <phoneticPr fontId="5"/>
  </si>
  <si>
    <t>②労働者派遣契約の期間別件数（延べ件数）</t>
    <rPh sb="18" eb="19">
      <t>スウ</t>
    </rPh>
    <phoneticPr fontId="5"/>
  </si>
  <si>
    <t>※登録制度のある事業主のみ</t>
    <rPh sb="1" eb="3">
      <t>トウロク</t>
    </rPh>
    <rPh sb="3" eb="5">
      <t>セイド</t>
    </rPh>
    <rPh sb="8" eb="11">
      <t>ジギョウヌシ</t>
    </rPh>
    <phoneticPr fontId="5"/>
  </si>
  <si>
    <t>①派遣先事業所数（実数）</t>
    <phoneticPr fontId="5"/>
  </si>
  <si>
    <t>登録者　※</t>
    <rPh sb="0" eb="3">
      <t>トウロクシャ</t>
    </rPh>
    <rPh sb="2" eb="3">
      <t>モノ</t>
    </rPh>
    <phoneticPr fontId="5"/>
  </si>
  <si>
    <t>⑥</t>
  </si>
  <si>
    <t>⑤日雇派遣労働者</t>
  </si>
  <si>
    <t>④有期雇用派遣労働者</t>
    <rPh sb="1" eb="3">
      <t>ユウキ</t>
    </rPh>
    <rPh sb="3" eb="5">
      <t>コヨウ</t>
    </rPh>
    <rPh sb="5" eb="7">
      <t>ハケン</t>
    </rPh>
    <rPh sb="7" eb="10">
      <t>ロウドウシャ</t>
    </rPh>
    <phoneticPr fontId="5"/>
  </si>
  <si>
    <t>③無期雇用派遣労働者</t>
    <rPh sb="1" eb="3">
      <t>ムキ</t>
    </rPh>
    <rPh sb="3" eb="5">
      <t>コヨウ</t>
    </rPh>
    <rPh sb="5" eb="7">
      <t>ハケン</t>
    </rPh>
    <rPh sb="7" eb="10">
      <t>ロウドウシャ</t>
    </rPh>
    <phoneticPr fontId="5"/>
  </si>
  <si>
    <t>②派遣労働者総計</t>
    <rPh sb="1" eb="3">
      <t>ハケン</t>
    </rPh>
    <rPh sb="3" eb="6">
      <t>ロウドウシャ</t>
    </rPh>
    <rPh sb="6" eb="8">
      <t>ソウケイ</t>
    </rPh>
    <phoneticPr fontId="5"/>
  </si>
  <si>
    <t>－</t>
  </si>
  <si>
    <t>①全労働者</t>
    <rPh sb="1" eb="2">
      <t>ゼン</t>
    </rPh>
    <rPh sb="2" eb="5">
      <t>ロウドウシャ</t>
    </rPh>
    <phoneticPr fontId="5"/>
  </si>
  <si>
    <t>うち同じ職場に１年以上派遣見込みの者</t>
    <rPh sb="13" eb="15">
      <t>ミコ</t>
    </rPh>
    <phoneticPr fontId="5"/>
  </si>
  <si>
    <t>通算雇用期間が１年未満の派遣労働者</t>
    <rPh sb="0" eb="2">
      <t>ツウサン</t>
    </rPh>
    <rPh sb="2" eb="4">
      <t>コヨウ</t>
    </rPh>
    <rPh sb="4" eb="6">
      <t>キカン</t>
    </rPh>
    <rPh sb="12" eb="14">
      <t>ハケン</t>
    </rPh>
    <rPh sb="14" eb="17">
      <t>ロウドウシャ</t>
    </rPh>
    <phoneticPr fontId="5"/>
  </si>
  <si>
    <t>通算雇用期間が１年以上の派遣労働者</t>
    <rPh sb="0" eb="2">
      <t>ツウサン</t>
    </rPh>
    <rPh sb="2" eb="4">
      <t>コヨウ</t>
    </rPh>
    <rPh sb="4" eb="6">
      <t>キカン</t>
    </rPh>
    <rPh sb="12" eb="14">
      <t>ハケン</t>
    </rPh>
    <rPh sb="14" eb="17">
      <t>ロウドウシャ</t>
    </rPh>
    <phoneticPr fontId="5"/>
  </si>
  <si>
    <t>（１）派遣労働者数等雇用実績（実人数）（報告対象期間末日現在）</t>
    <rPh sb="3" eb="5">
      <t>ハケン</t>
    </rPh>
    <rPh sb="5" eb="7">
      <t>ロウドウ</t>
    </rPh>
    <rPh sb="7" eb="8">
      <t>シャ</t>
    </rPh>
    <rPh sb="8" eb="9">
      <t>カズ</t>
    </rPh>
    <rPh sb="9" eb="10">
      <t>ナド</t>
    </rPh>
    <rPh sb="10" eb="12">
      <t>コヨウ</t>
    </rPh>
    <rPh sb="12" eb="14">
      <t>ジッセキ</t>
    </rPh>
    <rPh sb="15" eb="16">
      <t>ジツ</t>
    </rPh>
    <rPh sb="16" eb="18">
      <t>ニンズウ</t>
    </rPh>
    <rPh sb="20" eb="22">
      <t>ホウコク</t>
    </rPh>
    <rPh sb="22" eb="24">
      <t>タイショウ</t>
    </rPh>
    <rPh sb="24" eb="26">
      <t>キカン</t>
    </rPh>
    <rPh sb="26" eb="28">
      <t>マツジツ</t>
    </rPh>
    <rPh sb="28" eb="30">
      <t>ゲンザイ</t>
    </rPh>
    <phoneticPr fontId="5"/>
  </si>
  <si>
    <t>Ⅰ　年度報告</t>
    <phoneticPr fontId="5"/>
  </si>
  <si>
    <r>
      <t>様式第11号</t>
    </r>
    <r>
      <rPr>
        <sz val="11"/>
        <color indexed="8"/>
        <rFont val="ＭＳ 明朝"/>
        <family val="1"/>
        <charset val="128"/>
      </rPr>
      <t>（第２面）</t>
    </r>
    <rPh sb="0" eb="2">
      <t>ヨウシキ</t>
    </rPh>
    <rPh sb="2" eb="3">
      <t>ダイ</t>
    </rPh>
    <rPh sb="5" eb="6">
      <t>ゴウ</t>
    </rPh>
    <rPh sb="7" eb="8">
      <t>ダイ</t>
    </rPh>
    <rPh sb="9" eb="10">
      <t>メン</t>
    </rPh>
    <phoneticPr fontId="5"/>
  </si>
  <si>
    <t>④　期間制限の対象外となる労働者派遣に係る派遣労働者（日雇派遣労働者を除く）の実人数（①の内数）</t>
    <phoneticPr fontId="5"/>
  </si>
  <si>
    <t>書類の備付け</t>
    <rPh sb="4" eb="5">
      <t>ツ</t>
    </rPh>
    <phoneticPr fontId="5"/>
  </si>
  <si>
    <r>
      <t>４－１</t>
    </r>
    <r>
      <rPr>
        <sz val="9"/>
        <color theme="1"/>
        <rFont val="ＭＳ 明朝"/>
        <family val="1"/>
        <charset val="128"/>
      </rPr>
      <t>情報処理システム開発</t>
    </r>
    <rPh sb="3" eb="5">
      <t>ジョウホウ</t>
    </rPh>
    <rPh sb="5" eb="7">
      <t>ショリ</t>
    </rPh>
    <rPh sb="11" eb="13">
      <t>カイハツ</t>
    </rPh>
    <phoneticPr fontId="1"/>
  </si>
  <si>
    <r>
      <t>４－２</t>
    </r>
    <r>
      <rPr>
        <sz val="9"/>
        <color theme="1"/>
        <rFont val="ＭＳ 明朝"/>
        <family val="1"/>
        <charset val="128"/>
      </rPr>
      <t>機械設計</t>
    </r>
    <rPh sb="3" eb="5">
      <t>キカイ</t>
    </rPh>
    <rPh sb="5" eb="7">
      <t>セッケイ</t>
    </rPh>
    <phoneticPr fontId="1"/>
  </si>
  <si>
    <r>
      <t>４－３</t>
    </r>
    <r>
      <rPr>
        <sz val="9"/>
        <color theme="1"/>
        <rFont val="ＭＳ 明朝"/>
        <family val="1"/>
        <charset val="128"/>
      </rPr>
      <t>事務用機器操作</t>
    </r>
    <rPh sb="3" eb="6">
      <t>ジムヨウ</t>
    </rPh>
    <rPh sb="6" eb="8">
      <t>キキ</t>
    </rPh>
    <rPh sb="8" eb="10">
      <t>ソウサ</t>
    </rPh>
    <phoneticPr fontId="1"/>
  </si>
  <si>
    <r>
      <t>４－４</t>
    </r>
    <r>
      <rPr>
        <sz val="9"/>
        <color theme="1"/>
        <rFont val="ＭＳ 明朝"/>
        <family val="1"/>
        <charset val="128"/>
      </rPr>
      <t>通訳、翻訳、速記</t>
    </r>
    <rPh sb="3" eb="5">
      <t>ツウヤク</t>
    </rPh>
    <rPh sb="6" eb="8">
      <t>ホンヤク</t>
    </rPh>
    <rPh sb="9" eb="11">
      <t>ソッキ</t>
    </rPh>
    <phoneticPr fontId="1"/>
  </si>
  <si>
    <r>
      <t>４－５</t>
    </r>
    <r>
      <rPr>
        <sz val="9"/>
        <color theme="1"/>
        <rFont val="ＭＳ 明朝"/>
        <family val="1"/>
        <charset val="128"/>
      </rPr>
      <t>秘書</t>
    </r>
    <rPh sb="3" eb="5">
      <t>ヒショ</t>
    </rPh>
    <phoneticPr fontId="1"/>
  </si>
  <si>
    <r>
      <t>４－６</t>
    </r>
    <r>
      <rPr>
        <sz val="9"/>
        <color theme="1"/>
        <rFont val="ＭＳ 明朝"/>
        <family val="1"/>
        <charset val="128"/>
      </rPr>
      <t>ファイリング</t>
    </r>
    <phoneticPr fontId="1"/>
  </si>
  <si>
    <r>
      <t>４－７</t>
    </r>
    <r>
      <rPr>
        <sz val="9"/>
        <color theme="1"/>
        <rFont val="ＭＳ 明朝"/>
        <family val="1"/>
        <charset val="128"/>
      </rPr>
      <t>調査</t>
    </r>
    <rPh sb="3" eb="5">
      <t>チョウサ</t>
    </rPh>
    <phoneticPr fontId="1"/>
  </si>
  <si>
    <r>
      <t>４－８</t>
    </r>
    <r>
      <rPr>
        <sz val="9"/>
        <color theme="1"/>
        <rFont val="ＭＳ 明朝"/>
        <family val="1"/>
        <charset val="128"/>
      </rPr>
      <t>財務</t>
    </r>
    <rPh sb="3" eb="5">
      <t>ザイム</t>
    </rPh>
    <phoneticPr fontId="1"/>
  </si>
  <si>
    <r>
      <t>４－９</t>
    </r>
    <r>
      <rPr>
        <sz val="9"/>
        <color theme="1"/>
        <rFont val="ＭＳ 明朝"/>
        <family val="1"/>
        <charset val="128"/>
      </rPr>
      <t>貿易</t>
    </r>
    <rPh sb="3" eb="5">
      <t>ボウエキ</t>
    </rPh>
    <phoneticPr fontId="1"/>
  </si>
  <si>
    <r>
      <t>４－10</t>
    </r>
    <r>
      <rPr>
        <sz val="9"/>
        <color theme="1"/>
        <rFont val="ＭＳ 明朝"/>
        <family val="1"/>
        <charset val="128"/>
      </rPr>
      <t>デモンストレーション</t>
    </r>
    <phoneticPr fontId="1"/>
  </si>
  <si>
    <r>
      <t>４－11</t>
    </r>
    <r>
      <rPr>
        <sz val="9"/>
        <color theme="1"/>
        <rFont val="ＭＳ 明朝"/>
        <family val="1"/>
        <charset val="128"/>
      </rPr>
      <t>添乗</t>
    </r>
    <rPh sb="4" eb="6">
      <t>テンジョウ</t>
    </rPh>
    <phoneticPr fontId="1"/>
  </si>
  <si>
    <r>
      <t>４－12</t>
    </r>
    <r>
      <rPr>
        <sz val="9"/>
        <color theme="1"/>
        <rFont val="ＭＳ 明朝"/>
        <family val="1"/>
        <charset val="128"/>
      </rPr>
      <t>受付・案内</t>
    </r>
    <rPh sb="4" eb="6">
      <t>ウケツケ</t>
    </rPh>
    <rPh sb="7" eb="9">
      <t>アンナイ</t>
    </rPh>
    <phoneticPr fontId="1"/>
  </si>
  <si>
    <r>
      <t>４－13</t>
    </r>
    <r>
      <rPr>
        <sz val="9"/>
        <color theme="1"/>
        <rFont val="ＭＳ 明朝"/>
        <family val="1"/>
        <charset val="128"/>
      </rPr>
      <t>研究開発</t>
    </r>
    <rPh sb="4" eb="6">
      <t>ケンキュウ</t>
    </rPh>
    <rPh sb="6" eb="8">
      <t>カイハツ</t>
    </rPh>
    <phoneticPr fontId="1"/>
  </si>
  <si>
    <r>
      <t>４－14</t>
    </r>
    <r>
      <rPr>
        <sz val="9"/>
        <color theme="1"/>
        <rFont val="ＭＳ 明朝"/>
        <family val="1"/>
        <charset val="128"/>
      </rPr>
      <t>事業の実施体制の企画、立案</t>
    </r>
    <rPh sb="4" eb="6">
      <t>ジギョウ</t>
    </rPh>
    <rPh sb="7" eb="9">
      <t>ジッシ</t>
    </rPh>
    <rPh sb="9" eb="11">
      <t>タイセイ</t>
    </rPh>
    <rPh sb="12" eb="14">
      <t>キカク</t>
    </rPh>
    <rPh sb="15" eb="17">
      <t>リツアン</t>
    </rPh>
    <phoneticPr fontId="1"/>
  </si>
  <si>
    <r>
      <t>４－15</t>
    </r>
    <r>
      <rPr>
        <sz val="9"/>
        <color theme="1"/>
        <rFont val="ＭＳ 明朝"/>
        <family val="1"/>
        <charset val="128"/>
      </rPr>
      <t>書籍等の制作・編集</t>
    </r>
    <rPh sb="4" eb="6">
      <t>ショセキ</t>
    </rPh>
    <rPh sb="6" eb="7">
      <t>トウ</t>
    </rPh>
    <rPh sb="8" eb="10">
      <t>セイサク</t>
    </rPh>
    <rPh sb="11" eb="13">
      <t>ヘンシュウ</t>
    </rPh>
    <phoneticPr fontId="1"/>
  </si>
  <si>
    <r>
      <t>４－16</t>
    </r>
    <r>
      <rPr>
        <sz val="9"/>
        <color theme="1"/>
        <rFont val="ＭＳ 明朝"/>
        <family val="1"/>
        <charset val="128"/>
      </rPr>
      <t>広告デザイン</t>
    </r>
    <rPh sb="4" eb="6">
      <t>コウコク</t>
    </rPh>
    <phoneticPr fontId="1"/>
  </si>
  <si>
    <r>
      <t>４－17</t>
    </r>
    <r>
      <rPr>
        <sz val="9"/>
        <color theme="1"/>
        <rFont val="ＭＳ 明朝"/>
        <family val="1"/>
        <charset val="128"/>
      </rPr>
      <t>ＯＡインストラクション</t>
    </r>
    <phoneticPr fontId="1"/>
  </si>
  <si>
    <r>
      <t>４－18</t>
    </r>
    <r>
      <rPr>
        <sz val="9"/>
        <color theme="1"/>
        <rFont val="ＭＳ 明朝"/>
        <family val="1"/>
        <charset val="128"/>
      </rPr>
      <t>セールスエンジニアの営業、金融商品の営業</t>
    </r>
    <rPh sb="14" eb="16">
      <t>エイギョウ</t>
    </rPh>
    <rPh sb="17" eb="19">
      <t>キンユウ</t>
    </rPh>
    <rPh sb="19" eb="21">
      <t>ショウヒン</t>
    </rPh>
    <rPh sb="22" eb="24">
      <t>エイギョウ</t>
    </rPh>
    <phoneticPr fontId="1"/>
  </si>
  <si>
    <t>職務経験あり</t>
    <rPh sb="0" eb="2">
      <t>ショクム</t>
    </rPh>
    <rPh sb="2" eb="4">
      <t>ケイケン</t>
    </rPh>
    <phoneticPr fontId="5"/>
  </si>
  <si>
    <t>知見あり</t>
    <rPh sb="0" eb="2">
      <t>チケン</t>
    </rPh>
    <phoneticPr fontId="5"/>
  </si>
  <si>
    <t>キャリアコンサルティングに
関する職務経験・知見のある者</t>
    <rPh sb="17" eb="19">
      <t>ショクム</t>
    </rPh>
    <rPh sb="19" eb="21">
      <t>ケイケン</t>
    </rPh>
    <rPh sb="22" eb="24">
      <t>チケン</t>
    </rPh>
    <rPh sb="27" eb="28">
      <t>モノ</t>
    </rPh>
    <phoneticPr fontId="5"/>
  </si>
  <si>
    <t>第６面</t>
    <rPh sb="0" eb="1">
      <t>ダイ</t>
    </rPh>
    <rPh sb="2" eb="3">
      <t>メン</t>
    </rPh>
    <phoneticPr fontId="5"/>
  </si>
  <si>
    <t>令和　　年　　月　　日</t>
    <rPh sb="0" eb="1">
      <t>レイ</t>
    </rPh>
    <rPh sb="1" eb="2">
      <t>ワ</t>
    </rPh>
    <phoneticPr fontId="5"/>
  </si>
  <si>
    <t>～</t>
    <phoneticPr fontId="5"/>
  </si>
  <si>
    <t>許可・届出番号</t>
    <phoneticPr fontId="5"/>
  </si>
  <si>
    <t>教育の実施
主体の別
１ 事業主
・
２ 派遣先
・
３ 教育機関
・
４ その他　</t>
    <phoneticPr fontId="5"/>
  </si>
  <si>
    <t>－</t>
    <phoneticPr fontId="5"/>
  </si>
  <si>
    <r>
      <t>キャリアアップに資する教育訓練</t>
    </r>
    <r>
      <rPr>
        <sz val="10"/>
        <color indexed="8"/>
        <rFont val="ＭＳ 明朝"/>
        <family val="1"/>
        <charset val="128"/>
      </rPr>
      <t>（</t>
    </r>
    <r>
      <rPr>
        <b/>
        <u/>
        <sz val="10"/>
        <rFont val="ＭＳ 明朝"/>
        <family val="1"/>
        <charset val="128"/>
      </rPr>
      <t>１ フルタイム(１年以上雇用見込み)</t>
    </r>
    <r>
      <rPr>
        <sz val="10"/>
        <color indexed="8"/>
        <rFont val="ＭＳ 明朝"/>
        <family val="1"/>
        <charset val="128"/>
      </rPr>
      <t>､２ 短時間勤務(１年以上雇用見込み)､３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1"/>
  </si>
  <si>
    <r>
      <t>キャリアアップに資する教育訓練</t>
    </r>
    <r>
      <rPr>
        <sz val="10"/>
        <color indexed="8"/>
        <rFont val="ＭＳ 明朝"/>
        <family val="1"/>
        <charset val="128"/>
      </rPr>
      <t>（</t>
    </r>
    <r>
      <rPr>
        <sz val="10"/>
        <rFont val="ＭＳ 明朝"/>
        <family val="1"/>
        <charset val="128"/>
      </rPr>
      <t>１ フルタイム(１年以上雇用見込み)</t>
    </r>
    <r>
      <rPr>
        <sz val="10"/>
        <color indexed="8"/>
        <rFont val="ＭＳ 明朝"/>
        <family val="1"/>
        <charset val="128"/>
      </rPr>
      <t>､</t>
    </r>
    <r>
      <rPr>
        <b/>
        <u/>
        <sz val="10"/>
        <color indexed="8"/>
        <rFont val="ＭＳ 明朝"/>
        <family val="1"/>
        <charset val="128"/>
      </rPr>
      <t>２ 短時間勤務(１年以上雇用見込み)</t>
    </r>
    <r>
      <rPr>
        <sz val="10"/>
        <color indexed="8"/>
        <rFont val="ＭＳ 明朝"/>
        <family val="1"/>
        <charset val="128"/>
      </rPr>
      <t>､３ １年未満雇用見込み）</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1"/>
  </si>
  <si>
    <r>
      <t>キャリアアップに資する教育訓練</t>
    </r>
    <r>
      <rPr>
        <sz val="10"/>
        <color indexed="8"/>
        <rFont val="ＭＳ 明朝"/>
        <family val="1"/>
        <charset val="128"/>
      </rPr>
      <t>（</t>
    </r>
    <r>
      <rPr>
        <sz val="10"/>
        <rFont val="ＭＳ 明朝"/>
        <family val="1"/>
        <charset val="128"/>
      </rPr>
      <t>１ フルタイム(１年以上雇用見込み)</t>
    </r>
    <r>
      <rPr>
        <sz val="10"/>
        <color indexed="8"/>
        <rFont val="ＭＳ 明朝"/>
        <family val="1"/>
        <charset val="128"/>
      </rPr>
      <t>､２ 短時間勤務(１年以上雇用見込み)､</t>
    </r>
    <r>
      <rPr>
        <b/>
        <u/>
        <sz val="10"/>
        <color indexed="8"/>
        <rFont val="ＭＳ 明朝"/>
        <family val="1"/>
        <charset val="128"/>
      </rPr>
      <t>３ １年未満雇用見込み</t>
    </r>
    <r>
      <rPr>
        <sz val="10"/>
        <color indexed="8"/>
        <rFont val="ＭＳ 明朝"/>
        <family val="1"/>
        <charset val="128"/>
      </rPr>
      <t>）</t>
    </r>
    <rPh sb="8" eb="9">
      <t>シ</t>
    </rPh>
    <rPh sb="11" eb="13">
      <t>キョウイク</t>
    </rPh>
    <rPh sb="13" eb="15">
      <t>クンレン</t>
    </rPh>
    <rPh sb="25" eb="26">
      <t>ネン</t>
    </rPh>
    <rPh sb="26" eb="28">
      <t>イジョウ</t>
    </rPh>
    <rPh sb="28" eb="30">
      <t>コヨウ</t>
    </rPh>
    <rPh sb="30" eb="32">
      <t>ミコ</t>
    </rPh>
    <rPh sb="37" eb="40">
      <t>タンジカン</t>
    </rPh>
    <rPh sb="40" eb="42">
      <t>キンム</t>
    </rPh>
    <rPh sb="44" eb="45">
      <t>ネン</t>
    </rPh>
    <rPh sb="45" eb="47">
      <t>イジョウ</t>
    </rPh>
    <rPh sb="47" eb="49">
      <t>コヨウ</t>
    </rPh>
    <rPh sb="49" eb="51">
      <t>ミコ</t>
    </rPh>
    <rPh sb="57" eb="58">
      <t>ネン</t>
    </rPh>
    <rPh sb="58" eb="60">
      <t>ミマン</t>
    </rPh>
    <rPh sb="60" eb="62">
      <t>コヨウ</t>
    </rPh>
    <rPh sb="62" eb="64">
      <t>ミコ</t>
    </rPh>
    <phoneticPr fontId="1"/>
  </si>
  <si>
    <t>　　　 　年　　　月　　　日</t>
    <phoneticPr fontId="5"/>
  </si>
  <si>
    <t>事業年度の開始の日及び
当該事業年度の終了の日</t>
    <phoneticPr fontId="5"/>
  </si>
  <si>
    <t>―</t>
    <phoneticPr fontId="5"/>
  </si>
  <si>
    <t>―</t>
    <phoneticPr fontId="5"/>
  </si>
  <si>
    <t>全業務平均</t>
    <rPh sb="0" eb="1">
      <t>ゼン</t>
    </rPh>
    <rPh sb="1" eb="3">
      <t>ギョウム</t>
    </rPh>
    <rPh sb="3" eb="5">
      <t>ヘイキン</t>
    </rPh>
    <phoneticPr fontId="5"/>
  </si>
  <si>
    <t>⑥　特定製造業務従事者である日雇派遣労働者の実人数（⑤ⅰ～ⅳの合計の内数）</t>
    <rPh sb="2" eb="4">
      <t>トクテイ</t>
    </rPh>
    <rPh sb="4" eb="6">
      <t>セイゾウ</t>
    </rPh>
    <rPh sb="6" eb="8">
      <t>ギョウム</t>
    </rPh>
    <rPh sb="8" eb="11">
      <t>ジュウジシャ</t>
    </rPh>
    <rPh sb="14" eb="16">
      <t>ヒヤトイ</t>
    </rPh>
    <rPh sb="16" eb="18">
      <t>ハケン</t>
    </rPh>
    <rPh sb="18" eb="21">
      <t>ロウドウシャ</t>
    </rPh>
    <rPh sb="22" eb="23">
      <t>ジツ</t>
    </rPh>
    <rPh sb="23" eb="25">
      <t>ニンズウ</t>
    </rPh>
    <rPh sb="31" eb="33">
      <t>ゴウケイ</t>
    </rPh>
    <rPh sb="34" eb="36">
      <t>ウチスウ</t>
    </rPh>
    <phoneticPr fontId="7"/>
  </si>
  <si>
    <t>（日本産業規格Ａ列４）</t>
  </si>
  <si>
    <t>４</t>
    <phoneticPr fontId="5"/>
  </si>
  <si>
    <t>５</t>
    <phoneticPr fontId="5"/>
  </si>
  <si>
    <t>６</t>
    <phoneticPr fontId="5"/>
  </si>
  <si>
    <t>Ⅰ</t>
    <phoneticPr fontId="5"/>
  </si>
  <si>
    <t>　（１）欄の「派遣労働者数等雇用実績」には、報告対象期間の末日における派遣労働者等の実人数を記載すること。</t>
    <rPh sb="4" eb="5">
      <t>ラン</t>
    </rPh>
    <rPh sb="35" eb="37">
      <t>ハケン</t>
    </rPh>
    <rPh sb="40" eb="41">
      <t>トウ</t>
    </rPh>
    <rPh sb="46" eb="48">
      <t>キサイ</t>
    </rPh>
    <phoneticPr fontId="5"/>
  </si>
  <si>
    <t>Ⅱ</t>
    <phoneticPr fontId="5"/>
  </si>
  <si>
    <t>1</t>
    <phoneticPr fontId="5"/>
  </si>
  <si>
    <t xml:space="preserve">　１欄の①欄の「派遣労働者の実人数」には、報告の対象となる６月１日現在（６月１日が日曜日に当たる場合は６月２日現在とし、土曜日に当たる場合は６月３日現在とする。以下同じ。）において派遣していた派遣労働者の実人数を記載すること。 </t>
    <phoneticPr fontId="5"/>
  </si>
  <si>
    <t>2</t>
    <phoneticPr fontId="5"/>
  </si>
  <si>
    <r>
      <t>　１欄の①欄、②</t>
    </r>
    <r>
      <rPr>
        <sz val="10"/>
        <color theme="1"/>
        <rFont val="ＭＳ 明朝"/>
        <family val="1"/>
        <charset val="128"/>
      </rPr>
      <t>欄、②の（続）欄、</t>
    </r>
    <r>
      <rPr>
        <sz val="10"/>
        <rFont val="ＭＳ 明朝"/>
        <family val="1"/>
        <charset val="128"/>
      </rPr>
      <t>③欄及び⑤欄の「協定対象派遣労働者」には、厚生労働省職業安定局長の定めるところにより、労働者派遣法第30条の５に規定する協定対象派遣労働者の実人数を記載すること。</t>
    </r>
    <phoneticPr fontId="5"/>
  </si>
  <si>
    <t>3</t>
    <phoneticPr fontId="5"/>
  </si>
  <si>
    <t>4</t>
    <phoneticPr fontId="5"/>
  </si>
  <si>
    <t>　１欄の③欄の「特定製造業務従事者の実人数」には、報告の対象となる６月１日現在において労働者派遣法附則第４項の「特定製造業務」に従事した派遣労働者の実人数を記載すること。</t>
    <phoneticPr fontId="5"/>
  </si>
  <si>
    <t>5</t>
    <phoneticPr fontId="5"/>
  </si>
  <si>
    <t xml:space="preserve">　１欄の④欄の「期間制限の対象外となる労働者派遣に係る派遣労働者の実人数」には、６月１日現在における労働者派遣法第40条の２第１項第２号から第５号までに該当する労働者派遣に係る派遣労働者（日雇派遣労働者を除く。）の実人数（１欄の①欄に記載した派遣労働者計の内数）を記載すること。なお、複数の事項に該当する派遣労働者については、報告の対象となる６月１日現在においてもつとも該当する事項に記載すること。 </t>
    <phoneticPr fontId="5"/>
  </si>
  <si>
    <t>6</t>
    <phoneticPr fontId="5"/>
  </si>
  <si>
    <t>7</t>
    <phoneticPr fontId="5"/>
  </si>
  <si>
    <t>　１欄の⑥欄の「特定製造業務従事者である日雇派遣労働者の実人数」には、６月１日現在における労働者派遣法附則第４項の「特定製造業務」に従事していた日雇派遣労働者の実人数（１欄の⑤欄に記載した日雇派遣労働者計の内数）を記載すること。</t>
    <phoneticPr fontId="5"/>
  </si>
  <si>
    <t>8</t>
    <phoneticPr fontId="5"/>
  </si>
  <si>
    <t>9</t>
    <phoneticPr fontId="5"/>
  </si>
  <si>
    <t xml:space="preserve">　１欄の⑧欄の「日雇派遣労働者のうち期間制限の対象外となる派遣労働者の実人数」には、６月１日現在における労働者派遣法第40条の２第１項第３号から第５号までに該当する労働者派遣に係る日雇派遣労働者の実人数（１欄の⑤欄に記載した日雇派遣労働者計の内数）を記載すること。なお、複数の事項に該当する派遣労働者については、報告の対象となる６月１日現在においてもつとも該当する事項に記載すること。 </t>
    <phoneticPr fontId="5"/>
  </si>
  <si>
    <t>10</t>
    <phoneticPr fontId="5"/>
  </si>
  <si>
    <t>　２欄には、６月１日現在において労働者派遣事業に係る登録者であつた者の実数（同日に派遣されている労働者を含み、過去１年以内において派遣されたことがない派遣労働者を除く。）を記載すること。</t>
    <phoneticPr fontId="5"/>
  </si>
  <si>
    <t>11</t>
    <phoneticPr fontId="5"/>
  </si>
  <si>
    <t xml:space="preserve">　３欄には、報告の対象となる６月１日現在において派遣していた派遣労働者について、それぞれの保険の種類ごとに、適用されている者の実数を記載すること。なお、６月１日現在において派遣していない者は除かれることに留意すること。 </t>
    <phoneticPr fontId="5"/>
  </si>
  <si>
    <t>12</t>
    <phoneticPr fontId="5"/>
  </si>
  <si>
    <t>-1
医師</t>
    <phoneticPr fontId="5"/>
  </si>
  <si>
    <t>-2
薬剤師</t>
    <phoneticPr fontId="5"/>
  </si>
  <si>
    <t>-3
歯科医師，獣医師</t>
    <phoneticPr fontId="5"/>
  </si>
  <si>
    <t>-1
看護師</t>
    <phoneticPr fontId="5"/>
  </si>
  <si>
    <t>-2
准看護師</t>
    <rPh sb="3" eb="4">
      <t>ジュン</t>
    </rPh>
    <phoneticPr fontId="5"/>
  </si>
  <si>
    <t>-3
保健師，助産師</t>
    <phoneticPr fontId="5"/>
  </si>
  <si>
    <t>-1
診療放射線技師</t>
    <rPh sb="3" eb="5">
      <t>シンリョウ</t>
    </rPh>
    <rPh sb="5" eb="8">
      <t>ホウシャセン</t>
    </rPh>
    <rPh sb="8" eb="10">
      <t>ギシ</t>
    </rPh>
    <phoneticPr fontId="5"/>
  </si>
  <si>
    <t>-2
臨床検査技師</t>
    <rPh sb="3" eb="5">
      <t>リンショウ</t>
    </rPh>
    <rPh sb="5" eb="7">
      <t>ケンサ</t>
    </rPh>
    <rPh sb="7" eb="9">
      <t>ギシ</t>
    </rPh>
    <phoneticPr fontId="5"/>
  </si>
  <si>
    <t>-3
その他の医療技術者</t>
    <rPh sb="5" eb="6">
      <t>タ</t>
    </rPh>
    <phoneticPr fontId="5"/>
  </si>
  <si>
    <t>その他の運搬・清掃・包装等従事者</t>
    <rPh sb="2" eb="3">
      <t>タ</t>
    </rPh>
    <rPh sb="4" eb="6">
      <t>ウンパン</t>
    </rPh>
    <rPh sb="7" eb="9">
      <t>セイソウ</t>
    </rPh>
    <rPh sb="10" eb="12">
      <t>ホウソウ</t>
    </rPh>
    <rPh sb="12" eb="13">
      <t>トウ</t>
    </rPh>
    <rPh sb="13" eb="16">
      <t>ジュウジシャ</t>
    </rPh>
    <phoneticPr fontId="5"/>
  </si>
  <si>
    <t>02</t>
    <phoneticPr fontId="5"/>
  </si>
  <si>
    <t>03</t>
    <phoneticPr fontId="5"/>
  </si>
  <si>
    <t>04</t>
    <phoneticPr fontId="5"/>
  </si>
  <si>
    <t>05</t>
    <phoneticPr fontId="5"/>
  </si>
  <si>
    <t>06</t>
    <phoneticPr fontId="5"/>
  </si>
  <si>
    <t>10</t>
    <phoneticPr fontId="5"/>
  </si>
  <si>
    <t>11</t>
    <phoneticPr fontId="5"/>
  </si>
  <si>
    <t>12</t>
    <phoneticPr fontId="5"/>
  </si>
  <si>
    <t>13</t>
    <phoneticPr fontId="5"/>
  </si>
  <si>
    <t>14</t>
    <phoneticPr fontId="5"/>
  </si>
  <si>
    <t>15</t>
    <phoneticPr fontId="5"/>
  </si>
  <si>
    <t>16</t>
    <phoneticPr fontId="5"/>
  </si>
  <si>
    <t>17</t>
    <phoneticPr fontId="5"/>
  </si>
  <si>
    <t>18</t>
    <phoneticPr fontId="5"/>
  </si>
  <si>
    <t>19</t>
    <phoneticPr fontId="5"/>
  </si>
  <si>
    <t>20</t>
    <phoneticPr fontId="5"/>
  </si>
  <si>
    <t>21</t>
    <phoneticPr fontId="5"/>
  </si>
  <si>
    <t>22</t>
    <phoneticPr fontId="5"/>
  </si>
  <si>
    <t>23</t>
    <phoneticPr fontId="5"/>
  </si>
  <si>
    <t>24</t>
    <phoneticPr fontId="5"/>
  </si>
  <si>
    <t>25</t>
    <phoneticPr fontId="5"/>
  </si>
  <si>
    <t>26</t>
    <phoneticPr fontId="5"/>
  </si>
  <si>
    <t>27</t>
    <phoneticPr fontId="5"/>
  </si>
  <si>
    <t>28</t>
    <phoneticPr fontId="5"/>
  </si>
  <si>
    <t>29</t>
    <phoneticPr fontId="5"/>
  </si>
  <si>
    <t>30</t>
    <phoneticPr fontId="5"/>
  </si>
  <si>
    <t>31</t>
    <phoneticPr fontId="5"/>
  </si>
  <si>
    <t>32</t>
    <phoneticPr fontId="5"/>
  </si>
  <si>
    <t>33</t>
    <phoneticPr fontId="5"/>
  </si>
  <si>
    <t>34</t>
    <phoneticPr fontId="5"/>
  </si>
  <si>
    <t>35</t>
    <phoneticPr fontId="5"/>
  </si>
  <si>
    <t>36</t>
    <phoneticPr fontId="5"/>
  </si>
  <si>
    <t>37</t>
    <phoneticPr fontId="5"/>
  </si>
  <si>
    <t>38</t>
    <phoneticPr fontId="5"/>
  </si>
  <si>
    <t>４－19　看護業務</t>
    <rPh sb="5" eb="7">
      <t>カンゴ</t>
    </rPh>
    <rPh sb="7" eb="9">
      <t>ギョウム</t>
    </rPh>
    <phoneticPr fontId="1"/>
  </si>
  <si>
    <t>12 -1
　 医師</t>
    <phoneticPr fontId="5"/>
  </si>
  <si>
    <t>12 -2
　 薬剤師</t>
    <phoneticPr fontId="5"/>
  </si>
  <si>
    <t>12 -3
　 歯科医師，獣医師</t>
    <phoneticPr fontId="5"/>
  </si>
  <si>
    <t>13 -1
　 看護師</t>
    <phoneticPr fontId="5"/>
  </si>
  <si>
    <t>13 -2
　 准看護師</t>
    <rPh sb="8" eb="9">
      <t>ジュン</t>
    </rPh>
    <phoneticPr fontId="5"/>
  </si>
  <si>
    <t>13 -3
　 保健師，助産師</t>
    <phoneticPr fontId="5"/>
  </si>
  <si>
    <t>14 -1
　 診療放射線技師</t>
    <rPh sb="8" eb="10">
      <t>シンリョウ</t>
    </rPh>
    <rPh sb="10" eb="13">
      <t>ホウシャセン</t>
    </rPh>
    <rPh sb="13" eb="15">
      <t>ギシ</t>
    </rPh>
    <phoneticPr fontId="5"/>
  </si>
  <si>
    <t>14 -2
　 臨床検査技師</t>
    <rPh sb="8" eb="10">
      <t>リンショウ</t>
    </rPh>
    <rPh sb="10" eb="12">
      <t>ケンサ</t>
    </rPh>
    <rPh sb="12" eb="14">
      <t>ギシ</t>
    </rPh>
    <phoneticPr fontId="5"/>
  </si>
  <si>
    <t>14 -3
　 その他の医療技術者</t>
    <rPh sb="10" eb="11">
      <t>タ</t>
    </rPh>
    <phoneticPr fontId="5"/>
  </si>
  <si>
    <t>70 運搬従事者</t>
    <phoneticPr fontId="5"/>
  </si>
  <si>
    <t>73 その他の運搬・清掃・包装等従事者</t>
    <rPh sb="5" eb="6">
      <t>タ</t>
    </rPh>
    <rPh sb="10" eb="12">
      <t>セイソウ</t>
    </rPh>
    <rPh sb="15" eb="16">
      <t>トウ</t>
    </rPh>
    <phoneticPr fontId="5"/>
  </si>
  <si>
    <t>４－19看護業務</t>
    <rPh sb="4" eb="6">
      <t>カンゴ</t>
    </rPh>
    <rPh sb="6" eb="8">
      <t>ギョウム</t>
    </rPh>
    <phoneticPr fontId="1"/>
  </si>
  <si>
    <t xml:space="preserve">　「許可番号」及び「許可年月日」欄には、許可番号等を記入すること。
</t>
    <rPh sb="16" eb="17">
      <t>ラン</t>
    </rPh>
    <phoneticPr fontId="5"/>
  </si>
  <si>
    <t>　１欄の②欄及び②の（続）欄の「業務別派遣労働者の実人数」には、報告の対象となる６月１日現在、最新の日本標準職業分類（中分類）に基づく職種に基づき、該当する派遣労働者の区分及び従事した業務の種類別に応じた実績を所定の欄に記載すること。複数種類の業務に従事した派遣労働者については、報告の対象となる６月１日現在においてもつとも多く従事した業務に従事したものと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医師」等の医療従事者については、紹介予定派遣や産前産後休業の代替等の場合にのみ限定して派遣が認められていることに留意すること。</t>
    <rPh sb="191" eb="192">
      <t>タ</t>
    </rPh>
    <rPh sb="193" eb="195">
      <t>イリョウ</t>
    </rPh>
    <rPh sb="195" eb="198">
      <t>ギジュツシャ</t>
    </rPh>
    <rPh sb="207" eb="209">
      <t>シンリョウ</t>
    </rPh>
    <rPh sb="209" eb="212">
      <t>ホウシャセン</t>
    </rPh>
    <rPh sb="212" eb="214">
      <t>ギシ</t>
    </rPh>
    <rPh sb="215" eb="216">
      <t>オヨ</t>
    </rPh>
    <rPh sb="223" eb="225">
      <t>リンショウ</t>
    </rPh>
    <rPh sb="225" eb="227">
      <t>ケンサ</t>
    </rPh>
    <rPh sb="227" eb="229">
      <t>ギシ</t>
    </rPh>
    <rPh sb="231" eb="233">
      <t>ギョウム</t>
    </rPh>
    <rPh sb="234" eb="236">
      <t>ジッセキ</t>
    </rPh>
    <rPh sb="237" eb="238">
      <t>フク</t>
    </rPh>
    <rPh sb="325" eb="327">
      <t>イシ</t>
    </rPh>
    <phoneticPr fontId="5"/>
  </si>
  <si>
    <t xml:space="preserve">　１欄の⑤欄の「日雇派遣労働者の実人数」のうち、「高齢者」とは労働者派遣法施行令第４条第２項第１号に掲げる者のことをいい、「昼間学生」とは同項第２号に掲げる者のことをいい、「副業として従事する者」とは同項第３号に該当する者であつて労働者派遣法施行規則第28条の３第１項第１号に該当するもののことをいい、「主たる生計者でない者」とは労働者派遣法施行令第４条第２項第３号に該当する者であつて労働者派遣法施行規則第28条の３第１項第２号に該当するものをいうこと。当該日雇派遣労働者が、複数の種類に該当する場合、もつとも主たる理由と考えられるものに算定すること。  </t>
    <phoneticPr fontId="5"/>
  </si>
  <si>
    <t>　１欄の⑦欄の「日雇派遣労働者の業務別実人数」には、６月１日現在における労働者派遣法施行令第４条第１項第１号から第19号までに掲げる業務に従事している日雇派遣労働者の実人数（１欄の⑤欄に記載した日雇派遣労働者計の内数）を記載すること。なお、複数種類の業務に従事した日雇派遣労働者については、報告の対象となる６月１日現在においてもつとも多く従事した業務に従事したものすること。なお、「4-19 看護業務」については、労働者派遣法施行令第４条第２項の規定に基づき准看護師等の看護師以外の者が行う業務を含まないこと。</t>
    <phoneticPr fontId="5"/>
  </si>
  <si>
    <t>担当者：
連絡先：</t>
    <rPh sb="0" eb="3">
      <t>タントウシャ</t>
    </rPh>
    <rPh sb="5" eb="8">
      <t>レンラクサキ</t>
    </rPh>
    <phoneticPr fontId="5"/>
  </si>
  <si>
    <t>（日本産業規格Ａ列４）</t>
    <rPh sb="1" eb="3">
      <t>ニホン</t>
    </rPh>
    <rPh sb="3" eb="5">
      <t>サンギョウ</t>
    </rPh>
    <rPh sb="5" eb="7">
      <t>キカク</t>
    </rPh>
    <rPh sb="8" eb="9">
      <t>レツ</t>
    </rPh>
    <phoneticPr fontId="5"/>
  </si>
  <si>
    <t>(R5.12)</t>
    <phoneticPr fontId="5"/>
  </si>
  <si>
    <t>12 備考</t>
    <rPh sb="3" eb="5">
      <t>ビコウ</t>
    </rPh>
    <phoneticPr fontId="5"/>
  </si>
  <si>
    <t>（５）派遣先に関する事項</t>
    <rPh sb="3" eb="6">
      <t>ハケンサキ</t>
    </rPh>
    <rPh sb="7" eb="8">
      <t>カン</t>
    </rPh>
    <rPh sb="10" eb="12">
      <t>ジコウ</t>
    </rPh>
    <phoneticPr fontId="5"/>
  </si>
  <si>
    <t>（４）海外派遣労働者数（実人数）</t>
    <rPh sb="3" eb="5">
      <t>カイガイ</t>
    </rPh>
    <rPh sb="5" eb="7">
      <t>ハケン</t>
    </rPh>
    <rPh sb="7" eb="10">
      <t>ロウドウシャ</t>
    </rPh>
    <rPh sb="10" eb="11">
      <t>スウ</t>
    </rPh>
    <rPh sb="12" eb="13">
      <t>ジツ</t>
    </rPh>
    <rPh sb="13" eb="15">
      <t>ニンズウ</t>
    </rPh>
    <phoneticPr fontId="5"/>
  </si>
  <si>
    <t>（２）労働者派遣事業の売上高</t>
    <rPh sb="3" eb="6">
      <t>ロウドウシャ</t>
    </rPh>
    <rPh sb="6" eb="8">
      <t>ハケン</t>
    </rPh>
    <rPh sb="8" eb="10">
      <t>ジギョウ</t>
    </rPh>
    <rPh sb="11" eb="13">
      <t>ウリアゲ</t>
    </rPh>
    <rPh sb="13" eb="14">
      <t>ダカ</t>
    </rPh>
    <phoneticPr fontId="5"/>
  </si>
  <si>
    <t>※労働者派遣事業を行う事業所ごとの労働者派遣事業の売上高について、決算後の金額を記載</t>
    <rPh sb="1" eb="4">
      <t>ロウドウシャ</t>
    </rPh>
    <rPh sb="4" eb="6">
      <t>ハケン</t>
    </rPh>
    <rPh sb="6" eb="8">
      <t>ジギョウ</t>
    </rPh>
    <rPh sb="9" eb="10">
      <t>オコナ</t>
    </rPh>
    <rPh sb="11" eb="14">
      <t>ジギョウショ</t>
    </rPh>
    <rPh sb="17" eb="20">
      <t>ロウドウシャ</t>
    </rPh>
    <rPh sb="20" eb="22">
      <t>ハケン</t>
    </rPh>
    <rPh sb="22" eb="24">
      <t>ジギョウ</t>
    </rPh>
    <rPh sb="25" eb="27">
      <t>ウリアゲ</t>
    </rPh>
    <rPh sb="27" eb="28">
      <t>ダカ</t>
    </rPh>
    <rPh sb="33" eb="35">
      <t>ケッサン</t>
    </rPh>
    <rPh sb="35" eb="36">
      <t>ゴ</t>
    </rPh>
    <rPh sb="37" eb="39">
      <t>キンガク</t>
    </rPh>
    <rPh sb="40" eb="42">
      <t>キサイ</t>
    </rPh>
    <phoneticPr fontId="5"/>
  </si>
  <si>
    <t>（３）請負事業の売上高</t>
    <rPh sb="3" eb="5">
      <t>ウケオイ</t>
    </rPh>
    <rPh sb="5" eb="7">
      <t>ジギョウ</t>
    </rPh>
    <rPh sb="8" eb="10">
      <t>ウリアゲ</t>
    </rPh>
    <rPh sb="10" eb="11">
      <t>ダカ</t>
    </rPh>
    <phoneticPr fontId="5"/>
  </si>
  <si>
    <t>※当該事業所で請負事業を行っている場合の請負事業に係る売上高について、決算後の金額を記載</t>
    <rPh sb="1" eb="3">
      <t>トウガイ</t>
    </rPh>
    <rPh sb="3" eb="6">
      <t>ジギョウショ</t>
    </rPh>
    <rPh sb="7" eb="9">
      <t>ウケオイ</t>
    </rPh>
    <rPh sb="9" eb="11">
      <t>ジギョウ</t>
    </rPh>
    <rPh sb="12" eb="13">
      <t>オコナ</t>
    </rPh>
    <rPh sb="17" eb="19">
      <t>バアイ</t>
    </rPh>
    <rPh sb="20" eb="22">
      <t>ウケオイ</t>
    </rPh>
    <rPh sb="22" eb="24">
      <t>ジギョウ</t>
    </rPh>
    <rPh sb="25" eb="26">
      <t>カカ</t>
    </rPh>
    <rPh sb="27" eb="29">
      <t>ウリアゲ</t>
    </rPh>
    <rPh sb="29" eb="30">
      <t>ダカ</t>
    </rPh>
    <rPh sb="35" eb="37">
      <t>ケッサン</t>
    </rPh>
    <rPh sb="37" eb="38">
      <t>ゴ</t>
    </rPh>
    <rPh sb="39" eb="41">
      <t>キンガク</t>
    </rPh>
    <rPh sb="42" eb="44">
      <t>キサイ</t>
    </rPh>
    <phoneticPr fontId="5"/>
  </si>
  <si>
    <t>SUM(D11:D46)+SUM(第４面!D9:D46)</t>
  </si>
  <si>
    <t>　←郵便番号を連続して7桁(半角数字）入力</t>
    <rPh sb="2" eb="6">
      <t>ユウビンバンゴウ</t>
    </rPh>
    <rPh sb="7" eb="9">
      <t>レンゾク</t>
    </rPh>
    <rPh sb="12" eb="13">
      <t>ケタ</t>
    </rPh>
    <rPh sb="14" eb="16">
      <t>ハンカク</t>
    </rPh>
    <rPh sb="16" eb="18">
      <t>スウジ</t>
    </rPh>
    <rPh sb="19" eb="21">
      <t>ニュウリョク</t>
    </rPh>
    <phoneticPr fontId="5"/>
  </si>
  <si>
    <t>　←分類番号は4桁(半角数字）入力</t>
    <rPh sb="2" eb="4">
      <t>ブンルイ</t>
    </rPh>
    <rPh sb="4" eb="6">
      <t>バンゴウ</t>
    </rPh>
    <rPh sb="8" eb="9">
      <t>ケタ</t>
    </rPh>
    <rPh sb="10" eb="12">
      <t>ハンカク</t>
    </rPh>
    <rPh sb="12" eb="14">
      <t>スウジ</t>
    </rPh>
    <rPh sb="15" eb="17">
      <t>ニュウリョク</t>
    </rPh>
    <phoneticPr fontId="5"/>
  </si>
  <si>
    <t>　←日付入力は、H99.88.77 H99/88/77 2099/88/77</t>
    <phoneticPr fontId="5"/>
  </si>
  <si>
    <t xml:space="preserve">(    )      -     </t>
    <phoneticPr fontId="5"/>
  </si>
  <si>
    <t>　第１面上方の提出者欄には、氏名（法人にあってはその名称及び代表者の氏名）を記載すること。</t>
    <phoneticPr fontId="5"/>
  </si>
  <si>
    <t>　６欄及び７欄については、許可申請時（更新を受けた事業主にあっては直近の更新時）における企業規模及び日本標準産業分類に基づく産業分類（細分類）を記載すること。ただし、７欄については、日本標準産業分類に変更があった場合は、最新の分類に基づいて記載すること。６欄の「大企業」は中小企業以外のものを指し、「中小企業」は中小企業基本法（昭和38年法律第154号）第２条第１項に規定する中小企業者又は同条第５項に規定する小規模企業者を指すこと。</t>
    <rPh sb="3" eb="4">
      <t>オヨ</t>
    </rPh>
    <rPh sb="22" eb="23">
      <t>ウ</t>
    </rPh>
    <rPh sb="44" eb="46">
      <t>キギョウ</t>
    </rPh>
    <rPh sb="46" eb="48">
      <t>キボ</t>
    </rPh>
    <rPh sb="48" eb="49">
      <t>オヨ</t>
    </rPh>
    <rPh sb="50" eb="52">
      <t>ニホン</t>
    </rPh>
    <rPh sb="52" eb="54">
      <t>ヒョウジュン</t>
    </rPh>
    <rPh sb="54" eb="56">
      <t>サンギョウ</t>
    </rPh>
    <rPh sb="56" eb="58">
      <t>ブンルイ</t>
    </rPh>
    <rPh sb="59" eb="60">
      <t>モト</t>
    </rPh>
    <rPh sb="62" eb="64">
      <t>サンギョウ</t>
    </rPh>
    <rPh sb="64" eb="66">
      <t>ブンルイ</t>
    </rPh>
    <rPh sb="72" eb="74">
      <t>キサイ</t>
    </rPh>
    <rPh sb="120" eb="122">
      <t>キサイ</t>
    </rPh>
    <rPh sb="128" eb="129">
      <t>ラン</t>
    </rPh>
    <rPh sb="131" eb="134">
      <t>ダイキギョウ</t>
    </rPh>
    <rPh sb="136" eb="138">
      <t>チュウショウ</t>
    </rPh>
    <rPh sb="138" eb="140">
      <t>キギョウ</t>
    </rPh>
    <rPh sb="140" eb="142">
      <t>イガイ</t>
    </rPh>
    <rPh sb="146" eb="147">
      <t>サ</t>
    </rPh>
    <rPh sb="150" eb="152">
      <t>チュウショウ</t>
    </rPh>
    <rPh sb="152" eb="154">
      <t>キギョウ</t>
    </rPh>
    <rPh sb="212" eb="213">
      <t>サ</t>
    </rPh>
    <phoneticPr fontId="5"/>
  </si>
  <si>
    <t>　８欄には、年度報告の報告対象期間である、事業年度の開始の日（事業を事業年度の途中で開始した場合にあっては、当該事業の開始の日）及び当該事業年度の終了の日（事業を事業年度の途中で終了した場合にあっては、当該事業の終了の日）を記載すること。</t>
    <rPh sb="89" eb="91">
      <t>シュウリョウ</t>
    </rPh>
    <rPh sb="106" eb="108">
      <t>シュウリョウ</t>
    </rPh>
    <phoneticPr fontId="5"/>
  </si>
  <si>
    <t>　10欄の「親会社」とは、労働者派遣事業の適正な運営の確保及び派遣労働者の保護等に関する法律施行規則（昭和61年労働省令第20号。以下「労働者派遣法施行規則」という。）第18条の３第２項各号に規定する者をいうこと。当該親会社が労働者派遣事業の許可番号又は民営職業紹介事業の許可・届出番号を有している場合には、当該番号を記載すること。なお、当該親会社が、旧特定労働者派遣事業に係る事業所である場合には、12欄に親会社の当該旧特定労働者派遣事業に係る届出受理番号を記載すること。</t>
    <rPh sb="51" eb="53">
      <t>ショウワ</t>
    </rPh>
    <rPh sb="55" eb="56">
      <t>ネン</t>
    </rPh>
    <rPh sb="56" eb="59">
      <t>ロウドウショウ</t>
    </rPh>
    <rPh sb="59" eb="60">
      <t>レイ</t>
    </rPh>
    <rPh sb="60" eb="61">
      <t>ダイ</t>
    </rPh>
    <rPh sb="63" eb="64">
      <t>ゴウ</t>
    </rPh>
    <rPh sb="65" eb="67">
      <t>イカ</t>
    </rPh>
    <rPh sb="68" eb="71">
      <t>ロウドウシャ</t>
    </rPh>
    <rPh sb="71" eb="73">
      <t>ハケ</t>
    </rPh>
    <rPh sb="73" eb="74">
      <t>ホウ</t>
    </rPh>
    <rPh sb="74" eb="76">
      <t>セコウ</t>
    </rPh>
    <rPh sb="76" eb="78">
      <t>キソク</t>
    </rPh>
    <rPh sb="93" eb="95">
      <t>カクゴウ</t>
    </rPh>
    <rPh sb="121" eb="123">
      <t>キョカ</t>
    </rPh>
    <rPh sb="123" eb="125">
      <t>バンゴウ</t>
    </rPh>
    <rPh sb="125" eb="126">
      <t>マタ</t>
    </rPh>
    <rPh sb="159" eb="161">
      <t>キサイ</t>
    </rPh>
    <rPh sb="176" eb="177">
      <t>キュウ</t>
    </rPh>
    <rPh sb="177" eb="179">
      <t>トクテイ</t>
    </rPh>
    <rPh sb="208" eb="210">
      <t>トウガイ</t>
    </rPh>
    <rPh sb="210" eb="211">
      <t>キュウ</t>
    </rPh>
    <rPh sb="211" eb="213">
      <t>トクテイ</t>
    </rPh>
    <rPh sb="213" eb="216">
      <t>ロウドウシャ</t>
    </rPh>
    <rPh sb="216" eb="218">
      <t>ハケン</t>
    </rPh>
    <rPh sb="230" eb="232">
      <t>キサイ</t>
    </rPh>
    <phoneticPr fontId="5"/>
  </si>
  <si>
    <t>　11欄について、労働者派遣事業と請負により行われる事業との区分に関する基準（昭和61年労働省告示第37号）により請負事業となる事業を実施している場合には、１を○で囲むこと。その際、製造業に分類される事業者であつて、構内請負（発注者の事業所構内において、自社の雇用する労働者を使用し、生産活動を請け負うこと）を実施している場合には、「うち構内請負の実施」欄の１を○で囲むこと。</t>
    <rPh sb="30" eb="32">
      <t>クブン</t>
    </rPh>
    <phoneticPr fontId="5"/>
  </si>
  <si>
    <t>　（１）欄の③の「無期雇用派遣労働者」とは、労働者派遣事業の適正な運営の確保及び派遣労働者の保護等に関する法律（昭和60年法律第88号。以下「労働者派遣法」という。）第30条の２第１項に規定する無期雇用派遣労働者を、④の「有期雇用派遣労働者」とは、労働者派遣法第30条第1項に規定する有期雇用派遣労働者をいうこと（以下同じ。）。</t>
    <rPh sb="56" eb="58">
      <t>ショウワ</t>
    </rPh>
    <rPh sb="60" eb="61">
      <t>ネン</t>
    </rPh>
    <rPh sb="61" eb="63">
      <t>ホウリツ</t>
    </rPh>
    <rPh sb="63" eb="64">
      <t>ダイ</t>
    </rPh>
    <rPh sb="66" eb="67">
      <t>ゴウ</t>
    </rPh>
    <rPh sb="68" eb="70">
      <t>イカ</t>
    </rPh>
    <rPh sb="71" eb="74">
      <t>ロウドウシャ</t>
    </rPh>
    <rPh sb="74" eb="76">
      <t>ハケ</t>
    </rPh>
    <rPh sb="76" eb="77">
      <t>ホウ</t>
    </rPh>
    <rPh sb="89" eb="90">
      <t>ダイ</t>
    </rPh>
    <rPh sb="91" eb="92">
      <t>コウ</t>
    </rPh>
    <rPh sb="97" eb="99">
      <t>ムキ</t>
    </rPh>
    <rPh sb="142" eb="144">
      <t>ユウキ</t>
    </rPh>
    <rPh sb="146" eb="148">
      <t>ハケン</t>
    </rPh>
    <rPh sb="157" eb="159">
      <t>イカ</t>
    </rPh>
    <rPh sb="159" eb="160">
      <t>オナ</t>
    </rPh>
    <phoneticPr fontId="5"/>
  </si>
  <si>
    <t>　（１）欄の⑤の「日雇派遣労働者」とは、労働者派遣法第35条の４第１項に規定する日雇労働者をいうこと。なお、30日以内の期間を定めた契約を更新して通算30日を超えるような場合も含まれることに留意すること（以下同じ。）。</t>
    <rPh sb="40" eb="42">
      <t>ヒヤト</t>
    </rPh>
    <rPh sb="42" eb="45">
      <t>ロウドウシャ</t>
    </rPh>
    <rPh sb="88" eb="89">
      <t>フク</t>
    </rPh>
    <rPh sb="102" eb="104">
      <t>イカ</t>
    </rPh>
    <rPh sb="104" eb="105">
      <t>オナ</t>
    </rPh>
    <phoneticPr fontId="5"/>
  </si>
  <si>
    <t>　（２）欄の「労働者派遣事業の売上高」には、労働者派遣事業を行う事業所ごとの労働者派遣事業の売上高について、決算後の金額を記載すること。（事業所ごとの額を計上すること。円単位で記載すること（千円、万円単位などや小数点は使用しないこと。）。）。</t>
    <rPh sb="7" eb="10">
      <t>ロウドウシャ</t>
    </rPh>
    <rPh sb="10" eb="12">
      <t>ハケン</t>
    </rPh>
    <rPh sb="12" eb="14">
      <t>ジギョウ</t>
    </rPh>
    <rPh sb="15" eb="16">
      <t>ウ</t>
    </rPh>
    <rPh sb="16" eb="17">
      <t>ア</t>
    </rPh>
    <rPh sb="17" eb="18">
      <t>タカ</t>
    </rPh>
    <rPh sb="22" eb="25">
      <t>ロウドウシャ</t>
    </rPh>
    <rPh sb="25" eb="27">
      <t>ハケン</t>
    </rPh>
    <rPh sb="27" eb="29">
      <t>ジギョウ</t>
    </rPh>
    <rPh sb="30" eb="31">
      <t>オコナ</t>
    </rPh>
    <rPh sb="32" eb="35">
      <t>ジギョウショ</t>
    </rPh>
    <rPh sb="38" eb="41">
      <t>ロウドウシャ</t>
    </rPh>
    <rPh sb="41" eb="43">
      <t>ハケン</t>
    </rPh>
    <rPh sb="43" eb="45">
      <t>ジギョウ</t>
    </rPh>
    <rPh sb="46" eb="47">
      <t>ウ</t>
    </rPh>
    <rPh sb="47" eb="48">
      <t>ア</t>
    </rPh>
    <rPh sb="48" eb="49">
      <t>タカ</t>
    </rPh>
    <rPh sb="54" eb="56">
      <t>ケッサン</t>
    </rPh>
    <rPh sb="56" eb="57">
      <t>ゴ</t>
    </rPh>
    <rPh sb="58" eb="60">
      <t>キンガク</t>
    </rPh>
    <rPh sb="61" eb="63">
      <t>キサイ</t>
    </rPh>
    <rPh sb="69" eb="72">
      <t>ジギョウショ</t>
    </rPh>
    <rPh sb="75" eb="76">
      <t>ガク</t>
    </rPh>
    <rPh sb="77" eb="79">
      <t>ケイジョウ</t>
    </rPh>
    <rPh sb="84" eb="85">
      <t>エン</t>
    </rPh>
    <rPh sb="85" eb="87">
      <t>タンイ</t>
    </rPh>
    <rPh sb="88" eb="90">
      <t>キサイ</t>
    </rPh>
    <rPh sb="95" eb="97">
      <t>センエン</t>
    </rPh>
    <rPh sb="98" eb="100">
      <t>マンエン</t>
    </rPh>
    <rPh sb="100" eb="102">
      <t>タンイ</t>
    </rPh>
    <rPh sb="105" eb="108">
      <t>ショウスウテン</t>
    </rPh>
    <rPh sb="109" eb="111">
      <t>シヨウ</t>
    </rPh>
    <phoneticPr fontId="5"/>
  </si>
  <si>
    <t>　（３）欄の「請負事業の売上高」には、当該事業所で請負事業を行っている場合の請負事業に係る売上高について、決算後の金額を記載すること。（事業所ごとの額を計上すること。円単位で記載すること（千円、万円単位などや小数点は使用しないこと。）。）。</t>
    <rPh sb="12" eb="13">
      <t>ウ</t>
    </rPh>
    <rPh sb="13" eb="14">
      <t>ア</t>
    </rPh>
    <rPh sb="14" eb="15">
      <t>タカ</t>
    </rPh>
    <rPh sb="53" eb="55">
      <t>ケッサン</t>
    </rPh>
    <rPh sb="55" eb="56">
      <t>ゴ</t>
    </rPh>
    <rPh sb="57" eb="59">
      <t>キンガク</t>
    </rPh>
    <rPh sb="60" eb="62">
      <t>キサイ</t>
    </rPh>
    <rPh sb="68" eb="71">
      <t>ジギョウショ</t>
    </rPh>
    <rPh sb="74" eb="75">
      <t>ガク</t>
    </rPh>
    <rPh sb="76" eb="78">
      <t>ケイジョウ</t>
    </rPh>
    <rPh sb="83" eb="84">
      <t>エン</t>
    </rPh>
    <rPh sb="84" eb="86">
      <t>タンイ</t>
    </rPh>
    <rPh sb="87" eb="89">
      <t>キサイ</t>
    </rPh>
    <rPh sb="94" eb="96">
      <t>センエン</t>
    </rPh>
    <rPh sb="97" eb="99">
      <t>マンエン</t>
    </rPh>
    <rPh sb="99" eb="101">
      <t>タンイ</t>
    </rPh>
    <rPh sb="104" eb="107">
      <t>ショウスウテン</t>
    </rPh>
    <rPh sb="108" eb="110">
      <t>シヨウ</t>
    </rPh>
    <phoneticPr fontId="5"/>
  </si>
  <si>
    <t>　（４）欄については、報告対象期間内に海外派遣した派遣労働者の実人数を記載すること。</t>
    <rPh sb="17" eb="18">
      <t>ナイ</t>
    </rPh>
    <rPh sb="32" eb="33">
      <t>ニン</t>
    </rPh>
    <phoneticPr fontId="5"/>
  </si>
  <si>
    <t>　（５）欄の①欄については、報告対象期間内に派遣先の事業所の実数を記載すること。報告対象期間内に労働者を派遣しなかった場合は「０」を記載すること。</t>
    <rPh sb="7" eb="8">
      <t>ラン</t>
    </rPh>
    <rPh sb="20" eb="21">
      <t>ナイ</t>
    </rPh>
    <rPh sb="22" eb="25">
      <t>ハケンサキ</t>
    </rPh>
    <rPh sb="26" eb="29">
      <t>ジギョウショ</t>
    </rPh>
    <rPh sb="40" eb="42">
      <t>ホウコク</t>
    </rPh>
    <rPh sb="42" eb="44">
      <t>タイショウ</t>
    </rPh>
    <rPh sb="44" eb="47">
      <t>キカンナイ</t>
    </rPh>
    <rPh sb="48" eb="51">
      <t>ロウドウシャ</t>
    </rPh>
    <rPh sb="52" eb="54">
      <t>ハケン</t>
    </rPh>
    <rPh sb="59" eb="61">
      <t>バアイ</t>
    </rPh>
    <rPh sb="66" eb="68">
      <t>キサイ</t>
    </rPh>
    <phoneticPr fontId="5"/>
  </si>
  <si>
    <t>　（５）欄の②欄については、報告対象期間内に締結した労働者派遣契約（個別契約）に係る派遣期間について、総件数（延べ件数）及び内訳としての期間別の件数を記載すること。なお、１つの労働者派遣契約において複数の派遣期間がある場合は、それぞれの期間別に計上した件数を記載すること。（５）欄の①欄が「０」であった場合は、「労働者派遣契約がなかった」欄に○印をすること。</t>
    <rPh sb="7" eb="8">
      <t>ラン</t>
    </rPh>
    <rPh sb="20" eb="21">
      <t>ナイ</t>
    </rPh>
    <rPh sb="40" eb="41">
      <t>カカ</t>
    </rPh>
    <rPh sb="42" eb="44">
      <t>ハケン</t>
    </rPh>
    <rPh sb="51" eb="54">
      <t>ソウケンスウ</t>
    </rPh>
    <rPh sb="55" eb="56">
      <t>ノ</t>
    </rPh>
    <rPh sb="57" eb="59">
      <t>ケンスウ</t>
    </rPh>
    <rPh sb="60" eb="61">
      <t>オヨ</t>
    </rPh>
    <rPh sb="62" eb="64">
      <t>ウチワケ</t>
    </rPh>
    <rPh sb="88" eb="91">
      <t>ロウドウシャ</t>
    </rPh>
    <rPh sb="91" eb="93">
      <t>ハケン</t>
    </rPh>
    <rPh sb="102" eb="104">
      <t>ハケン</t>
    </rPh>
    <rPh sb="126" eb="128">
      <t>ケンスウ</t>
    </rPh>
    <rPh sb="129" eb="131">
      <t>キサイ</t>
    </rPh>
    <rPh sb="142" eb="143">
      <t>ラン</t>
    </rPh>
    <rPh sb="169" eb="170">
      <t>ラン</t>
    </rPh>
    <rPh sb="172" eb="173">
      <t>シルシ</t>
    </rPh>
    <phoneticPr fontId="5"/>
  </si>
  <si>
    <t>　（５）欄の③欄については、報告対象期間（第１面の８欄）内における主な派遣先の事業主のうち取引額上位５位までの事業主名を記載すること。（５）欄の①欄が「０」の場合及び②欄に「労働者派遣契約がなかった」欄に○印をした場合には、（５）欄の③欄には記載の必要がないこと。</t>
    <rPh sb="7" eb="8">
      <t>ラン</t>
    </rPh>
    <rPh sb="28" eb="29">
      <t>ナイ</t>
    </rPh>
    <rPh sb="73" eb="74">
      <t>ラン</t>
    </rPh>
    <rPh sb="79" eb="81">
      <t>バアイ</t>
    </rPh>
    <rPh sb="81" eb="82">
      <t>オヨ</t>
    </rPh>
    <rPh sb="84" eb="85">
      <t>ラン</t>
    </rPh>
    <rPh sb="107" eb="109">
      <t>バアイ</t>
    </rPh>
    <rPh sb="115" eb="116">
      <t>ラン</t>
    </rPh>
    <rPh sb="118" eb="119">
      <t>ラン</t>
    </rPh>
    <rPh sb="121" eb="123">
      <t>キサイ</t>
    </rPh>
    <rPh sb="124" eb="126">
      <t>ヒツヨウ</t>
    </rPh>
    <phoneticPr fontId="5"/>
  </si>
  <si>
    <t>　（６）欄中、選択肢として番号を提示している部分については、該当する番号を記載すること。</t>
    <rPh sb="5" eb="6">
      <t>チュウ</t>
    </rPh>
    <rPh sb="7" eb="10">
      <t>センタクシ</t>
    </rPh>
    <rPh sb="13" eb="15">
      <t>バンゴウ</t>
    </rPh>
    <rPh sb="16" eb="18">
      <t>テイジ</t>
    </rPh>
    <rPh sb="22" eb="24">
      <t>ブブン</t>
    </rPh>
    <rPh sb="30" eb="32">
      <t>ガイトウ</t>
    </rPh>
    <rPh sb="34" eb="36">
      <t>バンゴウ</t>
    </rPh>
    <rPh sb="37" eb="39">
      <t>キサイ</t>
    </rPh>
    <phoneticPr fontId="5"/>
  </si>
  <si>
    <t>　（６）欄については、①欄には「労働安全衛生法第59条の規定に基づく安全衛生教育」の報告対象期間内における実績を、②欄には一般教養としての訓練等の「その他の教育訓練」（安全衛生教育及び派遣労働者のキャリアアップ措置に関するもの以外の訓練）の報告対象期間内における実績を、それぞれ記載すること。</t>
    <rPh sb="4" eb="5">
      <t>ラン</t>
    </rPh>
    <rPh sb="28" eb="30">
      <t>キテイ</t>
    </rPh>
    <rPh sb="31" eb="32">
      <t>モト</t>
    </rPh>
    <rPh sb="48" eb="49">
      <t>ナイ</t>
    </rPh>
    <rPh sb="105" eb="107">
      <t>ソチ</t>
    </rPh>
    <rPh sb="108" eb="109">
      <t>カン</t>
    </rPh>
    <rPh sb="126" eb="127">
      <t>ナイ</t>
    </rPh>
    <phoneticPr fontId="5"/>
  </si>
  <si>
    <t>　（６）欄の①欄及び②欄については、教育訓練コース単位で記載し、①欄には５コースまでを、②欄には３コースまでを記載すること。それ以上のコースがある場合は、別紙に記載すること。</t>
    <rPh sb="4" eb="5">
      <t>ラン</t>
    </rPh>
    <rPh sb="7" eb="8">
      <t>ラン</t>
    </rPh>
    <rPh sb="8" eb="9">
      <t>オヨ</t>
    </rPh>
    <rPh sb="11" eb="12">
      <t>ラン</t>
    </rPh>
    <rPh sb="18" eb="20">
      <t>キョウイク</t>
    </rPh>
    <rPh sb="20" eb="22">
      <t>クンレン</t>
    </rPh>
    <rPh sb="33" eb="34">
      <t>ラン</t>
    </rPh>
    <rPh sb="45" eb="46">
      <t>ラン</t>
    </rPh>
    <rPh sb="64" eb="66">
      <t>イジョウ</t>
    </rPh>
    <phoneticPr fontId="5"/>
  </si>
  <si>
    <t>　（６）欄の①欄について、実施内容が労働安全衛生法第59条第１項の規定に該当する場合は、その内容に合致する労働安全衛生規則第35条第１項各号のうち該当号数に応じた１～８までの数字を、労働安全衛生法第59条第２項の規定に該当する場合は９を、同条第３項の規定に該当する場合は10を、その訓練の主な内容に応じて最大２つまで記載すること。</t>
    <rPh sb="4" eb="5">
      <t>ラン</t>
    </rPh>
    <rPh sb="7" eb="8">
      <t>ラン</t>
    </rPh>
    <rPh sb="33" eb="35">
      <t>キテイ</t>
    </rPh>
    <rPh sb="53" eb="55">
      <t>ロウドウ</t>
    </rPh>
    <rPh sb="55" eb="57">
      <t>アンゼン</t>
    </rPh>
    <rPh sb="57" eb="59">
      <t>エイセイ</t>
    </rPh>
    <rPh sb="59" eb="61">
      <t>キソク</t>
    </rPh>
    <rPh sb="61" eb="62">
      <t>ダイ</t>
    </rPh>
    <rPh sb="64" eb="65">
      <t>ジョウ</t>
    </rPh>
    <rPh sb="65" eb="66">
      <t>ダイ</t>
    </rPh>
    <rPh sb="67" eb="68">
      <t>コウ</t>
    </rPh>
    <rPh sb="68" eb="70">
      <t>カクゴウ</t>
    </rPh>
    <rPh sb="106" eb="108">
      <t>キテイ</t>
    </rPh>
    <rPh sb="119" eb="121">
      <t>ドウジョウ</t>
    </rPh>
    <rPh sb="123" eb="124">
      <t>コウ</t>
    </rPh>
    <rPh sb="125" eb="127">
      <t>キテイ</t>
    </rPh>
    <rPh sb="158" eb="160">
      <t>キサイ</t>
    </rPh>
    <phoneticPr fontId="5"/>
  </si>
  <si>
    <t>　（６）欄の①欄について、「教育の内容」については、「４Ｓ（整理・整頓・清掃・清潔）運動」、「ＫＹ（危険予知）活動」、「ヒヤリハット事例の報告」等具体的に記載すること。</t>
    <rPh sb="14" eb="16">
      <t>キョウイク</t>
    </rPh>
    <phoneticPr fontId="5"/>
  </si>
  <si>
    <t>　（６）欄の①欄及び②欄について、「１人当たりの平均実施時間」には、報告対象期間内に、各コースごとに派遣労働者が受講した１人当たりの平均実施時間数を記載すること。</t>
    <rPh sb="4" eb="5">
      <t>ラン</t>
    </rPh>
    <rPh sb="7" eb="8">
      <t>ラン</t>
    </rPh>
    <rPh sb="8" eb="9">
      <t>オヨ</t>
    </rPh>
    <rPh sb="11" eb="12">
      <t>ラン</t>
    </rPh>
    <rPh sb="24" eb="26">
      <t>ヘイキン</t>
    </rPh>
    <rPh sb="43" eb="44">
      <t>カク</t>
    </rPh>
    <rPh sb="50" eb="52">
      <t>ハケン</t>
    </rPh>
    <rPh sb="52" eb="55">
      <t>ロウドウシャ</t>
    </rPh>
    <rPh sb="56" eb="58">
      <t>ジュコウ</t>
    </rPh>
    <rPh sb="61" eb="62">
      <t>ニン</t>
    </rPh>
    <rPh sb="62" eb="63">
      <t>ア</t>
    </rPh>
    <rPh sb="66" eb="68">
      <t>ヘイキン</t>
    </rPh>
    <rPh sb="72" eb="73">
      <t>スウ</t>
    </rPh>
    <phoneticPr fontId="5"/>
  </si>
  <si>
    <t>　（６）欄の②欄について、「OJT」とは業務の遂行の過程内において行う教育訓練を、｢OFF-JT」とはそれ以外の教育訓練をいうこと。</t>
    <rPh sb="7" eb="8">
      <t>ラン</t>
    </rPh>
    <phoneticPr fontId="5"/>
  </si>
  <si>
    <t>　（６）欄の②欄について、「訓練費負担の別」において、「１ 無償（実費負担なし）」とは、テキスト代等を含め訓練の全てを無償で実施することを、「２ 無償（実費負担あり）」とは、テキスト代や材料費等の実費負担があるが原則として無償で実施することを、「３ 有償」とは、これ以外をいうこと。</t>
    <rPh sb="33" eb="35">
      <t>ジッピ</t>
    </rPh>
    <rPh sb="35" eb="37">
      <t>フタン</t>
    </rPh>
    <rPh sb="48" eb="49">
      <t>ダイ</t>
    </rPh>
    <rPh sb="49" eb="50">
      <t>トウ</t>
    </rPh>
    <rPh sb="51" eb="52">
      <t>フク</t>
    </rPh>
    <rPh sb="53" eb="55">
      <t>クンレン</t>
    </rPh>
    <rPh sb="56" eb="57">
      <t>スベ</t>
    </rPh>
    <rPh sb="59" eb="61">
      <t>ムショウ</t>
    </rPh>
    <rPh sb="62" eb="64">
      <t>ジッシ</t>
    </rPh>
    <rPh sb="91" eb="92">
      <t>ダイ</t>
    </rPh>
    <rPh sb="93" eb="96">
      <t>ザイリョウヒ</t>
    </rPh>
    <rPh sb="96" eb="97">
      <t>トウ</t>
    </rPh>
    <rPh sb="98" eb="100">
      <t>ジッピ</t>
    </rPh>
    <rPh sb="100" eb="102">
      <t>フタン</t>
    </rPh>
    <rPh sb="106" eb="108">
      <t>ゲンソク</t>
    </rPh>
    <rPh sb="111" eb="113">
      <t>ムショウ</t>
    </rPh>
    <rPh sb="114" eb="116">
      <t>ジッシ</t>
    </rPh>
    <rPh sb="133" eb="135">
      <t>イガイ</t>
    </rPh>
    <phoneticPr fontId="5"/>
  </si>
  <si>
    <t>　（６）欄の②欄について、「賃金支給の別」において、「１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14" eb="16">
      <t>チンギン</t>
    </rPh>
    <rPh sb="16" eb="18">
      <t>シキュウ</t>
    </rPh>
    <rPh sb="29" eb="31">
      <t>ユウキュウ</t>
    </rPh>
    <rPh sb="32" eb="34">
      <t>ムキュウ</t>
    </rPh>
    <rPh sb="34" eb="36">
      <t>ブブン</t>
    </rPh>
    <rPh sb="43" eb="45">
      <t>ヨウイ</t>
    </rPh>
    <rPh sb="47" eb="48">
      <t>スベ</t>
    </rPh>
    <rPh sb="50" eb="52">
      <t>キョウイク</t>
    </rPh>
    <rPh sb="52" eb="54">
      <t>クンレン</t>
    </rPh>
    <rPh sb="55" eb="57">
      <t>ジッシ</t>
    </rPh>
    <rPh sb="58" eb="59">
      <t>ア</t>
    </rPh>
    <rPh sb="62" eb="64">
      <t>キュウヨ</t>
    </rPh>
    <rPh sb="68" eb="70">
      <t>バアイ</t>
    </rPh>
    <rPh sb="75" eb="77">
      <t>ユウキュウ</t>
    </rPh>
    <rPh sb="89" eb="92">
      <t>ジシュテキ</t>
    </rPh>
    <rPh sb="93" eb="95">
      <t>ジッシ</t>
    </rPh>
    <rPh sb="97" eb="99">
      <t>キョウイク</t>
    </rPh>
    <rPh sb="99" eb="101">
      <t>クンレン</t>
    </rPh>
    <rPh sb="106" eb="108">
      <t>ムキュウ</t>
    </rPh>
    <rPh sb="111" eb="113">
      <t>バアイ</t>
    </rPh>
    <rPh sb="117" eb="119">
      <t>ゲンソク</t>
    </rPh>
    <rPh sb="122" eb="124">
      <t>キョウイク</t>
    </rPh>
    <rPh sb="124" eb="126">
      <t>クンレン</t>
    </rPh>
    <rPh sb="127" eb="129">
      <t>ジッシ</t>
    </rPh>
    <rPh sb="130" eb="131">
      <t>ア</t>
    </rPh>
    <rPh sb="134" eb="136">
      <t>キュウヨ</t>
    </rPh>
    <rPh sb="137" eb="139">
      <t>シハラ</t>
    </rPh>
    <rPh sb="140" eb="142">
      <t>バアイ</t>
    </rPh>
    <rPh sb="147" eb="149">
      <t>ムキュウ</t>
    </rPh>
    <rPh sb="153" eb="155">
      <t>キョウイク</t>
    </rPh>
    <rPh sb="155" eb="157">
      <t>クンレン</t>
    </rPh>
    <rPh sb="158" eb="161">
      <t>ジッシジ</t>
    </rPh>
    <rPh sb="162" eb="164">
      <t>キュウヨ</t>
    </rPh>
    <rPh sb="165" eb="167">
      <t>シハラ</t>
    </rPh>
    <rPh sb="170" eb="172">
      <t>バアイ</t>
    </rPh>
    <phoneticPr fontId="5"/>
  </si>
  <si>
    <t>　（７）欄について、イには、報告対象期間内に、新たに、労働者派遣の役務の提供を受けようとする者から紹介予定派遣に係る労働者派遣契約の申込みのあった派遣労働者の実人数を記載し、そのうち報告対象期間内において紹介予定派遣により労働者派遣された派遣労働者数の実人数をロに記載すること。ハには、報告対象期間内において紹介予定派遣により派遣先に職業紹介された派遣労働者の実人数を記載し、そのうち報告対象期間内において派遣先で雇用された派遣労働者の実人数をニに記載すること。</t>
    <phoneticPr fontId="5"/>
  </si>
  <si>
    <t>　（８）欄については、報告対象期間内における雇用安定措置の対象派遣労働者（雇用安定措置を講じなかった者を含む。）及び各雇用安定措置の区分ごとの派遣労働者の延べ人数を記載すること。「３年見込み」、「２年半から３年未満見込み」、「２年から２年半未満見込み」、「１年半から２年未満見込み」及び「１年から１年半未満見込み」の対象派遣労働者については、各期間に該当し、かつ当該労働者派遣の終了後も継続して就業することを希望している者とすること。同一の派遣労働者が複数の期間の区分に該当する場合は、該当する区分のそれぞれの欄に計上すること。</t>
    <rPh sb="11" eb="13">
      <t>ホウコク</t>
    </rPh>
    <rPh sb="13" eb="15">
      <t>タイショウ</t>
    </rPh>
    <rPh sb="15" eb="17">
      <t>キカン</t>
    </rPh>
    <rPh sb="17" eb="18">
      <t>ナイ</t>
    </rPh>
    <rPh sb="22" eb="24">
      <t>コヨウ</t>
    </rPh>
    <rPh sb="24" eb="26">
      <t>アンテイ</t>
    </rPh>
    <rPh sb="26" eb="28">
      <t>ソチ</t>
    </rPh>
    <rPh sb="29" eb="31">
      <t>タイショウ</t>
    </rPh>
    <rPh sb="31" eb="33">
      <t>ハケン</t>
    </rPh>
    <rPh sb="33" eb="36">
      <t>ロウドウシャ</t>
    </rPh>
    <rPh sb="37" eb="39">
      <t>コヨウ</t>
    </rPh>
    <rPh sb="39" eb="41">
      <t>アンテイ</t>
    </rPh>
    <rPh sb="41" eb="43">
      <t>ソチ</t>
    </rPh>
    <rPh sb="44" eb="45">
      <t>コウ</t>
    </rPh>
    <rPh sb="50" eb="51">
      <t>シャ</t>
    </rPh>
    <rPh sb="52" eb="53">
      <t>フク</t>
    </rPh>
    <rPh sb="56" eb="57">
      <t>オヨ</t>
    </rPh>
    <rPh sb="58" eb="59">
      <t>カク</t>
    </rPh>
    <rPh sb="59" eb="61">
      <t>コヨウ</t>
    </rPh>
    <rPh sb="61" eb="63">
      <t>アンテイ</t>
    </rPh>
    <rPh sb="63" eb="65">
      <t>ソチ</t>
    </rPh>
    <rPh sb="66" eb="68">
      <t>クブン</t>
    </rPh>
    <rPh sb="71" eb="73">
      <t>ハケン</t>
    </rPh>
    <rPh sb="73" eb="76">
      <t>ロウドウシャ</t>
    </rPh>
    <rPh sb="77" eb="78">
      <t>ノ</t>
    </rPh>
    <rPh sb="79" eb="81">
      <t>ニンズウ</t>
    </rPh>
    <rPh sb="82" eb="84">
      <t>キサイ</t>
    </rPh>
    <rPh sb="91" eb="92">
      <t>ネン</t>
    </rPh>
    <rPh sb="92" eb="94">
      <t>ミコ</t>
    </rPh>
    <rPh sb="99" eb="101">
      <t>ネンハン</t>
    </rPh>
    <rPh sb="104" eb="105">
      <t>ネン</t>
    </rPh>
    <rPh sb="105" eb="107">
      <t>ミマン</t>
    </rPh>
    <rPh sb="107" eb="109">
      <t>ミコ</t>
    </rPh>
    <rPh sb="141" eb="142">
      <t>オヨ</t>
    </rPh>
    <rPh sb="151" eb="153">
      <t>ミマン</t>
    </rPh>
    <rPh sb="158" eb="160">
      <t>タイショウ</t>
    </rPh>
    <rPh sb="160" eb="162">
      <t>ハケン</t>
    </rPh>
    <rPh sb="162" eb="164">
      <t>ロウドウ</t>
    </rPh>
    <rPh sb="164" eb="165">
      <t>シャ</t>
    </rPh>
    <rPh sb="171" eb="172">
      <t>カク</t>
    </rPh>
    <rPh sb="172" eb="174">
      <t>キカン</t>
    </rPh>
    <rPh sb="175" eb="177">
      <t>ガイトウ</t>
    </rPh>
    <rPh sb="181" eb="183">
      <t>トウガイ</t>
    </rPh>
    <rPh sb="183" eb="186">
      <t>ロウドウシャ</t>
    </rPh>
    <rPh sb="186" eb="188">
      <t>ハケン</t>
    </rPh>
    <rPh sb="189" eb="192">
      <t>シュウリョウゴ</t>
    </rPh>
    <rPh sb="193" eb="195">
      <t>ケイゾク</t>
    </rPh>
    <rPh sb="197" eb="199">
      <t>シュウギョウ</t>
    </rPh>
    <rPh sb="204" eb="206">
      <t>キボウ</t>
    </rPh>
    <rPh sb="210" eb="211">
      <t>シャ</t>
    </rPh>
    <rPh sb="217" eb="219">
      <t>ドウイツ</t>
    </rPh>
    <rPh sb="220" eb="222">
      <t>ハケン</t>
    </rPh>
    <rPh sb="222" eb="225">
      <t>ロウドウシャ</t>
    </rPh>
    <rPh sb="226" eb="228">
      <t>フクスウ</t>
    </rPh>
    <rPh sb="229" eb="231">
      <t>キカン</t>
    </rPh>
    <rPh sb="232" eb="234">
      <t>クブン</t>
    </rPh>
    <rPh sb="235" eb="237">
      <t>ガイトウ</t>
    </rPh>
    <rPh sb="239" eb="241">
      <t>バアイ</t>
    </rPh>
    <rPh sb="243" eb="245">
      <t>ガイトウ</t>
    </rPh>
    <rPh sb="247" eb="249">
      <t>クブン</t>
    </rPh>
    <rPh sb="255" eb="256">
      <t>ラン</t>
    </rPh>
    <rPh sb="257" eb="259">
      <t>ケイジョウ</t>
    </rPh>
    <phoneticPr fontId="5"/>
  </si>
  <si>
    <t>　（８）欄の期間の区分は、派遣先の同じ職場への派遣期間の見込みの期間とすること。「同じ職場への派遣期間の見込み」とは、派遣労働者の派遣就業に係る派遣契約期間を通算したものをいうこと。ただし、派遣契約期間の途中で派遣労働者の雇用契約が満了したり、当該派遣労働者の派遣先が変わったりした場合については、当該派遣労働者が同じ職場へ派遣されていた通算期間とすること。</t>
    <rPh sb="32" eb="34">
      <t>キカン</t>
    </rPh>
    <rPh sb="169" eb="171">
      <t>ツウサン</t>
    </rPh>
    <phoneticPr fontId="5"/>
  </si>
  <si>
    <t>　（８）欄の「第１号の措置（派遣先への直接雇用の依頼）を講じた人数」、「第２号の措置（新たな派遣先の提供）を講じた人数」、「第３号の措置（派遣元で派遣労働者以外の労働者として無期雇用）を講じた人数」及び「第４号の措置（その他の措置）を講じた人数」については、同一の派遣労働者に複数の措置を講じた場合においては講じた措置のそれぞれの欄に計上すること。</t>
    <rPh sb="7" eb="8">
      <t>ダイ</t>
    </rPh>
    <rPh sb="9" eb="10">
      <t>ゴウ</t>
    </rPh>
    <rPh sb="11" eb="13">
      <t>ソチ</t>
    </rPh>
    <rPh sb="28" eb="29">
      <t>コウ</t>
    </rPh>
    <rPh sb="36" eb="37">
      <t>ダイ</t>
    </rPh>
    <rPh sb="38" eb="39">
      <t>ゴウ</t>
    </rPh>
    <rPh sb="40" eb="42">
      <t>ソチ</t>
    </rPh>
    <rPh sb="54" eb="55">
      <t>コウ</t>
    </rPh>
    <rPh sb="62" eb="63">
      <t>ダイ</t>
    </rPh>
    <rPh sb="64" eb="65">
      <t>ゴウ</t>
    </rPh>
    <rPh sb="66" eb="68">
      <t>ソチ</t>
    </rPh>
    <rPh sb="73" eb="75">
      <t>ハケン</t>
    </rPh>
    <rPh sb="75" eb="78">
      <t>ロウドウシャ</t>
    </rPh>
    <rPh sb="78" eb="80">
      <t>イガイ</t>
    </rPh>
    <rPh sb="81" eb="84">
      <t>ロウドウシャ</t>
    </rPh>
    <rPh sb="93" eb="94">
      <t>コウ</t>
    </rPh>
    <rPh sb="99" eb="100">
      <t>オヨ</t>
    </rPh>
    <rPh sb="102" eb="103">
      <t>ダイ</t>
    </rPh>
    <rPh sb="104" eb="105">
      <t>ゴウ</t>
    </rPh>
    <rPh sb="106" eb="108">
      <t>ソチ</t>
    </rPh>
    <rPh sb="117" eb="118">
      <t>コウ</t>
    </rPh>
    <rPh sb="120" eb="122">
      <t>ニンズウ</t>
    </rPh>
    <rPh sb="129" eb="131">
      <t>ドウイツ</t>
    </rPh>
    <rPh sb="132" eb="134">
      <t>ハケン</t>
    </rPh>
    <rPh sb="134" eb="137">
      <t>ロウドウシャ</t>
    </rPh>
    <rPh sb="138" eb="140">
      <t>フクスウ</t>
    </rPh>
    <rPh sb="141" eb="143">
      <t>ソチ</t>
    </rPh>
    <rPh sb="144" eb="145">
      <t>コウ</t>
    </rPh>
    <rPh sb="147" eb="149">
      <t>バアイ</t>
    </rPh>
    <rPh sb="154" eb="155">
      <t>コウ</t>
    </rPh>
    <rPh sb="157" eb="159">
      <t>ソチ</t>
    </rPh>
    <rPh sb="165" eb="166">
      <t>ラン</t>
    </rPh>
    <rPh sb="167" eb="169">
      <t>ケイジョウ</t>
    </rPh>
    <phoneticPr fontId="5"/>
  </si>
  <si>
    <t>　（８）欄の「第４号の措置（その他の措置）を講じた人数」について、「教育訓練（雇用を維持したままのものに限る）」、「紹介予定派遣」及び「左記以外のその他の措置」については、同一の派遣労働者に複数の措置を講じた場合においては講じた措置のそれぞれの欄に計上すること。</t>
    <rPh sb="34" eb="36">
      <t>キョウイク</t>
    </rPh>
    <rPh sb="36" eb="38">
      <t>クンレン</t>
    </rPh>
    <rPh sb="52" eb="53">
      <t>カギ</t>
    </rPh>
    <rPh sb="65" eb="66">
      <t>オヨ</t>
    </rPh>
    <rPh sb="77" eb="79">
      <t>ソチ</t>
    </rPh>
    <phoneticPr fontId="5"/>
  </si>
  <si>
    <t>　（８）欄の「第１号の措置（派遣先への直接雇用の依頼）を講じた人数」について、前年度に派遣先への直接雇用の依頼を行ったが前年度中には直接雇用に結びつかず、年度を超えて当年度で直接雇用に結びついた場合は、当年度でも引き続き依頼を行ったものとして、「第１号の措置（派遣先への直接雇用の依頼）を講じた人数」及び「うち、派遣先で雇用された人数」のそれぞれに当該人数を記載すること。</t>
    <rPh sb="39" eb="42">
      <t>ゼンネンド</t>
    </rPh>
    <rPh sb="43" eb="46">
      <t>ハケンサキ</t>
    </rPh>
    <rPh sb="48" eb="50">
      <t>チョクセツ</t>
    </rPh>
    <rPh sb="50" eb="52">
      <t>コヨウ</t>
    </rPh>
    <rPh sb="53" eb="55">
      <t>イライ</t>
    </rPh>
    <rPh sb="56" eb="57">
      <t>オコナ</t>
    </rPh>
    <rPh sb="60" eb="63">
      <t>ゼンネンド</t>
    </rPh>
    <rPh sb="63" eb="64">
      <t>チュウ</t>
    </rPh>
    <rPh sb="66" eb="68">
      <t>チョクセツ</t>
    </rPh>
    <rPh sb="68" eb="70">
      <t>コヨウ</t>
    </rPh>
    <rPh sb="71" eb="72">
      <t>ムス</t>
    </rPh>
    <rPh sb="77" eb="79">
      <t>ネンド</t>
    </rPh>
    <rPh sb="80" eb="81">
      <t>コ</t>
    </rPh>
    <rPh sb="83" eb="86">
      <t>トウネンド</t>
    </rPh>
    <rPh sb="87" eb="89">
      <t>チョクセツ</t>
    </rPh>
    <rPh sb="89" eb="91">
      <t>コヨウ</t>
    </rPh>
    <rPh sb="92" eb="93">
      <t>ムス</t>
    </rPh>
    <rPh sb="97" eb="99">
      <t>バアイ</t>
    </rPh>
    <rPh sb="101" eb="104">
      <t>トウネンド</t>
    </rPh>
    <rPh sb="106" eb="107">
      <t>ヒ</t>
    </rPh>
    <rPh sb="108" eb="109">
      <t>ツヅ</t>
    </rPh>
    <rPh sb="110" eb="112">
      <t>イライ</t>
    </rPh>
    <rPh sb="113" eb="114">
      <t>オコナ</t>
    </rPh>
    <rPh sb="150" eb="151">
      <t>オヨ</t>
    </rPh>
    <rPh sb="156" eb="159">
      <t>ハケンサキ</t>
    </rPh>
    <rPh sb="160" eb="162">
      <t>コヨウ</t>
    </rPh>
    <rPh sb="174" eb="176">
      <t>トウガイ</t>
    </rPh>
    <rPh sb="176" eb="178">
      <t>ニンズウ</t>
    </rPh>
    <rPh sb="179" eb="181">
      <t>キサイ</t>
    </rPh>
    <phoneticPr fontId="5"/>
  </si>
  <si>
    <t>　（８）欄の「第４号の措置（その他の措置）を講じた人数」の「左記以外のその他の措置」については、民営職業紹介事業の許可・届出を行っている派遣元事業主が実施する職業紹介等の措置をいうこと。</t>
    <rPh sb="48" eb="50">
      <t>ミンエイ</t>
    </rPh>
    <rPh sb="50" eb="52">
      <t>ショクギョウ</t>
    </rPh>
    <rPh sb="52" eb="54">
      <t>ショウカイ</t>
    </rPh>
    <rPh sb="54" eb="56">
      <t>ジギョウ</t>
    </rPh>
    <rPh sb="57" eb="59">
      <t>キョカ</t>
    </rPh>
    <rPh sb="60" eb="62">
      <t>トドケデ</t>
    </rPh>
    <rPh sb="63" eb="64">
      <t>オコナ</t>
    </rPh>
    <rPh sb="68" eb="71">
      <t>ハケンモト</t>
    </rPh>
    <rPh sb="71" eb="74">
      <t>ジギョウヌシ</t>
    </rPh>
    <rPh sb="75" eb="77">
      <t>ジッシ</t>
    </rPh>
    <rPh sb="79" eb="81">
      <t>ショクギョウ</t>
    </rPh>
    <rPh sb="81" eb="83">
      <t>ショウカイ</t>
    </rPh>
    <rPh sb="83" eb="84">
      <t>トウ</t>
    </rPh>
    <rPh sb="85" eb="87">
      <t>ソチ</t>
    </rPh>
    <phoneticPr fontId="5"/>
  </si>
  <si>
    <t>　（９）欄の①欄及び①の（続）欄並びに②欄の「協定対象派遣労働者」には、厚生労働省職業安定局長の定めるところにより、労働者派遣法第30条の５に規定する協定対象派遣労働者の１人１日当たりの賃金を記載すること。</t>
    <rPh sb="93" eb="95">
      <t>チンギン</t>
    </rPh>
    <phoneticPr fontId="5"/>
  </si>
  <si>
    <t xml:space="preserve">　（９）欄の①欄及び①の（続）欄には、報告対象期間内における、最新の日本標準職業分類（中分類）に基づく職種に基づき、該当する派遣労働者（日雇派遣労働者を除く。）の区分及び従事した業務の種類別に応じた実績を所定の欄に記載すること。「14-3 その他の医療技術者」には「14-1 診療放射線技師」及び「14-2 臨床検査技師」の業務の実績は含めないこと。なお、「66　建設従事者（建設躯体工事従事者を除く）」、「67　電気工事従事者」等については、一部派遣禁止業務も含まれていることに留意すること。また、「12-1 医師」等の医療従事者については、紹介予定派遣や産前産後休業の代替等の場合にのみ派遣することが認められていることに留意すること。 </t>
    <rPh sb="122" eb="123">
      <t>タ</t>
    </rPh>
    <rPh sb="124" eb="126">
      <t>イリョウ</t>
    </rPh>
    <rPh sb="126" eb="129">
      <t>ギジュツシャ</t>
    </rPh>
    <rPh sb="138" eb="140">
      <t>シンリョウ</t>
    </rPh>
    <rPh sb="140" eb="143">
      <t>ホウシャセン</t>
    </rPh>
    <rPh sb="143" eb="145">
      <t>ギシ</t>
    </rPh>
    <rPh sb="146" eb="147">
      <t>オヨ</t>
    </rPh>
    <rPh sb="154" eb="156">
      <t>リンショウ</t>
    </rPh>
    <rPh sb="156" eb="158">
      <t>ケンサ</t>
    </rPh>
    <rPh sb="158" eb="160">
      <t>ギシ</t>
    </rPh>
    <rPh sb="162" eb="164">
      <t>ギョウム</t>
    </rPh>
    <rPh sb="165" eb="167">
      <t>ジッセキ</t>
    </rPh>
    <rPh sb="168" eb="169">
      <t>フク</t>
    </rPh>
    <rPh sb="256" eb="258">
      <t>イシ</t>
    </rPh>
    <phoneticPr fontId="5"/>
  </si>
  <si>
    <t>　（９）欄の②欄には、報告対象期間（第１面の８欄）内において、日雇派遣労働者を労働者派遣事業の適正な運営の確保及び派遣労働者の保護等に関する法律施行令（昭和61年政令第95号。以下「労働者派遣法施行令」という。）第４条第１項第１号から第19号までに掲げる業務に従事させている場合、従事した業務の種類別に応じた実績を所定の欄に記載すること。なお、「4-19 看護業務」については、労働者派遣法施行令第４条第２項の規定に基づき准看護師等の看護師以外の者が行う業務を含まないこと。</t>
    <rPh sb="178" eb="180">
      <t>カンゴ</t>
    </rPh>
    <rPh sb="180" eb="182">
      <t>ギョウム</t>
    </rPh>
    <rPh sb="189" eb="192">
      <t>ロウドウシャ</t>
    </rPh>
    <rPh sb="192" eb="194">
      <t>ハケン</t>
    </rPh>
    <rPh sb="217" eb="220">
      <t>カンゴシ</t>
    </rPh>
    <rPh sb="220" eb="222">
      <t>イガイ</t>
    </rPh>
    <rPh sb="223" eb="224">
      <t>シャ</t>
    </rPh>
    <phoneticPr fontId="5"/>
  </si>
  <si>
    <t xml:space="preserve">　（９）欄の①欄及び①の（続）欄並びに②欄の「派遣料金」については、１人１日当たりの派遣料金（消費税を含む。）を記載し、報告対象期間内において派遣先から得た派遣料金の総額を派遣労働者が従事した総労働時間数で除した１時間当たりの金額をもとに、８時間（１日）業務に従事したものとして算定すること（小数点以下は四捨五入）。①欄及び①の（続）欄の「全業務平均」には、各業務の単純平均額を記載すること（小数点以下は四捨五入）。なお、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55" eb="256">
      <t>ゴウ</t>
    </rPh>
    <rPh sb="282" eb="283">
      <t>スベ</t>
    </rPh>
    <phoneticPr fontId="5"/>
  </si>
  <si>
    <t xml:space="preserve">　（９）欄の①欄及び①の（続）欄並びに②欄の「賃金」（労働基準法第11条で定める給料、手当、賞与その他名称の如何を問わず、労働の対償として使用者が労働者に支払う全てのものをいう。）については、１人１日当たりの賃金を記載し、報告対象期間（第１面の８欄）内において派遣労働者に支払った賃金の総額を派遣労働者が従事した総労働時間数で除した１時間当たりの金額をもとに８時間（１日）業務に従事したものとして算定すること（小数点以下は四捨五入）。なお、①欄及び①の（続）欄の「全業務平均」には、各業務の単純平均額を記載すること（小数点以下は四捨五入）。また、②欄の日雇派遣労働者についての「全業務平均」は、労働者派遣法施行令第４条第１号から第19号までに掲げる業務だけでなく、日雇派遣労働者が従事した全ての業務の単純平均額を記載すること（小数点以下は四捨五入）。 </t>
    <rPh sb="297" eb="300">
      <t>ロウドウシャ</t>
    </rPh>
    <rPh sb="300" eb="302">
      <t>ハケン</t>
    </rPh>
    <rPh sb="344" eb="345">
      <t>スベ</t>
    </rPh>
    <phoneticPr fontId="5"/>
  </si>
  <si>
    <t xml:space="preserve">　（10）欄の「マージン率等の情報提供の状況」については、該当する各欄に○印をすること（複数選択可）。 </t>
    <phoneticPr fontId="5"/>
  </si>
  <si>
    <t>　（11）キャリアアップ措置の実績については、報告対象期間内において労働者派遣法で求められるキャリアアップ措置の要件を満たしているものを記載すること。その上で、事業主が独自に実施したキャリアアップ措置についても追加的に記載してもよいこと。</t>
    <rPh sb="29" eb="30">
      <t>ナイ</t>
    </rPh>
    <rPh sb="34" eb="37">
      <t>ロウドウシャ</t>
    </rPh>
    <rPh sb="37" eb="39">
      <t>ハケン</t>
    </rPh>
    <rPh sb="39" eb="40">
      <t>ホウ</t>
    </rPh>
    <rPh sb="41" eb="42">
      <t>モト</t>
    </rPh>
    <rPh sb="53" eb="55">
      <t>ソチ</t>
    </rPh>
    <rPh sb="56" eb="58">
      <t>ヨウケン</t>
    </rPh>
    <rPh sb="59" eb="60">
      <t>ミ</t>
    </rPh>
    <rPh sb="68" eb="70">
      <t>キサイ</t>
    </rPh>
    <rPh sb="77" eb="78">
      <t>ウエ</t>
    </rPh>
    <rPh sb="80" eb="83">
      <t>ジギョウヌシ</t>
    </rPh>
    <rPh sb="84" eb="86">
      <t>ドクジ</t>
    </rPh>
    <rPh sb="87" eb="89">
      <t>ジッシ</t>
    </rPh>
    <rPh sb="98" eb="100">
      <t>ソチ</t>
    </rPh>
    <rPh sb="105" eb="108">
      <t>ツイカテキ</t>
    </rPh>
    <rPh sb="109" eb="111">
      <t>キサイ</t>
    </rPh>
    <phoneticPr fontId="5"/>
  </si>
  <si>
    <t>　（11）欄の①欄の「キャリアコンサルタント」とは、厚生労働大臣又は厚生労働大臣が指定する者が行う試験の合格者をいうこと。</t>
    <rPh sb="5" eb="6">
      <t>ラン</t>
    </rPh>
    <rPh sb="32" eb="33">
      <t>マタ</t>
    </rPh>
    <rPh sb="34" eb="36">
      <t>コウセイ</t>
    </rPh>
    <rPh sb="36" eb="38">
      <t>ロウドウ</t>
    </rPh>
    <rPh sb="38" eb="40">
      <t>ダイジン</t>
    </rPh>
    <rPh sb="41" eb="43">
      <t>シテイ</t>
    </rPh>
    <rPh sb="45" eb="46">
      <t>モノ</t>
    </rPh>
    <rPh sb="47" eb="48">
      <t>オコナ</t>
    </rPh>
    <phoneticPr fontId="5"/>
  </si>
  <si>
    <t xml:space="preserve">　（11）欄の①欄の「うち派遣元責任者との兼任状況」欄は、キャリアコンサルティングの窓口担当者の計の内数を記載すること。
</t>
    <rPh sb="21" eb="23">
      <t>ケンニン</t>
    </rPh>
    <rPh sb="23" eb="25">
      <t>ジョウキョウ</t>
    </rPh>
    <rPh sb="26" eb="27">
      <t>ラン</t>
    </rPh>
    <rPh sb="42" eb="44">
      <t>マドグチ</t>
    </rPh>
    <rPh sb="48" eb="49">
      <t>ケイ</t>
    </rPh>
    <rPh sb="53" eb="55">
      <t>キサイ</t>
    </rPh>
    <phoneticPr fontId="5"/>
  </si>
  <si>
    <t>　（11）欄の①欄の「キャリアコンサルティングに関する職務経験･知見のある者」欄について、「職務経験あり」とは、過去において職務としてキャリアコンサルティングの経験がある者、職業能力開発推進者に就任したことがある者、人事部門で３年以上の経験を積んでいる者等をいうこと。また、「知見あり」とは、過去においてキャリアコンサルティング等についての職務経験はないがその知識を有する者をいう。</t>
    <rPh sb="24" eb="25">
      <t>カン</t>
    </rPh>
    <rPh sb="27" eb="29">
      <t>ショクム</t>
    </rPh>
    <rPh sb="29" eb="31">
      <t>ケイケン</t>
    </rPh>
    <rPh sb="32" eb="34">
      <t>チケン</t>
    </rPh>
    <rPh sb="37" eb="38">
      <t>シャ</t>
    </rPh>
    <rPh sb="39" eb="40">
      <t>ラン</t>
    </rPh>
    <rPh sb="46" eb="48">
      <t>ショクム</t>
    </rPh>
    <rPh sb="48" eb="50">
      <t>ケイケン</t>
    </rPh>
    <rPh sb="56" eb="58">
      <t>カコ</t>
    </rPh>
    <rPh sb="62" eb="64">
      <t>ショクム</t>
    </rPh>
    <rPh sb="80" eb="82">
      <t>ケイケン</t>
    </rPh>
    <rPh sb="85" eb="86">
      <t>シャ</t>
    </rPh>
    <rPh sb="87" eb="89">
      <t>ショクギョウ</t>
    </rPh>
    <rPh sb="89" eb="91">
      <t>ノウリョク</t>
    </rPh>
    <rPh sb="91" eb="93">
      <t>カイハツ</t>
    </rPh>
    <rPh sb="93" eb="96">
      <t>スイシンシャ</t>
    </rPh>
    <rPh sb="97" eb="99">
      <t>シュウニン</t>
    </rPh>
    <rPh sb="106" eb="107">
      <t>シャ</t>
    </rPh>
    <rPh sb="108" eb="110">
      <t>ジンジ</t>
    </rPh>
    <rPh sb="110" eb="112">
      <t>ブモン</t>
    </rPh>
    <rPh sb="114" eb="117">
      <t>ネンイジョウ</t>
    </rPh>
    <rPh sb="118" eb="120">
      <t>ケイケン</t>
    </rPh>
    <rPh sb="121" eb="122">
      <t>ツ</t>
    </rPh>
    <rPh sb="126" eb="127">
      <t>シャ</t>
    </rPh>
    <rPh sb="127" eb="128">
      <t>トウ</t>
    </rPh>
    <rPh sb="164" eb="165">
      <t>トウ</t>
    </rPh>
    <phoneticPr fontId="5"/>
  </si>
  <si>
    <t>　（11）欄の②欄の「実施した者の人数」については、①欄の担当者が行うキャリアコンサルティングを受けた実人数を記載すること。</t>
    <rPh sb="8" eb="9">
      <t>ラン</t>
    </rPh>
    <rPh sb="11" eb="13">
      <t>ジッシ</t>
    </rPh>
    <rPh sb="15" eb="16">
      <t>モノ</t>
    </rPh>
    <rPh sb="17" eb="19">
      <t>ニンズウ</t>
    </rPh>
    <rPh sb="29" eb="32">
      <t>タントウシャ</t>
    </rPh>
    <rPh sb="48" eb="49">
      <t>ウ</t>
    </rPh>
    <rPh sb="51" eb="52">
      <t>ジツ</t>
    </rPh>
    <rPh sb="52" eb="54">
      <t>ニンズウ</t>
    </rPh>
    <phoneticPr fontId="5"/>
  </si>
  <si>
    <t>　（11）欄の③欄については、１年以上の雇用見込みのあるフルタイム勤務の者、１年以上の雇用見込みのある短時間勤務の者又は１年未満の雇用見込みである者ごとに別葉にして記載すること。なお、「１ フルタイム（１年以上雇用見込み）」、「２ 短時間勤務（１年以上雇用見込み）」、「３ １年未満雇用見込み」のいずれかに該当する番号に○印を付けること。</t>
    <rPh sb="5" eb="6">
      <t>ラン</t>
    </rPh>
    <rPh sb="8" eb="9">
      <t>ラン</t>
    </rPh>
    <rPh sb="16" eb="17">
      <t>ネン</t>
    </rPh>
    <rPh sb="17" eb="19">
      <t>イジョウ</t>
    </rPh>
    <rPh sb="20" eb="22">
      <t>コヨウ</t>
    </rPh>
    <rPh sb="22" eb="24">
      <t>ミコ</t>
    </rPh>
    <rPh sb="33" eb="35">
      <t>キンム</t>
    </rPh>
    <rPh sb="36" eb="37">
      <t>モノ</t>
    </rPh>
    <rPh sb="39" eb="40">
      <t>ネン</t>
    </rPh>
    <rPh sb="40" eb="42">
      <t>イジョウ</t>
    </rPh>
    <rPh sb="43" eb="45">
      <t>コヨウ</t>
    </rPh>
    <rPh sb="45" eb="47">
      <t>ミコ</t>
    </rPh>
    <rPh sb="51" eb="54">
      <t>タンジカン</t>
    </rPh>
    <rPh sb="54" eb="56">
      <t>キンム</t>
    </rPh>
    <rPh sb="57" eb="58">
      <t>モノ</t>
    </rPh>
    <rPh sb="58" eb="59">
      <t>マタ</t>
    </rPh>
    <rPh sb="61" eb="62">
      <t>ネン</t>
    </rPh>
    <rPh sb="62" eb="64">
      <t>ミマン</t>
    </rPh>
    <rPh sb="65" eb="67">
      <t>コヨウ</t>
    </rPh>
    <rPh sb="67" eb="69">
      <t>ミコ</t>
    </rPh>
    <rPh sb="73" eb="74">
      <t>モノ</t>
    </rPh>
    <rPh sb="82" eb="84">
      <t>キサイ</t>
    </rPh>
    <rPh sb="102" eb="103">
      <t>ネン</t>
    </rPh>
    <rPh sb="103" eb="105">
      <t>イジョウ</t>
    </rPh>
    <rPh sb="105" eb="107">
      <t>コヨウ</t>
    </rPh>
    <rPh sb="107" eb="109">
      <t>ミコ</t>
    </rPh>
    <rPh sb="116" eb="119">
      <t>タンジカン</t>
    </rPh>
    <rPh sb="119" eb="121">
      <t>キンム</t>
    </rPh>
    <rPh sb="123" eb="124">
      <t>ネン</t>
    </rPh>
    <rPh sb="124" eb="126">
      <t>イジョウ</t>
    </rPh>
    <rPh sb="126" eb="128">
      <t>コヨウ</t>
    </rPh>
    <rPh sb="128" eb="130">
      <t>ミコ</t>
    </rPh>
    <rPh sb="138" eb="139">
      <t>ネン</t>
    </rPh>
    <rPh sb="139" eb="141">
      <t>ミマン</t>
    </rPh>
    <rPh sb="141" eb="143">
      <t>コヨウ</t>
    </rPh>
    <rPh sb="143" eb="145">
      <t>ミコ</t>
    </rPh>
    <rPh sb="153" eb="155">
      <t>ガイトウ</t>
    </rPh>
    <rPh sb="157" eb="159">
      <t>バンゴウ</t>
    </rPh>
    <rPh sb="161" eb="162">
      <t>シルシ</t>
    </rPh>
    <rPh sb="163" eb="164">
      <t>ツ</t>
    </rPh>
    <phoneticPr fontId="5"/>
  </si>
  <si>
    <t>　（11）欄の③欄イ～ホについては、訓練の種類別に訓練コース単位で記載すること。記載欄以上のコースがある場合、別紙に記載すること。</t>
    <rPh sb="18" eb="20">
      <t>クンレン</t>
    </rPh>
    <rPh sb="21" eb="24">
      <t>シュルイベツ</t>
    </rPh>
    <rPh sb="40" eb="42">
      <t>キサイ</t>
    </rPh>
    <rPh sb="42" eb="43">
      <t>ラン</t>
    </rPh>
    <rPh sb="43" eb="45">
      <t>イジョウ</t>
    </rPh>
    <phoneticPr fontId="5"/>
  </si>
  <si>
    <t>　（11）欄の③欄の「訓練の内容等」欄には、「係長・課長就任研修」、「○○語研修」等訓練が特定できるよう具体的に記載すること。</t>
    <rPh sb="16" eb="17">
      <t>トウ</t>
    </rPh>
    <rPh sb="18" eb="19">
      <t>ラン</t>
    </rPh>
    <rPh sb="42" eb="44">
      <t>クンレン</t>
    </rPh>
    <rPh sb="45" eb="47">
      <t>トクテイ</t>
    </rPh>
    <phoneticPr fontId="5"/>
  </si>
  <si>
    <t>　（11）欄の③欄の「対象となる派遣労働者」欄の上段については、該当する「種別」の番号を最大２つまで記載すること。この際、登録中の者は、キャリアアップに資する教育訓練の対象となる派遣労働者に含まれないことに留意すること。
　「対象となる派遣労働者」欄の下段については、各年ごとの対象となる派遣労働者の実人数をそれぞれ記載すること。「対象となる派遣労働者」について、「訓練内容に係る能力を十分に有していることが明確な者」は、受講済みとして扱い、「対象となる派遣労働者数」に算入しなくてもよいこと。</t>
    <rPh sb="11" eb="13">
      <t>タイショウ</t>
    </rPh>
    <rPh sb="16" eb="18">
      <t>ハケン</t>
    </rPh>
    <rPh sb="18" eb="21">
      <t>ロウドウシャ</t>
    </rPh>
    <rPh sb="22" eb="23">
      <t>ラン</t>
    </rPh>
    <rPh sb="24" eb="26">
      <t>ジョウダン</t>
    </rPh>
    <rPh sb="32" eb="34">
      <t>ガイトウ</t>
    </rPh>
    <rPh sb="37" eb="39">
      <t>シュベツ</t>
    </rPh>
    <rPh sb="41" eb="43">
      <t>バンゴウ</t>
    </rPh>
    <rPh sb="44" eb="46">
      <t>サイダイ</t>
    </rPh>
    <rPh sb="50" eb="52">
      <t>キサイ</t>
    </rPh>
    <rPh sb="59" eb="60">
      <t>サイ</t>
    </rPh>
    <rPh sb="84" eb="86">
      <t>タイショウ</t>
    </rPh>
    <rPh sb="89" eb="91">
      <t>ハケン</t>
    </rPh>
    <rPh sb="91" eb="94">
      <t>ロウドウシャ</t>
    </rPh>
    <rPh sb="95" eb="96">
      <t>フク</t>
    </rPh>
    <rPh sb="103" eb="105">
      <t>リュウイ</t>
    </rPh>
    <rPh sb="150" eb="151">
      <t>ジツ</t>
    </rPh>
    <phoneticPr fontId="5"/>
  </si>
  <si>
    <t>　（11）欄の③欄の「（上段）実施時間の総計」については、各受講者に対する教育訓練実施時間の各年の１年間の合計（受講者数×教育訓練１コマの時間（複数回実施の場合は、その合計））を記載すること。対象となる派遣労働者に対して、ある訓練を１年目、２年目とそれぞれ段階ごとに行う場合は、１つの同じコースの中で、それぞれの年数の欄に記載すること。また、同一の派遣労働者に行う訓練であっても、２年目以降は１年目とは異なるコースに位置づける訓練等の場合は、２つ以上の異なるコースとして、それぞれの年数に応じた欄に記載すること。
　おって、42の「訓練内容に係る能力を十分に有していることが明確な者」を受講済みとした訓練については、当該者は実際には訓練を受講していないので、「（上段）実施時間の総計」に算入することはできないものであること。
　「（下段）受講者の実人数」欄には、各年ごとの受講者の実人数を記載すること。各年に同一の訓練を複数回受講した者は、同年内に重複計上しないこと（例えば、１年目と２年目に同一の訓練を複数回受講した者は、それぞれの年数の欄に１人ずつ計上すること）。</t>
    <rPh sb="15" eb="17">
      <t>ジッシ</t>
    </rPh>
    <rPh sb="17" eb="19">
      <t>ジカン</t>
    </rPh>
    <rPh sb="20" eb="22">
      <t>ソウケイ</t>
    </rPh>
    <rPh sb="29" eb="30">
      <t>カク</t>
    </rPh>
    <rPh sb="30" eb="33">
      <t>ジュコウシャ</t>
    </rPh>
    <rPh sb="34" eb="35">
      <t>タイ</t>
    </rPh>
    <rPh sb="37" eb="39">
      <t>キョウイク</t>
    </rPh>
    <rPh sb="39" eb="41">
      <t>クンレン</t>
    </rPh>
    <rPh sb="41" eb="43">
      <t>ジッシ</t>
    </rPh>
    <rPh sb="43" eb="45">
      <t>ジカン</t>
    </rPh>
    <rPh sb="46" eb="48">
      <t>カクトシ</t>
    </rPh>
    <rPh sb="50" eb="52">
      <t>ネンカン</t>
    </rPh>
    <rPh sb="53" eb="55">
      <t>ゴウケイ</t>
    </rPh>
    <rPh sb="56" eb="59">
      <t>ジュコウシャ</t>
    </rPh>
    <rPh sb="59" eb="60">
      <t>スウ</t>
    </rPh>
    <rPh sb="61" eb="63">
      <t>キョウイク</t>
    </rPh>
    <rPh sb="63" eb="65">
      <t>クンレン</t>
    </rPh>
    <rPh sb="69" eb="71">
      <t>ジカン</t>
    </rPh>
    <rPh sb="72" eb="75">
      <t>フクスウカイ</t>
    </rPh>
    <rPh sb="75" eb="77">
      <t>ジッシ</t>
    </rPh>
    <rPh sb="78" eb="80">
      <t>バアイ</t>
    </rPh>
    <rPh sb="84" eb="86">
      <t>ゴウケイ</t>
    </rPh>
    <rPh sb="96" eb="98">
      <t>タイショウ</t>
    </rPh>
    <rPh sb="101" eb="103">
      <t>ハケン</t>
    </rPh>
    <rPh sb="103" eb="106">
      <t>ロウドウシャ</t>
    </rPh>
    <rPh sb="107" eb="108">
      <t>タイ</t>
    </rPh>
    <rPh sb="113" eb="115">
      <t>クンレン</t>
    </rPh>
    <rPh sb="117" eb="119">
      <t>ネンメ</t>
    </rPh>
    <rPh sb="121" eb="123">
      <t>ネンメ</t>
    </rPh>
    <rPh sb="128" eb="130">
      <t>ダンカイ</t>
    </rPh>
    <rPh sb="133" eb="134">
      <t>オコナ</t>
    </rPh>
    <rPh sb="135" eb="137">
      <t>バアイ</t>
    </rPh>
    <rPh sb="142" eb="143">
      <t>オナ</t>
    </rPh>
    <rPh sb="148" eb="149">
      <t>ナカ</t>
    </rPh>
    <rPh sb="156" eb="158">
      <t>ネンスウ</t>
    </rPh>
    <rPh sb="159" eb="160">
      <t>ラン</t>
    </rPh>
    <rPh sb="161" eb="163">
      <t>キサイ</t>
    </rPh>
    <rPh sb="171" eb="173">
      <t>ドウイツ</t>
    </rPh>
    <rPh sb="174" eb="176">
      <t>ハケン</t>
    </rPh>
    <rPh sb="176" eb="179">
      <t>ロウドウシャ</t>
    </rPh>
    <rPh sb="180" eb="181">
      <t>オコナ</t>
    </rPh>
    <rPh sb="182" eb="184">
      <t>クンレン</t>
    </rPh>
    <rPh sb="191" eb="193">
      <t>ネンメ</t>
    </rPh>
    <rPh sb="193" eb="195">
      <t>イコウ</t>
    </rPh>
    <rPh sb="197" eb="199">
      <t>ネンメ</t>
    </rPh>
    <rPh sb="201" eb="202">
      <t>コト</t>
    </rPh>
    <rPh sb="208" eb="210">
      <t>イチ</t>
    </rPh>
    <rPh sb="213" eb="215">
      <t>クンレン</t>
    </rPh>
    <rPh sb="215" eb="216">
      <t>トウ</t>
    </rPh>
    <rPh sb="217" eb="219">
      <t>バアイ</t>
    </rPh>
    <rPh sb="223" eb="225">
      <t>イジョウ</t>
    </rPh>
    <rPh sb="226" eb="227">
      <t>コト</t>
    </rPh>
    <rPh sb="241" eb="243">
      <t>ネンスウ</t>
    </rPh>
    <rPh sb="244" eb="245">
      <t>オウ</t>
    </rPh>
    <rPh sb="247" eb="248">
      <t>ラン</t>
    </rPh>
    <rPh sb="249" eb="251">
      <t>キサイ</t>
    </rPh>
    <phoneticPr fontId="5"/>
  </si>
  <si>
    <t>　（11）欄の③欄の「OJT」とは業務の遂行の過程内において行う教育訓練を、｢OFF-JT」とはそれ以外の教育訓練のことをいうこと。キャリアアップに資する教育訓練としてOJTを実施するに当たっては、派遣先と事前に調整等を行った上で計画的なOJTを実施しなければならないことに留意すること。</t>
    <rPh sb="5" eb="6">
      <t>ラン</t>
    </rPh>
    <rPh sb="8" eb="9">
      <t>ラン</t>
    </rPh>
    <rPh sb="74" eb="75">
      <t>シ</t>
    </rPh>
    <rPh sb="77" eb="79">
      <t>キョウイク</t>
    </rPh>
    <rPh sb="79" eb="81">
      <t>クンレン</t>
    </rPh>
    <rPh sb="88" eb="90">
      <t>ジッシ</t>
    </rPh>
    <rPh sb="93" eb="94">
      <t>ア</t>
    </rPh>
    <rPh sb="123" eb="125">
      <t>ジッシ</t>
    </rPh>
    <phoneticPr fontId="5"/>
  </si>
  <si>
    <t>　（11）欄の③欄の「訓練費負担の別」において、「１無償（実費負担なし）」とは、テキスト代等を含め教育訓練の全てを無償で実施することを、「２ 無償（実費負担あり）」とは、テキスト代や材料費等の実費負担があるが原則として無償で実施することを、「３ 有償」とは、これ以外をいうこと。</t>
    <rPh sb="29" eb="31">
      <t>ジッピ</t>
    </rPh>
    <rPh sb="31" eb="33">
      <t>フタン</t>
    </rPh>
    <rPh sb="44" eb="45">
      <t>ダイ</t>
    </rPh>
    <rPh sb="45" eb="46">
      <t>トウ</t>
    </rPh>
    <rPh sb="47" eb="48">
      <t>フク</t>
    </rPh>
    <rPh sb="49" eb="51">
      <t>キョウイク</t>
    </rPh>
    <rPh sb="51" eb="53">
      <t>クンレン</t>
    </rPh>
    <rPh sb="54" eb="55">
      <t>スベ</t>
    </rPh>
    <rPh sb="57" eb="59">
      <t>ムショウ</t>
    </rPh>
    <rPh sb="60" eb="62">
      <t>ジッシ</t>
    </rPh>
    <rPh sb="89" eb="90">
      <t>ダイ</t>
    </rPh>
    <rPh sb="91" eb="94">
      <t>ザイリョウヒ</t>
    </rPh>
    <rPh sb="94" eb="95">
      <t>トウ</t>
    </rPh>
    <rPh sb="96" eb="98">
      <t>ジッピ</t>
    </rPh>
    <rPh sb="98" eb="100">
      <t>フタン</t>
    </rPh>
    <rPh sb="104" eb="106">
      <t>ゲンソク</t>
    </rPh>
    <rPh sb="109" eb="111">
      <t>ムショウ</t>
    </rPh>
    <rPh sb="112" eb="114">
      <t>ジッシ</t>
    </rPh>
    <rPh sb="131" eb="133">
      <t>イガイ</t>
    </rPh>
    <phoneticPr fontId="5"/>
  </si>
  <si>
    <t>　（11）欄の③欄の「賃金支給の別」において、「１ 有給（無給部分なし）」とは、用意した全ての教育訓練の実施に当たって給与を支払う場合を、「２ 有給（無給部分あり）」とは、自主的に実施する教育訓練については無給とする場合があるが原則として教育訓練の実施に当たって給与を支払う場合を、「３ 無給」とは、教育訓練の実施時に給与を支払わない場合をいうこと。</t>
    <rPh sb="8" eb="9">
      <t>ラン</t>
    </rPh>
    <rPh sb="11" eb="13">
      <t>チンギン</t>
    </rPh>
    <rPh sb="13" eb="15">
      <t>シキュウ</t>
    </rPh>
    <rPh sb="26" eb="28">
      <t>ユウキュウ</t>
    </rPh>
    <rPh sb="29" eb="31">
      <t>ムキュウ</t>
    </rPh>
    <rPh sb="31" eb="33">
      <t>ブブン</t>
    </rPh>
    <rPh sb="40" eb="42">
      <t>ヨウイ</t>
    </rPh>
    <rPh sb="44" eb="45">
      <t>スベ</t>
    </rPh>
    <rPh sb="47" eb="49">
      <t>キョウイク</t>
    </rPh>
    <rPh sb="49" eb="51">
      <t>クンレン</t>
    </rPh>
    <rPh sb="52" eb="54">
      <t>ジッシ</t>
    </rPh>
    <rPh sb="55" eb="56">
      <t>ア</t>
    </rPh>
    <rPh sb="59" eb="61">
      <t>キュウヨ</t>
    </rPh>
    <rPh sb="65" eb="67">
      <t>バアイ</t>
    </rPh>
    <rPh sb="72" eb="74">
      <t>ユウキュウ</t>
    </rPh>
    <rPh sb="86" eb="89">
      <t>ジシュテキ</t>
    </rPh>
    <rPh sb="90" eb="92">
      <t>ジッシ</t>
    </rPh>
    <rPh sb="94" eb="96">
      <t>キョウイク</t>
    </rPh>
    <rPh sb="96" eb="98">
      <t>クンレン</t>
    </rPh>
    <rPh sb="103" eb="105">
      <t>ムキュウ</t>
    </rPh>
    <rPh sb="108" eb="110">
      <t>バアイ</t>
    </rPh>
    <rPh sb="114" eb="116">
      <t>ゲンソク</t>
    </rPh>
    <rPh sb="119" eb="121">
      <t>キョウイク</t>
    </rPh>
    <rPh sb="121" eb="123">
      <t>クンレン</t>
    </rPh>
    <rPh sb="124" eb="126">
      <t>ジッシ</t>
    </rPh>
    <rPh sb="127" eb="128">
      <t>ア</t>
    </rPh>
    <rPh sb="131" eb="133">
      <t>キュウヨ</t>
    </rPh>
    <rPh sb="134" eb="136">
      <t>シハラ</t>
    </rPh>
    <rPh sb="137" eb="139">
      <t>バアイ</t>
    </rPh>
    <rPh sb="144" eb="146">
      <t>ムキュウ</t>
    </rPh>
    <rPh sb="150" eb="152">
      <t>キョウイク</t>
    </rPh>
    <rPh sb="152" eb="154">
      <t>クンレン</t>
    </rPh>
    <rPh sb="155" eb="158">
      <t>ジッシジ</t>
    </rPh>
    <rPh sb="159" eb="161">
      <t>キュウヨ</t>
    </rPh>
    <rPh sb="162" eb="164">
      <t>シハラ</t>
    </rPh>
    <rPh sb="167" eb="169">
      <t>バアイ</t>
    </rPh>
    <phoneticPr fontId="5"/>
  </si>
  <si>
    <t>　（11）欄の③欄の「厚生労働大臣が定める基準を満たす教育訓練について１人当たりの平均実施時間」については、「各年ごとの厚生労働大臣が定める基準を満たす教育訓練の「実施時間の総計」の合計」を「各年ごとの厚生労働大臣が定める基準を満たす教育訓練の受講者の実人数」で除して算出された数字を記載すること。また、合計する各年ごとの訓練実施時間は、「訓練の方法の別」が「１ 計画的なOJT」又は「２ OFF-JT」、「訓練費負担の別」が「１ 無償（実費負担なし）」、「賃金支給の別」が「１ 有給（無給部分なし）」である等、法で定めるキャリアアップに関する要件を満たすもの（厚生労働大臣が定める基準を満たす教育訓練）のみを合計したものであること。なお、フルタイム勤務の者であって１年以上の雇用見込みのあるものについては、１年で概ね８時間以上とすることとされていること。</t>
    <rPh sb="55" eb="57">
      <t>カクトシ</t>
    </rPh>
    <rPh sb="60" eb="62">
      <t>コウセイ</t>
    </rPh>
    <rPh sb="62" eb="64">
      <t>ロウドウ</t>
    </rPh>
    <rPh sb="64" eb="66">
      <t>ダイジン</t>
    </rPh>
    <rPh sb="67" eb="68">
      <t>サダ</t>
    </rPh>
    <rPh sb="70" eb="72">
      <t>キジュン</t>
    </rPh>
    <rPh sb="73" eb="74">
      <t>ミ</t>
    </rPh>
    <rPh sb="76" eb="78">
      <t>キョウイク</t>
    </rPh>
    <rPh sb="78" eb="80">
      <t>クンレン</t>
    </rPh>
    <rPh sb="82" eb="84">
      <t>ジッシ</t>
    </rPh>
    <rPh sb="84" eb="86">
      <t>ジカン</t>
    </rPh>
    <rPh sb="87" eb="89">
      <t>ソウケイ</t>
    </rPh>
    <rPh sb="91" eb="93">
      <t>ゴウケイ</t>
    </rPh>
    <rPh sb="101" eb="103">
      <t>コウセイ</t>
    </rPh>
    <rPh sb="103" eb="105">
      <t>ロウドウ</t>
    </rPh>
    <rPh sb="105" eb="107">
      <t>ダイジン</t>
    </rPh>
    <rPh sb="108" eb="109">
      <t>サダ</t>
    </rPh>
    <rPh sb="111" eb="113">
      <t>キジュン</t>
    </rPh>
    <rPh sb="114" eb="115">
      <t>ミ</t>
    </rPh>
    <rPh sb="117" eb="119">
      <t>キョウイク</t>
    </rPh>
    <rPh sb="126" eb="127">
      <t>ジツ</t>
    </rPh>
    <rPh sb="127" eb="128">
      <t>ニン</t>
    </rPh>
    <rPh sb="131" eb="132">
      <t>ジョ</t>
    </rPh>
    <rPh sb="134" eb="136">
      <t>サンシュツ</t>
    </rPh>
    <rPh sb="139" eb="141">
      <t>スウジ</t>
    </rPh>
    <rPh sb="142" eb="144">
      <t>キサイ</t>
    </rPh>
    <rPh sb="152" eb="154">
      <t>ゴウケイ</t>
    </rPh>
    <rPh sb="156" eb="158">
      <t>カクトシ</t>
    </rPh>
    <rPh sb="161" eb="163">
      <t>クンレン</t>
    </rPh>
    <rPh sb="163" eb="165">
      <t>ジッシ</t>
    </rPh>
    <rPh sb="165" eb="167">
      <t>ジカン</t>
    </rPh>
    <rPh sb="281" eb="283">
      <t>コウセイ</t>
    </rPh>
    <rPh sb="283" eb="285">
      <t>ロウドウ</t>
    </rPh>
    <rPh sb="285" eb="287">
      <t>ダイジン</t>
    </rPh>
    <rPh sb="288" eb="289">
      <t>サダ</t>
    </rPh>
    <rPh sb="291" eb="293">
      <t>キジュン</t>
    </rPh>
    <rPh sb="294" eb="295">
      <t>ミ</t>
    </rPh>
    <rPh sb="297" eb="299">
      <t>キョウイク</t>
    </rPh>
    <rPh sb="299" eb="301">
      <t>クンレン</t>
    </rPh>
    <phoneticPr fontId="5"/>
  </si>
  <si>
    <t>　（11）欄の③欄の「１～３年目のａの合計（ｃ）」及び「１～３年目のｂの合計（ｄ）」については、それぞれ１年目から３年目までの値を合計した数字を記載すること。
　また、「１～３年目の厚生労働大臣が定める基準を満たす教育訓練について１人当たりの平均実施時間（ｃ÷ｄ）」には、上述の（ｃ）を（ｄ）で除して算出された数字を記載すること。</t>
    <rPh sb="5" eb="6">
      <t>ラン</t>
    </rPh>
    <rPh sb="8" eb="9">
      <t>ラン</t>
    </rPh>
    <rPh sb="14" eb="16">
      <t>ネンメ</t>
    </rPh>
    <rPh sb="19" eb="21">
      <t>ゴウケイ</t>
    </rPh>
    <rPh sb="25" eb="26">
      <t>オヨ</t>
    </rPh>
    <rPh sb="53" eb="54">
      <t>ネン</t>
    </rPh>
    <rPh sb="54" eb="55">
      <t>メ</t>
    </rPh>
    <rPh sb="58" eb="60">
      <t>ネンメ</t>
    </rPh>
    <rPh sb="63" eb="64">
      <t>アタイ</t>
    </rPh>
    <rPh sb="65" eb="67">
      <t>ゴウケイ</t>
    </rPh>
    <rPh sb="69" eb="71">
      <t>スウジ</t>
    </rPh>
    <rPh sb="72" eb="74">
      <t>キサイ</t>
    </rPh>
    <rPh sb="88" eb="90">
      <t>ネンメ</t>
    </rPh>
    <rPh sb="91" eb="93">
      <t>コウセイ</t>
    </rPh>
    <rPh sb="93" eb="95">
      <t>ロウドウ</t>
    </rPh>
    <rPh sb="95" eb="97">
      <t>ダイジン</t>
    </rPh>
    <rPh sb="98" eb="99">
      <t>サダ</t>
    </rPh>
    <rPh sb="101" eb="103">
      <t>キジュン</t>
    </rPh>
    <rPh sb="104" eb="105">
      <t>ミ</t>
    </rPh>
    <rPh sb="107" eb="109">
      <t>キョウイク</t>
    </rPh>
    <rPh sb="109" eb="111">
      <t>クンレン</t>
    </rPh>
    <rPh sb="116" eb="117">
      <t>ニン</t>
    </rPh>
    <rPh sb="117" eb="118">
      <t>ア</t>
    </rPh>
    <rPh sb="121" eb="123">
      <t>ヘイキン</t>
    </rPh>
    <rPh sb="123" eb="125">
      <t>ジッシ</t>
    </rPh>
    <rPh sb="125" eb="127">
      <t>ジカン</t>
    </rPh>
    <rPh sb="136" eb="138">
      <t>ジョウジュツ</t>
    </rPh>
    <rPh sb="147" eb="148">
      <t>ジョ</t>
    </rPh>
    <rPh sb="150" eb="152">
      <t>サンシュツ</t>
    </rPh>
    <rPh sb="155" eb="157">
      <t>スウジ</t>
    </rPh>
    <rPh sb="158" eb="160">
      <t>キサイ</t>
    </rPh>
    <phoneticPr fontId="5"/>
  </si>
  <si>
    <t xml:space="preserve">　（11）欄の③欄については、上記47を満たさないものであっても派遣労働者のキャリアアップに資すると事業主が実施した全ての訓練について記載すること。ただし、上記47を満たしていない場合、都道府県労働局による指導の対象となる可能性があることに留意すること。
</t>
    <rPh sb="15" eb="17">
      <t>ジョウキ</t>
    </rPh>
    <rPh sb="20" eb="21">
      <t>ミ</t>
    </rPh>
    <rPh sb="32" eb="34">
      <t>ハケン</t>
    </rPh>
    <rPh sb="34" eb="37">
      <t>ロウドウシャ</t>
    </rPh>
    <rPh sb="46" eb="47">
      <t>シ</t>
    </rPh>
    <rPh sb="50" eb="53">
      <t>ジギョウヌシ</t>
    </rPh>
    <rPh sb="54" eb="56">
      <t>ジッシ</t>
    </rPh>
    <rPh sb="58" eb="59">
      <t>スベ</t>
    </rPh>
    <rPh sb="61" eb="63">
      <t>クンレン</t>
    </rPh>
    <rPh sb="67" eb="69">
      <t>キサイ</t>
    </rPh>
    <rPh sb="78" eb="80">
      <t>ジョウキ</t>
    </rPh>
    <rPh sb="83" eb="84">
      <t>ミ</t>
    </rPh>
    <rPh sb="90" eb="92">
      <t>バアイ</t>
    </rPh>
    <rPh sb="93" eb="97">
      <t>トドウフケン</t>
    </rPh>
    <rPh sb="97" eb="100">
      <t>ロウドウキョク</t>
    </rPh>
    <rPh sb="103" eb="105">
      <t>シドウ</t>
    </rPh>
    <rPh sb="106" eb="108">
      <t>タイショウ</t>
    </rPh>
    <rPh sb="111" eb="114">
      <t>カノウセイ</t>
    </rPh>
    <rPh sb="120" eb="122">
      <t>リュウイ</t>
    </rPh>
    <phoneticPr fontId="5"/>
  </si>
  <si>
    <t>　（11）欄の③欄の「「キャリアアップに資する教育訓練」実施に当たって支払った賃金額（１人１時間当たり平均）」については、キャリアアップに資する教育訓練時に支払った賃金の平均額を記載すること。</t>
    <rPh sb="28" eb="30">
      <t>ジッシ</t>
    </rPh>
    <rPh sb="31" eb="32">
      <t>ア</t>
    </rPh>
    <rPh sb="39" eb="42">
      <t>チンギンガク</t>
    </rPh>
    <rPh sb="78" eb="80">
      <t>シハラ</t>
    </rPh>
    <phoneticPr fontId="5"/>
  </si>
  <si>
    <t>（６）教育訓練（キャリアアップに資するものを除く）の実績</t>
    <rPh sb="3" eb="5">
      <t>キョウイク</t>
    </rPh>
    <rPh sb="5" eb="7">
      <t>クンレン</t>
    </rPh>
    <rPh sb="22" eb="23">
      <t>ノゾ</t>
    </rPh>
    <rPh sb="26" eb="28">
      <t>ジッセキ</t>
    </rPh>
    <phoneticPr fontId="5"/>
  </si>
  <si>
    <t>（７）紹介予定派遣に関する事項</t>
    <rPh sb="3" eb="5">
      <t>ショウカイ</t>
    </rPh>
    <rPh sb="5" eb="7">
      <t>ヨテイ</t>
    </rPh>
    <rPh sb="7" eb="9">
      <t>ハケン</t>
    </rPh>
    <rPh sb="10" eb="11">
      <t>カン</t>
    </rPh>
    <rPh sb="13" eb="15">
      <t>ジコウ</t>
    </rPh>
    <phoneticPr fontId="5"/>
  </si>
  <si>
    <t>（８）雇用安定措置（法第30条）の実績</t>
    <rPh sb="3" eb="5">
      <t>コヨウ</t>
    </rPh>
    <rPh sb="5" eb="7">
      <t>アンテイ</t>
    </rPh>
    <rPh sb="7" eb="9">
      <t>ソチ</t>
    </rPh>
    <rPh sb="10" eb="11">
      <t>ホウ</t>
    </rPh>
    <rPh sb="11" eb="12">
      <t>ダイ</t>
    </rPh>
    <rPh sb="14" eb="15">
      <t>ジョウ</t>
    </rPh>
    <rPh sb="17" eb="19">
      <t>ジッセキ</t>
    </rPh>
    <phoneticPr fontId="5"/>
  </si>
  <si>
    <t>（９）派遣料金及び派遣労働者の賃金（１日（８時間当たり）の額）に関する事項</t>
    <rPh sb="3" eb="5">
      <t>ハケン</t>
    </rPh>
    <rPh sb="5" eb="7">
      <t>リョウキン</t>
    </rPh>
    <rPh sb="7" eb="8">
      <t>オヨ</t>
    </rPh>
    <rPh sb="9" eb="11">
      <t>ハケン</t>
    </rPh>
    <rPh sb="11" eb="14">
      <t>ロウドウシャ</t>
    </rPh>
    <rPh sb="15" eb="17">
      <t>チンギン</t>
    </rPh>
    <rPh sb="19" eb="20">
      <t>ニチ</t>
    </rPh>
    <rPh sb="22" eb="24">
      <t>ジカン</t>
    </rPh>
    <rPh sb="24" eb="25">
      <t>ア</t>
    </rPh>
    <rPh sb="29" eb="30">
      <t>ガク</t>
    </rPh>
    <rPh sb="32" eb="33">
      <t>カン</t>
    </rPh>
    <rPh sb="35" eb="37">
      <t>ジコウ</t>
    </rPh>
    <phoneticPr fontId="5"/>
  </si>
  <si>
    <t>（10）マージン率等の情報提供の状況</t>
    <rPh sb="8" eb="9">
      <t>リツ</t>
    </rPh>
    <rPh sb="9" eb="10">
      <t>トウ</t>
    </rPh>
    <rPh sb="11" eb="13">
      <t>ジョウホウ</t>
    </rPh>
    <rPh sb="13" eb="15">
      <t>テイキョウ</t>
    </rPh>
    <rPh sb="16" eb="18">
      <t>ジョウキョウ</t>
    </rPh>
    <phoneticPr fontId="5"/>
  </si>
  <si>
    <t>（11）キャリアアップ措置の実績</t>
    <rPh sb="11" eb="13">
      <t>ソチ</t>
    </rPh>
    <rPh sb="14" eb="16">
      <t>ジッセキ</t>
    </rPh>
    <phoneticPr fontId="5"/>
  </si>
  <si>
    <t>その他の教育訓練（①及び（11）に係るものを除く）</t>
    <rPh sb="17" eb="18">
      <t>カカ</t>
    </rPh>
    <rPh sb="22" eb="23">
      <t>ノゾ</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</si>
</sst>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2">
    <numFmt numFmtId="176" formatCode="[$-411]ggge&quot;年&quot;m&quot;月&quot;d&quot;日&quot;;@"/>
    <numFmt numFmtId="177" formatCode="0_ "/>
    <numFmt numFmtId="178" formatCode="0.00_);[Red]\(0.00\)"/>
    <numFmt numFmtId="179" formatCode="0_);[Red]\(0\)"/>
    <numFmt numFmtId="180" formatCode="0.0_ "/>
    <numFmt numFmtId="181" formatCode="0_ ;[Red]\-0\ "/>
    <numFmt numFmtId="182" formatCode="0.00_ ;[Red]\-0.00\ "/>
    <numFmt numFmtId="183" formatCode="0000"/>
    <numFmt numFmtId="184" formatCode="#,##0_);[Red]\(#,##0\)"/>
    <numFmt numFmtId="185" formatCode="&quot;〒（ &quot;000&quot; - &quot;0000&quot; )&quot;"/>
    <numFmt numFmtId="186" formatCode="&quot;40-ユ-&quot;000000"/>
    <numFmt numFmtId="187" formatCode="&quot;派40-&quot;000000"/>
  </numFmts>
  <fonts count="46" x14ac:knownFonts="1">
    <font>
      <sz val="11"/>
      <name val="ＭＳ Ｐゴシック"/>
      <family val="3"/>
      <charset val="128"/>
    </font>
    <font>
      <sz val="11"/>
      <color indexed="8"/>
      <name val="ＭＳ Ｐゴシック"/>
      <family val="3"/>
      <charset val="128"/>
    </font>
    <font>
      <sz val="11"/>
      <name val="ＭＳ Ｐゴシック"/>
      <family val="3"/>
      <charset val="128"/>
    </font>
    <font>
      <sz val="11"/>
      <name val="ＭＳ ゴシック"/>
      <family val="3"/>
      <charset val="128"/>
    </font>
    <font>
      <sz val="11"/>
      <name val="ＭＳ 明朝"/>
      <family val="1"/>
      <charset val="128"/>
    </font>
    <font>
      <sz val="6"/>
      <name val="ＭＳ Ｐゴシック"/>
      <family val="3"/>
      <charset val="128"/>
    </font>
    <font>
      <sz val="10"/>
      <name val="ＭＳ 明朝"/>
      <family val="1"/>
      <charset val="128"/>
    </font>
    <font>
      <b/>
      <sz val="11"/>
      <color indexed="56"/>
      <name val="ＭＳ Ｐゴシック"/>
      <family val="3"/>
      <charset val="128"/>
    </font>
    <font>
      <sz val="12"/>
      <name val="ＭＳ 明朝"/>
      <family val="1"/>
      <charset val="128"/>
    </font>
    <font>
      <sz val="10"/>
      <name val="ＭＳ ゴシック"/>
      <family val="3"/>
      <charset val="128"/>
    </font>
    <font>
      <sz val="11"/>
      <color theme="1"/>
      <name val="ＭＳ Ｐゴシック"/>
      <family val="3"/>
      <charset val="128"/>
      <scheme val="minor"/>
    </font>
    <font>
      <sz val="11"/>
      <color theme="1"/>
      <name val="ＭＳ 明朝"/>
      <family val="1"/>
      <charset val="128"/>
    </font>
    <font>
      <sz val="10"/>
      <color theme="1"/>
      <name val="ＭＳ 明朝"/>
      <family val="1"/>
      <charset val="128"/>
    </font>
    <font>
      <sz val="10"/>
      <color theme="1"/>
      <name val="ＭＳ ゴシック"/>
      <family val="3"/>
      <charset val="128"/>
    </font>
    <font>
      <sz val="12"/>
      <color theme="1"/>
      <name val="ＭＳ 明朝"/>
      <family val="1"/>
      <charset val="128"/>
    </font>
    <font>
      <sz val="9"/>
      <color theme="1"/>
      <name val="ＭＳ 明朝"/>
      <family val="1"/>
      <charset val="128"/>
    </font>
    <font>
      <sz val="8"/>
      <color theme="1"/>
      <name val="ＭＳ 明朝"/>
      <family val="1"/>
      <charset val="128"/>
    </font>
    <font>
      <sz val="10"/>
      <color theme="1"/>
      <name val="ＭＳ Ｐゴシック"/>
      <family val="3"/>
      <charset val="128"/>
    </font>
    <font>
      <sz val="9"/>
      <color theme="1"/>
      <name val="ＭＳ Ｐゴシック"/>
      <family val="3"/>
      <charset val="128"/>
    </font>
    <font>
      <sz val="10"/>
      <color indexed="8"/>
      <name val="ＭＳ 明朝"/>
      <family val="1"/>
      <charset val="128"/>
    </font>
    <font>
      <sz val="11"/>
      <color theme="1"/>
      <name val="ＭＳ Ｐゴシック"/>
      <family val="3"/>
      <charset val="128"/>
    </font>
    <font>
      <b/>
      <sz val="14"/>
      <color theme="1"/>
      <name val="ＭＳ Ｐゴシック"/>
      <family val="3"/>
      <charset val="128"/>
      <scheme val="minor"/>
    </font>
    <font>
      <sz val="11"/>
      <color theme="1"/>
      <name val="ＭＳ ゴシック"/>
      <family val="3"/>
      <charset val="128"/>
    </font>
    <font>
      <sz val="16"/>
      <name val="ＭＳ 明朝"/>
      <family val="1"/>
      <charset val="128"/>
    </font>
    <font>
      <sz val="9"/>
      <name val="ＭＳ Ｐゴシック"/>
      <family val="3"/>
      <charset val="128"/>
    </font>
    <font>
      <sz val="9"/>
      <name val="ＭＳ 明朝"/>
      <family val="1"/>
      <charset val="128"/>
    </font>
    <font>
      <sz val="8"/>
      <name val="ＭＳ Ｐゴシック"/>
      <family val="3"/>
      <charset val="128"/>
    </font>
    <font>
      <sz val="8"/>
      <name val="ＭＳ 明朝"/>
      <family val="1"/>
      <charset val="128"/>
    </font>
    <font>
      <strike/>
      <sz val="10"/>
      <color theme="1"/>
      <name val="ＭＳ 明朝"/>
      <family val="1"/>
      <charset val="128"/>
    </font>
    <font>
      <b/>
      <sz val="11"/>
      <color theme="1"/>
      <name val="ＭＳ 明朝"/>
      <family val="1"/>
      <charset val="128"/>
    </font>
    <font>
      <sz val="14"/>
      <color theme="1"/>
      <name val="ＭＳ Ｐゴシック"/>
      <family val="3"/>
      <charset val="128"/>
      <scheme val="minor"/>
    </font>
    <font>
      <sz val="11"/>
      <color indexed="8"/>
      <name val="ＭＳ 明朝"/>
      <family val="1"/>
      <charset val="128"/>
    </font>
    <font>
      <b/>
      <sz val="11"/>
      <color rgb="FF0070C0"/>
      <name val="ＭＳ 明朝"/>
      <family val="1"/>
      <charset val="128"/>
    </font>
    <font>
      <sz val="11"/>
      <color rgb="FF0070C0"/>
      <name val="ＭＳ 明朝"/>
      <family val="1"/>
      <charset val="128"/>
    </font>
    <font>
      <b/>
      <sz val="11"/>
      <color rgb="FFFF0000"/>
      <name val="ＭＳ 明朝"/>
      <family val="1"/>
      <charset val="128"/>
    </font>
    <font>
      <sz val="11"/>
      <color rgb="FFFF0000"/>
      <name val="ＭＳ 明朝"/>
      <family val="1"/>
      <charset val="128"/>
    </font>
    <font>
      <b/>
      <sz val="9"/>
      <color rgb="FFFF0000"/>
      <name val="ＭＳ 明朝"/>
      <family val="1"/>
      <charset val="128"/>
    </font>
    <font>
      <b/>
      <sz val="10"/>
      <color rgb="FFFF0000"/>
      <name val="ＭＳ 明朝"/>
      <family val="1"/>
      <charset val="128"/>
    </font>
    <font>
      <b/>
      <sz val="11"/>
      <color rgb="FFFF0000"/>
      <name val="ＭＳ Ｐゴシック"/>
      <family val="3"/>
      <charset val="128"/>
      <scheme val="minor"/>
    </font>
    <font>
      <sz val="11"/>
      <color theme="0"/>
      <name val="ＭＳ Ｐゴシック"/>
      <family val="3"/>
      <charset val="128"/>
      <scheme val="minor"/>
    </font>
    <font>
      <b/>
      <u/>
      <sz val="10"/>
      <color indexed="8"/>
      <name val="ＭＳ 明朝"/>
      <family val="1"/>
      <charset val="128"/>
    </font>
    <font>
      <b/>
      <u/>
      <sz val="10"/>
      <name val="ＭＳ 明朝"/>
      <family val="1"/>
      <charset val="128"/>
    </font>
    <font>
      <sz val="11"/>
      <color theme="0"/>
      <name val="ＭＳ 明朝"/>
      <family val="1"/>
      <charset val="128"/>
    </font>
    <font>
      <b/>
      <sz val="11"/>
      <name val="ＭＳ Ｐゴシック"/>
      <family val="3"/>
      <charset val="128"/>
    </font>
    <font>
      <strike/>
      <sz val="10"/>
      <color rgb="FFFF0000"/>
      <name val="ＭＳ 明朝"/>
      <family val="1"/>
      <charset val="128"/>
    </font>
    <font>
      <sz val="10"/>
      <color rgb="FFFF0000"/>
      <name val="ＭＳ 明朝"/>
      <family val="1"/>
      <charset val="128"/>
    </font>
  </fonts>
  <fills count="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14996795556505021"/>
        <bgColor indexed="64"/>
      </patternFill>
    </fill>
  </fills>
  <borders count="112">
    <border>
      <left/>
      <right/>
      <top/>
      <bottom/>
      <diagonal/>
    </border>
    <border>
      <left/>
      <right/>
      <top/>
      <bottom style="thin">
        <color indexed="64"/>
      </bottom>
      <diagonal/>
    </border>
    <border>
      <left style="medium">
        <color indexed="64"/>
      </left>
      <right/>
      <top style="medium">
        <color indexed="64"/>
      </top>
      <bottom/>
      <diagonal/>
    </border>
    <border>
      <left style="medium">
        <color indexed="64"/>
      </left>
      <right/>
      <top/>
      <bottom/>
      <diagonal/>
    </border>
    <border>
      <left/>
      <right/>
      <top style="medium">
        <color indexed="64"/>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top style="medium">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medium">
        <color indexed="64"/>
      </right>
      <top/>
      <bottom style="hair">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diagonal/>
    </border>
    <border>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style="medium">
        <color indexed="64"/>
      </left>
      <right/>
      <top style="thin">
        <color indexed="64"/>
      </top>
      <bottom style="medium">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medium">
        <color indexed="64"/>
      </top>
      <bottom/>
      <diagonal/>
    </border>
    <border>
      <left style="thin">
        <color indexed="64"/>
      </left>
      <right/>
      <top/>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top/>
      <bottom style="thin">
        <color indexed="64"/>
      </bottom>
      <diagonal/>
    </border>
    <border>
      <left style="thin">
        <color indexed="64"/>
      </left>
      <right/>
      <top style="medium">
        <color indexed="64"/>
      </top>
      <bottom style="thin">
        <color indexed="64"/>
      </bottom>
      <diagonal/>
    </border>
    <border>
      <left style="medium">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medium">
        <color indexed="64"/>
      </bottom>
      <diagonal/>
    </border>
    <border>
      <left/>
      <right style="medium">
        <color indexed="64"/>
      </right>
      <top style="medium">
        <color indexed="64"/>
      </top>
      <bottom style="dotted">
        <color indexed="64"/>
      </bottom>
      <diagonal/>
    </border>
    <border>
      <left/>
      <right/>
      <top style="medium">
        <color indexed="64"/>
      </top>
      <bottom style="dotted">
        <color indexed="64"/>
      </bottom>
      <diagonal/>
    </border>
    <border>
      <left style="thin">
        <color indexed="64"/>
      </left>
      <right/>
      <top style="medium">
        <color indexed="64"/>
      </top>
      <bottom style="dotted">
        <color indexed="64"/>
      </bottom>
      <diagonal/>
    </border>
    <border>
      <left/>
      <right style="thin">
        <color indexed="64"/>
      </right>
      <top style="dotted">
        <color indexed="64"/>
      </top>
      <bottom/>
      <diagonal/>
    </border>
    <border>
      <left/>
      <right/>
      <top style="dotted">
        <color indexed="64"/>
      </top>
      <bottom/>
      <diagonal/>
    </border>
    <border>
      <left style="thin">
        <color indexed="64"/>
      </left>
      <right/>
      <top style="dotted">
        <color indexed="64"/>
      </top>
      <bottom/>
      <diagonal/>
    </border>
    <border>
      <left/>
      <right style="thin">
        <color indexed="64"/>
      </right>
      <top/>
      <bottom style="dotted">
        <color indexed="64"/>
      </bottom>
      <diagonal/>
    </border>
    <border>
      <left/>
      <right/>
      <top/>
      <bottom style="dotted">
        <color indexed="64"/>
      </bottom>
      <diagonal/>
    </border>
    <border>
      <left style="thin">
        <color indexed="64"/>
      </left>
      <right/>
      <top/>
      <bottom style="dotted">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6">
    <xf numFmtId="0" fontId="0" fillId="0" borderId="0"/>
    <xf numFmtId="38" fontId="2" fillId="0" borderId="0" applyFont="0" applyFill="0" applyBorder="0" applyAlignment="0" applyProtection="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1199">
    <xf numFmtId="0" fontId="0" fillId="0" borderId="0" xfId="0"/>
    <xf numFmtId="0" fontId="3" fillId="0" borderId="0" xfId="0" applyFont="1" applyFill="1" applyAlignment="1" applyProtection="1">
      <alignment vertical="center"/>
      <protection locked="0"/>
    </xf>
    <xf numFmtId="0" fontId="6" fillId="0" borderId="0" xfId="0" applyFont="1" applyFill="1" applyAlignment="1">
      <alignment vertical="center"/>
    </xf>
    <xf numFmtId="0" fontId="4" fillId="0" borderId="0" xfId="0" applyFont="1" applyFill="1" applyAlignment="1">
      <alignment horizontal="center" vertical="center"/>
    </xf>
    <xf numFmtId="0" fontId="4" fillId="0" borderId="0" xfId="0" applyFont="1" applyFill="1" applyAlignment="1">
      <alignment vertical="center"/>
    </xf>
    <xf numFmtId="49" fontId="4" fillId="0" borderId="0" xfId="0" applyNumberFormat="1" applyFont="1" applyFill="1" applyAlignment="1">
      <alignment vertical="center"/>
    </xf>
    <xf numFmtId="0" fontId="4" fillId="0" borderId="0" xfId="0" applyFont="1" applyFill="1" applyAlignment="1">
      <alignment horizontal="right" vertical="center"/>
    </xf>
    <xf numFmtId="0" fontId="6" fillId="0" borderId="0" xfId="0" applyFont="1" applyFill="1"/>
    <xf numFmtId="0" fontId="6" fillId="0" borderId="0" xfId="0" applyFont="1" applyFill="1" applyAlignment="1">
      <alignment horizontal="center" vertical="center"/>
    </xf>
    <xf numFmtId="49" fontId="6" fillId="0" borderId="0" xfId="0" applyNumberFormat="1" applyFont="1" applyFill="1" applyAlignment="1">
      <alignment vertical="center"/>
    </xf>
    <xf numFmtId="0" fontId="6" fillId="0" borderId="0" xfId="0" applyFont="1" applyFill="1" applyAlignment="1">
      <alignment wrapText="1"/>
    </xf>
    <xf numFmtId="38" fontId="4" fillId="0" borderId="0" xfId="1" applyFont="1" applyFill="1" applyBorder="1" applyAlignment="1">
      <alignment horizontal="center"/>
    </xf>
    <xf numFmtId="0" fontId="9" fillId="0" borderId="0" xfId="0" applyFont="1" applyFill="1" applyAlignment="1">
      <alignment horizontal="center" vertical="center"/>
    </xf>
    <xf numFmtId="38" fontId="4" fillId="0" borderId="0" xfId="1" applyFont="1" applyFill="1" applyBorder="1" applyAlignment="1"/>
    <xf numFmtId="49" fontId="6" fillId="0" borderId="0" xfId="0" applyNumberFormat="1" applyFont="1" applyFill="1" applyAlignment="1">
      <alignment horizontal="center" vertical="top"/>
    </xf>
    <xf numFmtId="38" fontId="4" fillId="0" borderId="0" xfId="1" applyFont="1" applyFill="1" applyBorder="1" applyAlignment="1">
      <alignment horizontal="center" vertical="center"/>
    </xf>
    <xf numFmtId="0" fontId="12" fillId="0" borderId="0" xfId="0" applyFont="1" applyFill="1" applyAlignment="1">
      <alignment horizontal="center" vertical="top"/>
    </xf>
    <xf numFmtId="0" fontId="3" fillId="0" borderId="0" xfId="0" applyFont="1" applyFill="1" applyBorder="1" applyAlignment="1" applyProtection="1">
      <alignment vertical="center"/>
      <protection locked="0"/>
    </xf>
    <xf numFmtId="49" fontId="12" fillId="0" borderId="0" xfId="0" applyNumberFormat="1" applyFont="1" applyFill="1" applyAlignment="1">
      <alignment horizontal="center" vertical="top" wrapText="1"/>
    </xf>
    <xf numFmtId="49" fontId="12" fillId="0" borderId="0" xfId="0" applyNumberFormat="1" applyFont="1" applyFill="1" applyAlignment="1">
      <alignment horizontal="center" vertical="top"/>
    </xf>
    <xf numFmtId="0" fontId="11" fillId="0" borderId="0" xfId="0" applyFont="1" applyFill="1" applyAlignment="1">
      <alignment horizontal="center" vertical="center"/>
    </xf>
    <xf numFmtId="0" fontId="11" fillId="0" borderId="0" xfId="0" applyFont="1" applyFill="1" applyAlignment="1">
      <alignment vertical="center"/>
    </xf>
    <xf numFmtId="0" fontId="12" fillId="0" borderId="0" xfId="0" applyFont="1" applyFill="1"/>
    <xf numFmtId="0" fontId="12" fillId="0" borderId="0" xfId="0" applyFont="1" applyFill="1" applyAlignment="1">
      <alignment wrapText="1"/>
    </xf>
    <xf numFmtId="49" fontId="11" fillId="0" borderId="0" xfId="0" applyNumberFormat="1" applyFont="1" applyFill="1" applyAlignment="1">
      <alignment vertical="center"/>
    </xf>
    <xf numFmtId="0" fontId="11" fillId="0" borderId="0" xfId="0" applyFont="1" applyFill="1" applyAlignment="1">
      <alignment horizontal="right" vertical="center"/>
    </xf>
    <xf numFmtId="0" fontId="12" fillId="0" borderId="0" xfId="0" applyFont="1" applyFill="1" applyAlignment="1">
      <alignment horizontal="center" vertical="center"/>
    </xf>
    <xf numFmtId="0" fontId="12" fillId="0" borderId="0" xfId="0" applyFont="1" applyFill="1" applyAlignment="1">
      <alignment vertical="center"/>
    </xf>
    <xf numFmtId="49" fontId="12" fillId="0" borderId="0" xfId="0" applyNumberFormat="1" applyFont="1" applyFill="1" applyAlignment="1">
      <alignment vertical="center"/>
    </xf>
    <xf numFmtId="0" fontId="11" fillId="0" borderId="0" xfId="0" applyFont="1" applyFill="1" applyAlignment="1">
      <alignment horizontal="left" vertical="center"/>
    </xf>
    <xf numFmtId="0" fontId="13" fillId="0" borderId="0" xfId="0" applyFont="1" applyFill="1" applyAlignment="1">
      <alignment horizontal="center" vertical="center"/>
    </xf>
    <xf numFmtId="49" fontId="12" fillId="0" borderId="0" xfId="0" applyNumberFormat="1" applyFont="1" applyFill="1" applyAlignment="1">
      <alignment horizontal="center" vertical="center"/>
    </xf>
    <xf numFmtId="0" fontId="4" fillId="0" borderId="0" xfId="0" applyFont="1" applyFill="1" applyAlignment="1" applyProtection="1">
      <alignment vertical="center"/>
      <protection locked="0"/>
    </xf>
    <xf numFmtId="0" fontId="6" fillId="0" borderId="0" xfId="0" applyFont="1" applyFill="1" applyAlignment="1">
      <alignment horizontal="center" vertical="top"/>
    </xf>
    <xf numFmtId="0" fontId="6" fillId="0" borderId="0" xfId="0" applyFont="1" applyFill="1" applyAlignment="1">
      <alignment horizontal="center" vertical="top" wrapText="1"/>
    </xf>
    <xf numFmtId="0" fontId="11" fillId="0" borderId="0" xfId="3" applyFont="1" applyFill="1">
      <alignment vertical="center"/>
    </xf>
    <xf numFmtId="0" fontId="11" fillId="0" borderId="0" xfId="3" applyFont="1" applyFill="1" applyAlignment="1">
      <alignment vertical="center"/>
    </xf>
    <xf numFmtId="0" fontId="11" fillId="0" borderId="0" xfId="3" applyFont="1" applyFill="1" applyBorder="1">
      <alignment vertical="center"/>
    </xf>
    <xf numFmtId="0" fontId="15" fillId="0" borderId="0" xfId="3" applyFont="1" applyFill="1" applyBorder="1" applyAlignment="1">
      <alignment vertical="center" wrapText="1"/>
    </xf>
    <xf numFmtId="0" fontId="11" fillId="0" borderId="0" xfId="3" applyFont="1" applyFill="1" applyBorder="1" applyAlignment="1">
      <alignment vertical="center" textRotation="255"/>
    </xf>
    <xf numFmtId="38" fontId="11" fillId="0" borderId="0" xfId="1" applyFont="1" applyFill="1" applyBorder="1" applyAlignment="1">
      <alignment horizontal="center" vertical="center"/>
    </xf>
    <xf numFmtId="0" fontId="11" fillId="0" borderId="0" xfId="3" applyFont="1" applyFill="1" applyBorder="1" applyAlignment="1">
      <alignment vertical="center"/>
    </xf>
    <xf numFmtId="0" fontId="11" fillId="0" borderId="39" xfId="3" applyFont="1" applyFill="1" applyBorder="1" applyAlignment="1">
      <alignment vertical="center"/>
    </xf>
    <xf numFmtId="0" fontId="15" fillId="0" borderId="61" xfId="3" applyFont="1" applyFill="1" applyBorder="1" applyAlignment="1">
      <alignment horizontal="left" vertical="center" wrapText="1"/>
    </xf>
    <xf numFmtId="0" fontId="11" fillId="0" borderId="45" xfId="3" applyFont="1" applyFill="1" applyBorder="1" applyAlignment="1">
      <alignment vertical="center"/>
    </xf>
    <xf numFmtId="0" fontId="15" fillId="0" borderId="73" xfId="3" applyFont="1" applyFill="1" applyBorder="1" applyAlignment="1">
      <alignment horizontal="left" vertical="top" wrapText="1"/>
    </xf>
    <xf numFmtId="0" fontId="16" fillId="0" borderId="0" xfId="3" applyFont="1" applyFill="1" applyBorder="1" applyAlignment="1">
      <alignment vertical="center" textRotation="255" wrapText="1"/>
    </xf>
    <xf numFmtId="0" fontId="15" fillId="0" borderId="63" xfId="3" applyFont="1" applyFill="1" applyBorder="1" applyAlignment="1">
      <alignment horizontal="left" vertical="center" wrapText="1"/>
    </xf>
    <xf numFmtId="0" fontId="12" fillId="0" borderId="32" xfId="3" applyFont="1" applyFill="1" applyBorder="1" applyAlignment="1">
      <alignment horizontal="center" vertical="center" wrapText="1"/>
    </xf>
    <xf numFmtId="0" fontId="12" fillId="0" borderId="6" xfId="3" applyFont="1" applyFill="1" applyBorder="1" applyAlignment="1">
      <alignment horizontal="center" vertical="center" wrapText="1"/>
    </xf>
    <xf numFmtId="0" fontId="11" fillId="0" borderId="63" xfId="3" applyFont="1" applyFill="1" applyBorder="1" applyAlignment="1">
      <alignment horizontal="justify" vertical="center" wrapText="1"/>
    </xf>
    <xf numFmtId="0" fontId="11" fillId="0" borderId="44" xfId="3" applyFont="1" applyFill="1" applyBorder="1" applyAlignment="1">
      <alignment horizontal="justify" vertical="center" wrapText="1"/>
    </xf>
    <xf numFmtId="0" fontId="11" fillId="0" borderId="55" xfId="3" applyFont="1" applyFill="1" applyBorder="1" applyAlignment="1">
      <alignment horizontal="justify" vertical="center" wrapText="1"/>
    </xf>
    <xf numFmtId="0" fontId="11" fillId="0" borderId="0" xfId="3" applyFont="1" applyFill="1" applyBorder="1" applyAlignment="1">
      <alignment horizontal="justify" vertical="center" wrapText="1"/>
    </xf>
    <xf numFmtId="0" fontId="11" fillId="0" borderId="55"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0" xfId="3" applyFont="1" applyFill="1" applyAlignment="1">
      <alignment horizontal="justify" vertical="center" wrapText="1"/>
    </xf>
    <xf numFmtId="0" fontId="11" fillId="0" borderId="0" xfId="3" applyFont="1" applyFill="1" applyAlignment="1">
      <alignment vertical="center" wrapText="1"/>
    </xf>
    <xf numFmtId="0" fontId="15" fillId="0" borderId="0" xfId="3" applyFont="1" applyFill="1" applyBorder="1" applyAlignment="1">
      <alignment vertical="center"/>
    </xf>
    <xf numFmtId="0" fontId="11" fillId="0" borderId="0" xfId="3" applyFont="1" applyFill="1" applyAlignment="1">
      <alignment horizontal="right" vertical="center"/>
    </xf>
    <xf numFmtId="0" fontId="12" fillId="0" borderId="0" xfId="3" applyFont="1" applyFill="1" applyBorder="1" applyAlignment="1">
      <alignment vertical="center" textRotation="255" wrapText="1"/>
    </xf>
    <xf numFmtId="0" fontId="12" fillId="0" borderId="0" xfId="3" applyFont="1" applyFill="1" applyBorder="1" applyAlignment="1">
      <alignment vertical="center"/>
    </xf>
    <xf numFmtId="0" fontId="15" fillId="0" borderId="0" xfId="3" applyFont="1" applyFill="1" applyBorder="1" applyAlignment="1">
      <alignment horizontal="justify" vertical="center" wrapText="1"/>
    </xf>
    <xf numFmtId="0" fontId="12" fillId="0" borderId="0" xfId="3" applyFont="1" applyFill="1" applyBorder="1" applyAlignment="1">
      <alignment vertical="center" wrapText="1"/>
    </xf>
    <xf numFmtId="0" fontId="12" fillId="0" borderId="0" xfId="3" applyFont="1" applyFill="1" applyBorder="1" applyAlignment="1">
      <alignment vertical="center" textRotation="255"/>
    </xf>
    <xf numFmtId="0" fontId="15" fillId="0" borderId="3" xfId="3" applyFont="1" applyFill="1" applyBorder="1" applyAlignment="1">
      <alignment vertical="center" wrapText="1"/>
    </xf>
    <xf numFmtId="38" fontId="11" fillId="0" borderId="53" xfId="1" applyFont="1" applyFill="1" applyBorder="1" applyAlignment="1">
      <alignment vertical="center" wrapText="1"/>
    </xf>
    <xf numFmtId="38" fontId="11" fillId="0" borderId="23" xfId="1" applyFont="1" applyFill="1" applyBorder="1" applyAlignment="1">
      <alignment vertical="center" wrapText="1"/>
    </xf>
    <xf numFmtId="0" fontId="12" fillId="0" borderId="43" xfId="3" applyFont="1" applyFill="1" applyBorder="1" applyAlignment="1">
      <alignment vertical="center"/>
    </xf>
    <xf numFmtId="0" fontId="12" fillId="0" borderId="48" xfId="3" applyFont="1" applyFill="1" applyBorder="1" applyAlignment="1">
      <alignment horizontal="center" vertical="center" wrapText="1"/>
    </xf>
    <xf numFmtId="0" fontId="12" fillId="0" borderId="35" xfId="3" applyFont="1" applyFill="1" applyBorder="1" applyAlignment="1">
      <alignment horizontal="center" vertical="center" wrapText="1"/>
    </xf>
    <xf numFmtId="0" fontId="15" fillId="0" borderId="38" xfId="3" applyFont="1" applyFill="1" applyBorder="1" applyAlignment="1">
      <alignment vertical="center" wrapText="1"/>
    </xf>
    <xf numFmtId="0" fontId="11" fillId="0" borderId="8" xfId="3" applyFont="1" applyFill="1" applyBorder="1" applyAlignment="1">
      <alignment vertical="center" textRotation="255"/>
    </xf>
    <xf numFmtId="0" fontId="15" fillId="0" borderId="37" xfId="3" applyFont="1" applyFill="1" applyBorder="1" applyAlignment="1">
      <alignment vertical="center" wrapText="1"/>
    </xf>
    <xf numFmtId="0" fontId="11" fillId="0" borderId="3" xfId="3" applyFont="1" applyFill="1" applyBorder="1" applyAlignment="1">
      <alignment vertical="center" textRotation="255"/>
    </xf>
    <xf numFmtId="0" fontId="15" fillId="0" borderId="58" xfId="3" applyFont="1" applyFill="1" applyBorder="1" applyAlignment="1">
      <alignment vertical="center" wrapText="1"/>
    </xf>
    <xf numFmtId="0" fontId="12" fillId="0" borderId="63" xfId="3" applyFont="1" applyFill="1" applyBorder="1" applyAlignment="1">
      <alignment horizontal="center" vertical="center" wrapText="1"/>
    </xf>
    <xf numFmtId="0" fontId="10" fillId="0" borderId="0" xfId="4" applyFont="1">
      <alignment vertical="center"/>
    </xf>
    <xf numFmtId="0" fontId="10" fillId="0" borderId="0" xfId="4" applyFont="1" applyBorder="1">
      <alignment vertical="center"/>
    </xf>
    <xf numFmtId="0" fontId="11" fillId="0" borderId="0" xfId="0" applyFont="1" applyFill="1" applyAlignment="1" applyProtection="1">
      <alignment vertical="center"/>
      <protection locked="0"/>
    </xf>
    <xf numFmtId="0" fontId="12" fillId="0" borderId="53" xfId="4" applyFont="1" applyBorder="1" applyAlignment="1">
      <alignment horizontal="center" vertical="center"/>
    </xf>
    <xf numFmtId="0" fontId="12" fillId="0" borderId="23" xfId="4" applyFont="1" applyBorder="1" applyAlignment="1">
      <alignment horizontal="center" vertical="center"/>
    </xf>
    <xf numFmtId="0" fontId="12" fillId="0" borderId="23" xfId="4" applyFont="1" applyBorder="1">
      <alignment vertical="center"/>
    </xf>
    <xf numFmtId="0" fontId="12" fillId="0" borderId="5" xfId="4" applyFont="1" applyBorder="1">
      <alignment vertical="center"/>
    </xf>
    <xf numFmtId="0" fontId="12" fillId="0" borderId="35" xfId="4" applyFont="1" applyBorder="1">
      <alignment vertical="center"/>
    </xf>
    <xf numFmtId="0" fontId="12" fillId="0" borderId="23" xfId="4" applyFont="1" applyBorder="1" applyAlignment="1">
      <alignment horizontal="justify" vertical="center"/>
    </xf>
    <xf numFmtId="0" fontId="12" fillId="0" borderId="53" xfId="4" applyFont="1" applyBorder="1" applyAlignment="1">
      <alignment horizontal="justify" vertical="center"/>
    </xf>
    <xf numFmtId="0" fontId="12" fillId="0" borderId="53" xfId="4" applyFont="1" applyBorder="1">
      <alignment vertical="center"/>
    </xf>
    <xf numFmtId="0" fontId="12" fillId="0" borderId="8" xfId="4" applyFont="1" applyBorder="1">
      <alignment vertical="center"/>
    </xf>
    <xf numFmtId="0" fontId="15" fillId="0" borderId="30" xfId="4" applyFont="1" applyFill="1" applyBorder="1" applyAlignment="1">
      <alignment horizontal="centerContinuous" vertical="center" shrinkToFit="1"/>
    </xf>
    <xf numFmtId="0" fontId="15" fillId="0" borderId="80" xfId="4" applyFont="1" applyFill="1" applyBorder="1" applyAlignment="1">
      <alignment horizontal="center" vertical="center"/>
    </xf>
    <xf numFmtId="0" fontId="15" fillId="0" borderId="29" xfId="4" applyFont="1" applyFill="1" applyBorder="1" applyAlignment="1">
      <alignment horizontal="center" vertical="center"/>
    </xf>
    <xf numFmtId="0" fontId="15" fillId="0" borderId="67" xfId="0" applyFont="1" applyBorder="1" applyAlignment="1">
      <alignment horizontal="center" vertical="center" shrinkToFit="1"/>
    </xf>
    <xf numFmtId="0" fontId="15" fillId="0" borderId="66" xfId="0" applyFont="1" applyBorder="1" applyAlignment="1">
      <alignment horizontal="center" vertical="center"/>
    </xf>
    <xf numFmtId="0" fontId="15" fillId="0" borderId="25" xfId="0" applyFont="1" applyBorder="1" applyAlignment="1">
      <alignment horizontal="center" vertical="center"/>
    </xf>
    <xf numFmtId="0" fontId="10" fillId="0" borderId="0" xfId="4" applyFont="1" applyFill="1">
      <alignment vertical="center"/>
    </xf>
    <xf numFmtId="0" fontId="11" fillId="0" borderId="0" xfId="4" applyFont="1" applyFill="1" applyBorder="1">
      <alignment vertical="center"/>
    </xf>
    <xf numFmtId="0" fontId="11" fillId="0" borderId="0" xfId="4" applyFont="1" applyFill="1" applyBorder="1" applyAlignment="1">
      <alignment horizontal="center" vertical="center"/>
    </xf>
    <xf numFmtId="0" fontId="11" fillId="0" borderId="0" xfId="4" applyFont="1" applyFill="1">
      <alignment vertical="center"/>
    </xf>
    <xf numFmtId="0" fontId="15" fillId="0" borderId="0" xfId="4" applyFont="1" applyFill="1" applyBorder="1" applyAlignment="1">
      <alignment horizontal="center" vertical="center" textRotation="255"/>
    </xf>
    <xf numFmtId="0" fontId="11" fillId="0" borderId="3" xfId="4" applyFont="1" applyFill="1" applyBorder="1">
      <alignment vertical="center"/>
    </xf>
    <xf numFmtId="0" fontId="15" fillId="0" borderId="39" xfId="4" applyFont="1" applyFill="1" applyBorder="1" applyAlignment="1">
      <alignment horizontal="center" vertical="center" textRotation="255"/>
    </xf>
    <xf numFmtId="0" fontId="12" fillId="0" borderId="3" xfId="4" applyFont="1" applyFill="1" applyBorder="1" applyAlignment="1">
      <alignment horizontal="justify" vertical="center" wrapText="1"/>
    </xf>
    <xf numFmtId="0" fontId="15" fillId="0" borderId="64" xfId="4" applyFont="1" applyFill="1" applyBorder="1" applyAlignment="1">
      <alignment horizontal="justify" vertical="center" wrapText="1"/>
    </xf>
    <xf numFmtId="0" fontId="15" fillId="0" borderId="6" xfId="4" applyFont="1" applyFill="1" applyBorder="1" applyAlignment="1">
      <alignment horizontal="justify" vertical="center" wrapText="1"/>
    </xf>
    <xf numFmtId="0" fontId="15" fillId="0" borderId="8" xfId="4" applyFont="1" applyFill="1" applyBorder="1" applyAlignment="1">
      <alignment horizontal="center" vertical="center"/>
    </xf>
    <xf numFmtId="0" fontId="15" fillId="0" borderId="40" xfId="4" applyFont="1" applyFill="1" applyBorder="1" applyAlignment="1">
      <alignment horizontal="justify" vertical="center" wrapText="1"/>
    </xf>
    <xf numFmtId="0" fontId="15" fillId="0" borderId="8" xfId="4" applyFont="1" applyFill="1" applyBorder="1" applyAlignment="1">
      <alignment horizontal="center" vertical="center" wrapText="1"/>
    </xf>
    <xf numFmtId="0" fontId="15" fillId="0" borderId="5" xfId="4" applyFont="1" applyFill="1" applyBorder="1" applyAlignment="1">
      <alignment horizontal="center" vertical="center" wrapText="1"/>
    </xf>
    <xf numFmtId="0" fontId="11" fillId="0" borderId="3" xfId="4" applyFont="1" applyFill="1" applyBorder="1" applyAlignment="1">
      <alignment vertical="center"/>
    </xf>
    <xf numFmtId="0" fontId="11" fillId="0" borderId="3" xfId="4" applyFont="1" applyFill="1" applyBorder="1" applyAlignment="1">
      <alignment horizontal="justify" vertical="center"/>
    </xf>
    <xf numFmtId="0" fontId="15" fillId="0" borderId="9" xfId="4" applyFont="1" applyFill="1" applyBorder="1" applyAlignment="1">
      <alignment horizontal="justify" vertical="center"/>
    </xf>
    <xf numFmtId="0" fontId="11" fillId="0" borderId="2" xfId="4" applyFont="1" applyFill="1" applyBorder="1" applyAlignment="1">
      <alignment vertical="center"/>
    </xf>
    <xf numFmtId="0" fontId="10" fillId="0" borderId="0" xfId="4" applyFont="1" applyFill="1" applyBorder="1" applyAlignment="1">
      <alignment horizontal="center" vertical="center"/>
    </xf>
    <xf numFmtId="0" fontId="11" fillId="0" borderId="0" xfId="4" applyFont="1">
      <alignment vertical="center"/>
    </xf>
    <xf numFmtId="0" fontId="11" fillId="0" borderId="0" xfId="0" applyFont="1" applyFill="1" applyAlignment="1" applyProtection="1">
      <alignment horizontal="right" vertical="center"/>
      <protection locked="0"/>
    </xf>
    <xf numFmtId="0" fontId="11" fillId="0" borderId="0" xfId="0" applyFont="1" applyFill="1" applyBorder="1" applyAlignment="1" applyProtection="1">
      <alignment horizontal="center" vertical="center"/>
      <protection locked="0"/>
    </xf>
    <xf numFmtId="0" fontId="11" fillId="0" borderId="0" xfId="4" applyFont="1" applyBorder="1" applyAlignment="1">
      <alignment vertical="center"/>
    </xf>
    <xf numFmtId="0" fontId="11" fillId="0" borderId="0" xfId="0" applyFont="1" applyFill="1" applyBorder="1" applyAlignment="1">
      <alignment vertical="center"/>
    </xf>
    <xf numFmtId="0" fontId="11" fillId="0" borderId="0" xfId="4" applyFont="1" applyFill="1" applyBorder="1" applyAlignment="1">
      <alignment vertical="center"/>
    </xf>
    <xf numFmtId="0" fontId="12" fillId="0" borderId="64" xfId="5" applyFont="1" applyFill="1" applyBorder="1" applyAlignment="1">
      <alignment vertical="center"/>
    </xf>
    <xf numFmtId="0" fontId="11" fillId="0" borderId="25" xfId="5" applyFont="1" applyFill="1" applyBorder="1" applyAlignment="1">
      <alignment vertical="center"/>
    </xf>
    <xf numFmtId="0" fontId="11" fillId="0" borderId="8" xfId="5" applyFont="1" applyFill="1" applyBorder="1" applyAlignment="1">
      <alignment vertical="center"/>
    </xf>
    <xf numFmtId="0" fontId="12" fillId="0" borderId="65" xfId="5" applyFont="1" applyFill="1" applyBorder="1" applyAlignment="1">
      <alignment vertical="center"/>
    </xf>
    <xf numFmtId="0" fontId="11" fillId="0" borderId="3" xfId="5" applyFont="1" applyFill="1" applyBorder="1" applyAlignment="1">
      <alignment vertical="center"/>
    </xf>
    <xf numFmtId="0" fontId="11" fillId="0" borderId="24" xfId="5" applyFont="1" applyBorder="1" applyAlignment="1">
      <alignment horizontal="center" vertical="center" wrapText="1"/>
    </xf>
    <xf numFmtId="0" fontId="11" fillId="0" borderId="35" xfId="5" applyFont="1" applyBorder="1" applyAlignment="1">
      <alignment horizontal="center" vertical="center"/>
    </xf>
    <xf numFmtId="0" fontId="12" fillId="0" borderId="32" xfId="5" applyFont="1" applyBorder="1" applyAlignment="1">
      <alignment horizontal="center" vertical="center" shrinkToFit="1"/>
    </xf>
    <xf numFmtId="0" fontId="12" fillId="0" borderId="51" xfId="0" applyFont="1" applyBorder="1" applyAlignment="1">
      <alignment horizontal="center" vertical="center" wrapText="1"/>
    </xf>
    <xf numFmtId="0" fontId="11" fillId="0" borderId="5" xfId="5" applyFont="1" applyBorder="1" applyAlignment="1">
      <alignment vertical="center" wrapText="1"/>
    </xf>
    <xf numFmtId="0" fontId="11" fillId="0" borderId="8" xfId="5" applyFont="1" applyBorder="1" applyAlignment="1">
      <alignment vertical="center" wrapText="1"/>
    </xf>
    <xf numFmtId="0" fontId="11" fillId="0" borderId="0" xfId="5" applyFont="1" applyBorder="1" applyAlignment="1">
      <alignment vertical="center" wrapText="1"/>
    </xf>
    <xf numFmtId="0" fontId="11" fillId="0" borderId="3" xfId="5" applyFont="1" applyBorder="1" applyAlignment="1">
      <alignment vertical="center" wrapText="1"/>
    </xf>
    <xf numFmtId="0" fontId="11" fillId="0" borderId="9" xfId="0" applyFont="1" applyFill="1" applyBorder="1" applyAlignment="1">
      <alignment vertical="center" wrapText="1"/>
    </xf>
    <xf numFmtId="0" fontId="20" fillId="0" borderId="9" xfId="0" applyFont="1" applyBorder="1" applyAlignment="1">
      <alignment vertical="center" wrapText="1"/>
    </xf>
    <xf numFmtId="0" fontId="11" fillId="0" borderId="9" xfId="5" applyFont="1" applyBorder="1" applyAlignment="1">
      <alignment vertical="center" wrapText="1"/>
    </xf>
    <xf numFmtId="0" fontId="11" fillId="0" borderId="2" xfId="5" applyFont="1" applyBorder="1" applyAlignment="1">
      <alignment vertical="center" wrapText="1"/>
    </xf>
    <xf numFmtId="0" fontId="11" fillId="0" borderId="0" xfId="4" applyFont="1" applyFill="1" applyAlignment="1">
      <alignment vertical="center"/>
    </xf>
    <xf numFmtId="0" fontId="11" fillId="0" borderId="0" xfId="4" applyFont="1" applyAlignment="1">
      <alignment horizontal="center" vertical="center"/>
    </xf>
    <xf numFmtId="0" fontId="11" fillId="0" borderId="0" xfId="4" applyFont="1" applyBorder="1">
      <alignment vertical="center"/>
    </xf>
    <xf numFmtId="0" fontId="10" fillId="0" borderId="0" xfId="3" applyFill="1">
      <alignment vertical="center"/>
    </xf>
    <xf numFmtId="0" fontId="15" fillId="0" borderId="0" xfId="3" applyFont="1" applyFill="1" applyBorder="1" applyAlignment="1">
      <alignment horizontal="left" vertical="center" wrapText="1"/>
    </xf>
    <xf numFmtId="0" fontId="10" fillId="0" borderId="0" xfId="3" applyFill="1" applyAlignment="1">
      <alignment vertical="center"/>
    </xf>
    <xf numFmtId="0" fontId="10" fillId="0" borderId="0" xfId="3" applyFill="1" applyBorder="1" applyAlignment="1">
      <alignment vertical="center"/>
    </xf>
    <xf numFmtId="0" fontId="10" fillId="0" borderId="0" xfId="3" applyFill="1" applyBorder="1">
      <alignment vertical="center"/>
    </xf>
    <xf numFmtId="0" fontId="12" fillId="0" borderId="0" xfId="3" applyFont="1" applyFill="1" applyBorder="1" applyAlignment="1">
      <alignment horizontal="center" vertical="center" wrapText="1"/>
    </xf>
    <xf numFmtId="38" fontId="11" fillId="0" borderId="25" xfId="1" applyFont="1" applyFill="1" applyBorder="1" applyAlignment="1">
      <alignment vertical="center" wrapText="1"/>
    </xf>
    <xf numFmtId="38" fontId="11" fillId="0" borderId="8" xfId="1" applyFont="1" applyFill="1" applyBorder="1" applyAlignment="1">
      <alignment vertical="center" wrapText="1"/>
    </xf>
    <xf numFmtId="0" fontId="12" fillId="0" borderId="53" xfId="3" applyFont="1" applyFill="1" applyBorder="1" applyAlignment="1">
      <alignment horizontal="justify" vertical="center" wrapText="1"/>
    </xf>
    <xf numFmtId="0" fontId="12" fillId="0" borderId="23" xfId="3" applyFont="1" applyFill="1" applyBorder="1" applyAlignment="1">
      <alignment vertical="center" wrapText="1"/>
    </xf>
    <xf numFmtId="0" fontId="11" fillId="0" borderId="56" xfId="3" applyFont="1" applyFill="1" applyBorder="1" applyAlignment="1">
      <alignment vertical="center" wrapText="1"/>
    </xf>
    <xf numFmtId="0" fontId="11" fillId="0" borderId="0" xfId="3" applyFont="1" applyFill="1" applyBorder="1" applyAlignment="1">
      <alignment horizontal="center" vertical="center"/>
    </xf>
    <xf numFmtId="38" fontId="11" fillId="0" borderId="9" xfId="1" applyFont="1" applyFill="1" applyBorder="1" applyAlignment="1">
      <alignment vertical="center" wrapText="1"/>
    </xf>
    <xf numFmtId="38" fontId="11" fillId="0" borderId="0" xfId="1" applyFont="1" applyFill="1" applyBorder="1" applyAlignment="1">
      <alignment horizontal="center" vertical="center" wrapText="1"/>
    </xf>
    <xf numFmtId="49" fontId="15" fillId="0" borderId="0" xfId="3" applyNumberFormat="1" applyFont="1" applyFill="1" applyBorder="1" applyAlignment="1">
      <alignment horizontal="justify" vertical="center" wrapText="1"/>
    </xf>
    <xf numFmtId="0" fontId="11" fillId="0" borderId="0" xfId="3" applyFont="1" applyFill="1" applyBorder="1" applyAlignment="1">
      <alignment vertical="center" wrapText="1"/>
    </xf>
    <xf numFmtId="0" fontId="15" fillId="0" borderId="0" xfId="3" applyFont="1" applyFill="1" applyBorder="1" applyAlignment="1">
      <alignment horizontal="center" vertical="center" wrapText="1"/>
    </xf>
    <xf numFmtId="0" fontId="10" fillId="0" borderId="0" xfId="3" applyFont="1" applyFill="1" applyBorder="1" applyAlignment="1">
      <alignment horizontal="center" vertical="center"/>
    </xf>
    <xf numFmtId="0" fontId="10" fillId="0" borderId="0" xfId="3" applyFont="1" applyFill="1" applyBorder="1" applyAlignment="1">
      <alignment vertical="center"/>
    </xf>
    <xf numFmtId="0" fontId="11" fillId="0" borderId="56" xfId="3" applyFont="1" applyFill="1" applyBorder="1" applyAlignment="1">
      <alignment horizontal="center" vertical="center"/>
    </xf>
    <xf numFmtId="38" fontId="11" fillId="0" borderId="0" xfId="1" applyFont="1" applyFill="1" applyBorder="1" applyAlignment="1">
      <alignment vertical="center" wrapText="1"/>
    </xf>
    <xf numFmtId="0" fontId="11" fillId="0" borderId="56" xfId="3" applyFont="1" applyFill="1" applyBorder="1" applyAlignment="1">
      <alignment vertical="center"/>
    </xf>
    <xf numFmtId="0" fontId="12" fillId="0" borderId="8" xfId="3" applyFont="1" applyFill="1" applyBorder="1" applyAlignment="1">
      <alignment horizontal="center" vertical="center" wrapText="1"/>
    </xf>
    <xf numFmtId="0" fontId="12" fillId="0" borderId="25" xfId="3" applyFont="1" applyFill="1" applyBorder="1" applyAlignment="1">
      <alignment horizontal="center" vertical="center" wrapText="1"/>
    </xf>
    <xf numFmtId="0" fontId="12" fillId="0" borderId="23" xfId="3" applyFont="1" applyFill="1" applyBorder="1" applyAlignment="1">
      <alignment horizontal="justify" vertical="center" wrapText="1"/>
    </xf>
    <xf numFmtId="0" fontId="21" fillId="0" borderId="0" xfId="3" applyFont="1" applyFill="1" applyAlignment="1">
      <alignment vertical="center"/>
    </xf>
    <xf numFmtId="0" fontId="10" fillId="0" borderId="0" xfId="3" applyFill="1" applyAlignment="1">
      <alignment horizontal="right" vertical="center"/>
    </xf>
    <xf numFmtId="0" fontId="15" fillId="0" borderId="24" xfId="3" applyFont="1" applyFill="1" applyBorder="1" applyAlignment="1">
      <alignment horizontal="center" vertical="center" wrapText="1"/>
    </xf>
    <xf numFmtId="0" fontId="15" fillId="0" borderId="35" xfId="3" applyFont="1" applyFill="1" applyBorder="1" applyAlignment="1">
      <alignment horizontal="center" vertical="center" wrapText="1"/>
    </xf>
    <xf numFmtId="0" fontId="15" fillId="0" borderId="49" xfId="3" applyFont="1" applyFill="1" applyBorder="1" applyAlignment="1">
      <alignment horizontal="center" vertical="center" wrapText="1"/>
    </xf>
    <xf numFmtId="0" fontId="10" fillId="0" borderId="57" xfId="3" applyFill="1" applyBorder="1" applyAlignment="1">
      <alignment vertical="center"/>
    </xf>
    <xf numFmtId="0" fontId="10" fillId="0" borderId="5" xfId="3" applyFill="1" applyBorder="1" applyAlignment="1">
      <alignment vertical="center"/>
    </xf>
    <xf numFmtId="0" fontId="10" fillId="0" borderId="56" xfId="3" applyFill="1" applyBorder="1" applyAlignment="1">
      <alignment vertical="center"/>
    </xf>
    <xf numFmtId="0" fontId="11" fillId="0" borderId="0" xfId="3" applyFont="1" applyFill="1" applyBorder="1" applyAlignment="1">
      <alignment vertical="top" wrapText="1"/>
    </xf>
    <xf numFmtId="0" fontId="11" fillId="0" borderId="0" xfId="3" applyFont="1" applyFill="1" applyAlignment="1">
      <alignment vertical="top"/>
    </xf>
    <xf numFmtId="49" fontId="11" fillId="0" borderId="0" xfId="3" applyNumberFormat="1" applyFont="1" applyFill="1" applyBorder="1" applyAlignment="1">
      <alignment vertical="center"/>
    </xf>
    <xf numFmtId="0" fontId="12" fillId="0" borderId="56" xfId="3" applyFont="1" applyFill="1" applyBorder="1" applyAlignment="1">
      <alignment vertical="center" textRotation="255" wrapText="1"/>
    </xf>
    <xf numFmtId="0" fontId="15" fillId="0" borderId="0" xfId="3" applyFont="1" applyFill="1" applyBorder="1" applyAlignment="1">
      <alignment horizontal="left" vertical="center"/>
    </xf>
    <xf numFmtId="0" fontId="11" fillId="0" borderId="56" xfId="3" applyFont="1" applyFill="1" applyBorder="1" applyAlignment="1">
      <alignment vertical="center" textRotation="255"/>
    </xf>
    <xf numFmtId="38" fontId="11" fillId="0" borderId="0" xfId="1" applyFont="1" applyFill="1" applyBorder="1" applyAlignment="1">
      <alignment vertical="center"/>
    </xf>
    <xf numFmtId="0" fontId="11" fillId="0" borderId="0" xfId="3" applyFont="1" applyFill="1" applyBorder="1" applyAlignment="1">
      <alignment horizontal="left" vertical="center" wrapText="1"/>
    </xf>
    <xf numFmtId="0" fontId="11" fillId="0" borderId="0" xfId="3" applyFont="1" applyFill="1" applyBorder="1" applyAlignment="1">
      <alignment horizontal="center" vertical="center" wrapText="1"/>
    </xf>
    <xf numFmtId="0" fontId="15" fillId="0" borderId="32" xfId="3" applyFont="1" applyFill="1" applyBorder="1" applyAlignment="1">
      <alignment horizontal="center" vertical="center" wrapText="1"/>
    </xf>
    <xf numFmtId="0" fontId="15" fillId="0" borderId="50" xfId="3" applyFont="1" applyFill="1" applyBorder="1" applyAlignment="1">
      <alignment vertical="center" wrapText="1"/>
    </xf>
    <xf numFmtId="0" fontId="11" fillId="0" borderId="56" xfId="3" applyFont="1" applyFill="1" applyBorder="1" applyAlignment="1">
      <alignment horizontal="left" vertical="center" wrapText="1"/>
    </xf>
    <xf numFmtId="0" fontId="11" fillId="0" borderId="8" xfId="3" applyFont="1" applyFill="1" applyBorder="1" applyAlignment="1">
      <alignment vertical="center" wrapText="1"/>
    </xf>
    <xf numFmtId="0" fontId="10" fillId="0" borderId="56" xfId="3" applyFill="1" applyBorder="1">
      <alignment vertical="center"/>
    </xf>
    <xf numFmtId="0" fontId="10" fillId="0" borderId="86" xfId="3" applyFill="1" applyBorder="1">
      <alignment vertical="center"/>
    </xf>
    <xf numFmtId="0" fontId="15" fillId="0" borderId="6" xfId="3" applyFont="1" applyFill="1" applyBorder="1" applyAlignment="1">
      <alignment horizontal="center" vertical="center" wrapText="1"/>
    </xf>
    <xf numFmtId="0" fontId="10" fillId="0" borderId="66" xfId="3" applyFill="1" applyBorder="1">
      <alignment vertical="center"/>
    </xf>
    <xf numFmtId="0" fontId="10" fillId="0" borderId="25" xfId="3" applyFill="1" applyBorder="1">
      <alignment vertical="center"/>
    </xf>
    <xf numFmtId="0" fontId="12" fillId="0" borderId="0" xfId="3" applyFont="1" applyFill="1" applyBorder="1" applyAlignment="1">
      <alignment horizontal="justify" vertical="center" wrapText="1"/>
    </xf>
    <xf numFmtId="0" fontId="15" fillId="0" borderId="53" xfId="3" applyFont="1" applyFill="1" applyBorder="1" applyAlignment="1">
      <alignment horizontal="justify" vertical="center" wrapText="1"/>
    </xf>
    <xf numFmtId="0" fontId="15" fillId="0" borderId="23" xfId="3" applyFont="1" applyFill="1" applyBorder="1" applyAlignment="1">
      <alignment horizontal="justify" vertical="center" wrapText="1"/>
    </xf>
    <xf numFmtId="0" fontId="15" fillId="0" borderId="23" xfId="3" applyFont="1" applyFill="1" applyBorder="1" applyAlignment="1">
      <alignment vertical="center" wrapText="1"/>
    </xf>
    <xf numFmtId="0" fontId="15" fillId="0" borderId="23" xfId="3" applyFont="1" applyFill="1" applyBorder="1">
      <alignment vertical="center"/>
    </xf>
    <xf numFmtId="0" fontId="22" fillId="0" borderId="0" xfId="3" applyFont="1" applyFill="1" applyBorder="1" applyAlignment="1">
      <alignment vertical="center"/>
    </xf>
    <xf numFmtId="0" fontId="11" fillId="0" borderId="9" xfId="3" applyFont="1" applyFill="1" applyBorder="1" applyAlignment="1">
      <alignment horizontal="center" vertical="center"/>
    </xf>
    <xf numFmtId="0" fontId="11" fillId="0" borderId="55" xfId="3" applyFont="1" applyFill="1" applyBorder="1" applyAlignment="1">
      <alignment horizontal="center" vertical="center"/>
    </xf>
    <xf numFmtId="0" fontId="12" fillId="0" borderId="0" xfId="0" applyFont="1" applyFill="1" applyBorder="1" applyAlignment="1">
      <alignment horizontal="center" vertical="center" wrapText="1"/>
    </xf>
    <xf numFmtId="0" fontId="12" fillId="0" borderId="5" xfId="4" applyFont="1" applyFill="1" applyBorder="1" applyAlignment="1">
      <alignment horizontal="justify" vertical="center" wrapText="1"/>
    </xf>
    <xf numFmtId="0" fontId="12" fillId="0" borderId="8" xfId="4" applyFont="1" applyFill="1" applyBorder="1" applyAlignment="1">
      <alignment horizontal="left" vertical="center" wrapText="1"/>
    </xf>
    <xf numFmtId="38" fontId="12" fillId="0" borderId="2" xfId="1" applyFont="1" applyFill="1" applyBorder="1" applyAlignment="1">
      <alignment horizontal="center" vertical="center" wrapText="1"/>
    </xf>
    <xf numFmtId="0" fontId="12" fillId="0" borderId="0" xfId="3" applyFont="1" applyFill="1" applyBorder="1" applyAlignment="1">
      <alignment horizontal="center" vertical="center" wrapText="1"/>
    </xf>
    <xf numFmtId="0" fontId="15" fillId="0" borderId="61" xfId="3" applyFont="1" applyFill="1" applyBorder="1" applyAlignment="1">
      <alignment horizontal="left" vertical="center" wrapText="1"/>
    </xf>
    <xf numFmtId="0" fontId="15" fillId="0" borderId="40" xfId="3" applyFont="1" applyFill="1" applyBorder="1" applyAlignment="1">
      <alignment horizontal="left" vertical="center" wrapText="1"/>
    </xf>
    <xf numFmtId="0" fontId="0" fillId="0" borderId="0" xfId="0" applyFill="1"/>
    <xf numFmtId="0" fontId="2" fillId="0" borderId="0" xfId="0" applyFont="1" applyFill="1"/>
    <xf numFmtId="0" fontId="4" fillId="0" borderId="8" xfId="0" applyFont="1" applyFill="1" applyBorder="1" applyAlignment="1" applyProtection="1">
      <alignment vertical="center"/>
      <protection locked="0"/>
    </xf>
    <xf numFmtId="0" fontId="4" fillId="0" borderId="3" xfId="0" applyFont="1" applyFill="1" applyBorder="1" applyAlignment="1" applyProtection="1">
      <alignment vertical="center"/>
      <protection locked="0"/>
    </xf>
    <xf numFmtId="0" fontId="4" fillId="0" borderId="0" xfId="0" applyFont="1" applyFill="1" applyBorder="1" applyAlignment="1" applyProtection="1">
      <alignment horizontal="center" vertical="center"/>
      <protection locked="0"/>
    </xf>
    <xf numFmtId="0" fontId="4"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right"/>
      <protection locked="0"/>
    </xf>
    <xf numFmtId="0" fontId="4" fillId="0" borderId="9" xfId="0" applyFont="1" applyFill="1" applyBorder="1" applyAlignment="1" applyProtection="1">
      <alignment horizontal="center" vertical="center"/>
      <protection locked="0"/>
    </xf>
    <xf numFmtId="0" fontId="4" fillId="0" borderId="0" xfId="0" applyFont="1" applyFill="1" applyBorder="1" applyAlignment="1" applyProtection="1">
      <alignment horizontal="right"/>
      <protection locked="0"/>
    </xf>
    <xf numFmtId="0" fontId="4" fillId="0" borderId="4" xfId="0" applyFont="1" applyFill="1" applyBorder="1" applyAlignment="1" applyProtection="1">
      <alignment horizontal="right"/>
      <protection locked="0"/>
    </xf>
    <xf numFmtId="0" fontId="4" fillId="0" borderId="4" xfId="0" applyFont="1" applyFill="1" applyBorder="1" applyAlignment="1" applyProtection="1">
      <alignment horizontal="center" vertical="center"/>
      <protection locked="0"/>
    </xf>
    <xf numFmtId="0" fontId="0" fillId="0" borderId="0" xfId="0" applyFont="1" applyFill="1"/>
    <xf numFmtId="0" fontId="23" fillId="0" borderId="0" xfId="0" applyFont="1" applyFill="1" applyAlignment="1" applyProtection="1">
      <alignment horizontal="center" vertical="center"/>
      <protection locked="0"/>
    </xf>
    <xf numFmtId="0" fontId="8" fillId="0" borderId="0" xfId="0" applyFont="1" applyFill="1" applyAlignment="1" applyProtection="1">
      <alignment horizontal="center" vertical="center"/>
      <protection locked="0"/>
    </xf>
    <xf numFmtId="0" fontId="8" fillId="0" borderId="0" xfId="0" applyFont="1" applyFill="1"/>
    <xf numFmtId="0" fontId="8" fillId="0" borderId="0" xfId="0" applyFont="1" applyFill="1" applyAlignment="1" applyProtection="1">
      <alignment horizontal="right" vertical="center"/>
      <protection locked="0"/>
    </xf>
    <xf numFmtId="0" fontId="23" fillId="0" borderId="0" xfId="0" applyFont="1" applyFill="1" applyAlignment="1" applyProtection="1">
      <alignment vertical="center"/>
      <protection locked="0"/>
    </xf>
    <xf numFmtId="0" fontId="24" fillId="0" borderId="0" xfId="0" applyFont="1" applyFill="1" applyBorder="1" applyAlignment="1" applyProtection="1">
      <alignment horizontal="right" vertical="center"/>
      <protection locked="0"/>
    </xf>
    <xf numFmtId="0" fontId="20" fillId="0" borderId="0" xfId="0" applyFont="1" applyFill="1"/>
    <xf numFmtId="0" fontId="20" fillId="0" borderId="0" xfId="0" applyFont="1" applyFill="1" applyBorder="1"/>
    <xf numFmtId="0" fontId="28" fillId="0" borderId="0" xfId="0" applyFont="1" applyFill="1" applyAlignment="1">
      <alignment horizontal="left" vertical="center"/>
    </xf>
    <xf numFmtId="0" fontId="11" fillId="0" borderId="0" xfId="0" applyFont="1" applyFill="1"/>
    <xf numFmtId="0" fontId="11" fillId="0" borderId="0" xfId="0" applyFont="1" applyFill="1" applyBorder="1"/>
    <xf numFmtId="0" fontId="12" fillId="0" borderId="0" xfId="0" applyFont="1" applyFill="1" applyAlignment="1">
      <alignment horizontal="left" vertical="center"/>
    </xf>
    <xf numFmtId="0" fontId="11" fillId="0" borderId="0" xfId="0" applyFont="1" applyFill="1" applyBorder="1" applyAlignment="1"/>
    <xf numFmtId="0" fontId="12" fillId="0" borderId="0" xfId="4" applyFont="1" applyFill="1" applyBorder="1" applyAlignment="1">
      <alignment horizontal="left" vertical="center"/>
    </xf>
    <xf numFmtId="0" fontId="12" fillId="0" borderId="8" xfId="4" applyFont="1" applyFill="1" applyBorder="1" applyAlignment="1">
      <alignment vertical="center" shrinkToFit="1"/>
    </xf>
    <xf numFmtId="0" fontId="12" fillId="0" borderId="3" xfId="4" applyFont="1" applyFill="1" applyBorder="1" applyAlignment="1">
      <alignment vertical="center" shrinkToFit="1"/>
    </xf>
    <xf numFmtId="0" fontId="12" fillId="0" borderId="0" xfId="4" applyFont="1" applyFill="1" applyBorder="1" applyAlignment="1">
      <alignment horizontal="center" vertical="center" wrapText="1"/>
    </xf>
    <xf numFmtId="0" fontId="12" fillId="0" borderId="6" xfId="4" applyFont="1" applyFill="1" applyBorder="1" applyAlignment="1">
      <alignment horizontal="justify" vertical="center" wrapText="1"/>
    </xf>
    <xf numFmtId="0" fontId="12" fillId="0" borderId="7" xfId="4" applyFont="1" applyFill="1" applyBorder="1" applyAlignment="1">
      <alignment horizontal="justify" vertical="center" wrapText="1"/>
    </xf>
    <xf numFmtId="0" fontId="12" fillId="0" borderId="110" xfId="4" applyFont="1" applyFill="1" applyBorder="1" applyAlignment="1">
      <alignment horizontal="justify" vertical="center" wrapText="1"/>
    </xf>
    <xf numFmtId="0" fontId="11" fillId="0" borderId="0" xfId="4" applyFont="1" applyFill="1" applyBorder="1" applyAlignment="1">
      <alignment horizontal="left" vertical="center" wrapText="1"/>
    </xf>
    <xf numFmtId="0" fontId="11" fillId="0" borderId="31" xfId="4" applyFont="1" applyFill="1" applyBorder="1" applyAlignment="1">
      <alignment horizontal="center" vertical="center"/>
    </xf>
    <xf numFmtId="0" fontId="11" fillId="0" borderId="29" xfId="4" applyFont="1" applyFill="1" applyBorder="1" applyAlignment="1">
      <alignment horizontal="center" vertical="center"/>
    </xf>
    <xf numFmtId="0" fontId="11" fillId="0" borderId="84" xfId="4" applyFont="1" applyFill="1" applyBorder="1" applyAlignment="1">
      <alignment horizontal="center" vertical="center"/>
    </xf>
    <xf numFmtId="0" fontId="12" fillId="0" borderId="39" xfId="4" applyFont="1" applyFill="1" applyBorder="1" applyAlignment="1">
      <alignment vertical="center" wrapText="1"/>
    </xf>
    <xf numFmtId="0" fontId="12" fillId="0" borderId="39" xfId="4" applyFont="1" applyFill="1" applyBorder="1" applyAlignment="1">
      <alignment horizontal="left" vertical="center" wrapText="1"/>
    </xf>
    <xf numFmtId="0" fontId="12" fillId="0" borderId="8" xfId="4" applyFont="1" applyFill="1" applyBorder="1" applyAlignment="1">
      <alignment vertical="center" wrapText="1"/>
    </xf>
    <xf numFmtId="0" fontId="12" fillId="0" borderId="39" xfId="4" applyFont="1" applyFill="1" applyBorder="1" applyAlignment="1">
      <alignment horizontal="center" vertical="center" wrapText="1"/>
    </xf>
    <xf numFmtId="0" fontId="11" fillId="0" borderId="63" xfId="0" applyFont="1" applyFill="1" applyBorder="1" applyAlignment="1">
      <alignment horizontal="justify" vertical="center"/>
    </xf>
    <xf numFmtId="0" fontId="12" fillId="0" borderId="69" xfId="0" applyFont="1" applyFill="1" applyBorder="1" applyAlignment="1">
      <alignment horizontal="center" vertical="center" wrapText="1"/>
    </xf>
    <xf numFmtId="0" fontId="11" fillId="0" borderId="69" xfId="0" applyFont="1" applyFill="1" applyBorder="1" applyAlignment="1">
      <alignment horizontal="justify" vertical="center"/>
    </xf>
    <xf numFmtId="0" fontId="11" fillId="0" borderId="55" xfId="0" applyFont="1" applyFill="1" applyBorder="1" applyAlignment="1">
      <alignment horizontal="justify" vertical="center"/>
    </xf>
    <xf numFmtId="0" fontId="11" fillId="0" borderId="9" xfId="0" applyFont="1" applyFill="1" applyBorder="1" applyAlignment="1">
      <alignment horizontal="justify" vertical="center"/>
    </xf>
    <xf numFmtId="0" fontId="11" fillId="0" borderId="53" xfId="0" applyFont="1" applyFill="1" applyBorder="1"/>
    <xf numFmtId="0" fontId="11" fillId="0" borderId="23" xfId="0" applyFont="1" applyFill="1" applyBorder="1"/>
    <xf numFmtId="0" fontId="15" fillId="0" borderId="9" xfId="4" applyFont="1" applyFill="1" applyBorder="1" applyAlignment="1">
      <alignment vertical="center" wrapText="1"/>
    </xf>
    <xf numFmtId="0" fontId="15" fillId="0" borderId="23" xfId="4" applyFont="1" applyFill="1" applyBorder="1" applyAlignment="1">
      <alignment vertical="center" wrapText="1"/>
    </xf>
    <xf numFmtId="0" fontId="12" fillId="0" borderId="23" xfId="4" applyFont="1" applyFill="1" applyBorder="1" applyAlignment="1">
      <alignment vertical="center" wrapText="1"/>
    </xf>
    <xf numFmtId="0" fontId="11" fillId="0" borderId="0" xfId="4" applyFont="1" applyFill="1" applyBorder="1" applyAlignment="1">
      <alignment horizontal="justify" vertical="center"/>
    </xf>
    <xf numFmtId="0" fontId="11" fillId="0" borderId="0" xfId="4" applyFont="1" applyFill="1" applyBorder="1" applyAlignment="1">
      <alignment horizontal="justify" vertical="center" wrapText="1"/>
    </xf>
    <xf numFmtId="0" fontId="29" fillId="0" borderId="56" xfId="0" applyFont="1" applyFill="1" applyBorder="1"/>
    <xf numFmtId="0" fontId="11" fillId="0" borderId="50" xfId="4" applyFont="1" applyFill="1" applyBorder="1" applyAlignment="1">
      <alignment horizontal="center" vertical="center"/>
    </xf>
    <xf numFmtId="0" fontId="11" fillId="0" borderId="87" xfId="4" applyFont="1" applyFill="1" applyBorder="1" applyAlignment="1">
      <alignment vertical="center"/>
    </xf>
    <xf numFmtId="0" fontId="11" fillId="0" borderId="8" xfId="4" applyFont="1" applyFill="1" applyBorder="1">
      <alignment vertical="center"/>
    </xf>
    <xf numFmtId="0" fontId="11" fillId="0" borderId="0" xfId="0" applyFont="1" applyFill="1" applyAlignment="1"/>
    <xf numFmtId="0" fontId="11" fillId="0" borderId="8" xfId="0" applyFont="1" applyFill="1" applyBorder="1"/>
    <xf numFmtId="0" fontId="15" fillId="0" borderId="24" xfId="0" applyFont="1" applyFill="1" applyBorder="1" applyAlignment="1">
      <alignment horizontal="justify" vertical="center" wrapText="1"/>
    </xf>
    <xf numFmtId="0" fontId="15" fillId="0" borderId="34" xfId="0" applyFont="1" applyFill="1" applyBorder="1" applyAlignment="1">
      <alignment horizontal="justify" vertical="center" wrapText="1"/>
    </xf>
    <xf numFmtId="0" fontId="15" fillId="0" borderId="23" xfId="0" applyFont="1" applyFill="1" applyBorder="1" applyAlignment="1">
      <alignment horizontal="justify" vertical="center" wrapText="1"/>
    </xf>
    <xf numFmtId="0" fontId="15" fillId="0" borderId="33" xfId="0" applyFont="1" applyFill="1" applyBorder="1" applyAlignment="1">
      <alignment horizontal="justify" vertical="center" wrapText="1"/>
    </xf>
    <xf numFmtId="0" fontId="12" fillId="0" borderId="57" xfId="0" applyFont="1" applyFill="1" applyBorder="1" applyAlignment="1">
      <alignment horizontal="center" vertical="center"/>
    </xf>
    <xf numFmtId="0" fontId="11" fillId="0" borderId="3" xfId="0" applyFont="1" applyFill="1" applyBorder="1"/>
    <xf numFmtId="0" fontId="11" fillId="0" borderId="55" xfId="0" applyFont="1" applyFill="1" applyBorder="1"/>
    <xf numFmtId="0" fontId="11" fillId="0" borderId="9" xfId="0" applyFont="1" applyFill="1" applyBorder="1"/>
    <xf numFmtId="0" fontId="11" fillId="0" borderId="2" xfId="0" applyFont="1" applyFill="1" applyBorder="1"/>
    <xf numFmtId="0" fontId="11" fillId="0" borderId="0" xfId="0" applyFont="1" applyFill="1" applyBorder="1" applyAlignment="1">
      <alignment horizontal="center"/>
    </xf>
    <xf numFmtId="0" fontId="11" fillId="0" borderId="23" xfId="3" applyFont="1" applyFill="1" applyBorder="1">
      <alignment vertical="center"/>
    </xf>
    <xf numFmtId="0" fontId="11" fillId="0" borderId="35" xfId="3" applyFont="1" applyFill="1" applyBorder="1">
      <alignment vertical="center"/>
    </xf>
    <xf numFmtId="0" fontId="12" fillId="0" borderId="0" xfId="0" applyFont="1" applyFill="1" applyBorder="1" applyAlignment="1">
      <alignment horizontal="center" vertical="center"/>
    </xf>
    <xf numFmtId="0" fontId="11" fillId="0" borderId="23" xfId="3" applyFont="1" applyFill="1" applyBorder="1" applyAlignment="1">
      <alignment horizontal="left" vertical="center"/>
    </xf>
    <xf numFmtId="0" fontId="11" fillId="0" borderId="35" xfId="3" applyFont="1" applyFill="1" applyBorder="1" applyAlignment="1">
      <alignment horizontal="left" vertical="center"/>
    </xf>
    <xf numFmtId="0" fontId="11" fillId="0" borderId="0" xfId="3" applyFont="1" applyFill="1" applyBorder="1" applyAlignment="1">
      <alignment horizontal="left" vertical="center"/>
    </xf>
    <xf numFmtId="0" fontId="11" fillId="0" borderId="5" xfId="3" applyFont="1" applyFill="1" applyBorder="1">
      <alignment vertical="center"/>
    </xf>
    <xf numFmtId="0" fontId="11" fillId="0" borderId="5" xfId="3" applyFont="1" applyFill="1" applyBorder="1" applyAlignment="1">
      <alignment horizontal="left" vertical="center"/>
    </xf>
    <xf numFmtId="0" fontId="11" fillId="0" borderId="8" xfId="3" applyFont="1" applyFill="1" applyBorder="1" applyAlignment="1">
      <alignment horizontal="left" vertical="center"/>
    </xf>
    <xf numFmtId="0" fontId="11" fillId="0" borderId="8" xfId="3" applyFont="1" applyFill="1" applyBorder="1">
      <alignment vertical="center"/>
    </xf>
    <xf numFmtId="0" fontId="11" fillId="0" borderId="3" xfId="3" applyFont="1" applyFill="1" applyBorder="1">
      <alignment vertical="center"/>
    </xf>
    <xf numFmtId="0" fontId="11" fillId="0" borderId="53" xfId="3" applyFont="1" applyFill="1" applyBorder="1">
      <alignment vertical="center"/>
    </xf>
    <xf numFmtId="0" fontId="11" fillId="0" borderId="9" xfId="3" applyFont="1" applyFill="1" applyBorder="1">
      <alignment vertical="center"/>
    </xf>
    <xf numFmtId="0" fontId="11" fillId="0" borderId="2" xfId="3" applyFont="1" applyFill="1" applyBorder="1">
      <alignment vertical="center"/>
    </xf>
    <xf numFmtId="0" fontId="11" fillId="0" borderId="56" xfId="3" applyFont="1" applyFill="1" applyBorder="1" applyAlignment="1">
      <alignment horizontal="justify" vertical="center"/>
    </xf>
    <xf numFmtId="0" fontId="11" fillId="0" borderId="62" xfId="3" applyFont="1" applyFill="1" applyBorder="1">
      <alignment vertical="center"/>
    </xf>
    <xf numFmtId="0" fontId="11" fillId="0" borderId="4" xfId="3" applyFont="1" applyFill="1" applyBorder="1">
      <alignment vertical="center"/>
    </xf>
    <xf numFmtId="0" fontId="10" fillId="0" borderId="0" xfId="3" applyFont="1" applyFill="1">
      <alignment vertical="center"/>
    </xf>
    <xf numFmtId="0" fontId="30" fillId="0" borderId="0" xfId="3" applyFont="1" applyFill="1" applyAlignment="1">
      <alignment vertical="center"/>
    </xf>
    <xf numFmtId="0" fontId="30" fillId="0" borderId="0" xfId="3" applyFont="1" applyFill="1" applyBorder="1" applyAlignment="1">
      <alignment vertical="center"/>
    </xf>
    <xf numFmtId="0" fontId="10" fillId="0" borderId="0" xfId="3" applyFont="1" applyFill="1" applyBorder="1">
      <alignment vertical="center"/>
    </xf>
    <xf numFmtId="0" fontId="22" fillId="0" borderId="0" xfId="0" applyFont="1" applyFill="1" applyAlignment="1" applyProtection="1">
      <alignment vertical="center"/>
      <protection locked="0"/>
    </xf>
    <xf numFmtId="0" fontId="10" fillId="0" borderId="0" xfId="3" applyFont="1" applyFill="1" applyAlignment="1">
      <alignment horizontal="right" vertical="center"/>
    </xf>
    <xf numFmtId="0" fontId="12" fillId="0" borderId="0" xfId="4" applyFont="1" applyFill="1" applyBorder="1" applyAlignment="1">
      <alignment horizontal="center" vertical="center" wrapText="1"/>
    </xf>
    <xf numFmtId="0" fontId="4" fillId="0" borderId="62" xfId="0" applyFont="1" applyFill="1" applyBorder="1" applyAlignment="1" applyProtection="1">
      <alignment horizontal="right"/>
      <protection locked="0"/>
    </xf>
    <xf numFmtId="0" fontId="11" fillId="0" borderId="36" xfId="3" applyFont="1" applyFill="1" applyBorder="1" applyAlignment="1">
      <alignment horizontal="justify" vertical="center"/>
    </xf>
    <xf numFmtId="0" fontId="11" fillId="0" borderId="5" xfId="4" applyFont="1" applyFill="1" applyBorder="1" applyAlignment="1">
      <alignment vertical="center"/>
    </xf>
    <xf numFmtId="0" fontId="11" fillId="0" borderId="2" xfId="4" applyFont="1" applyFill="1" applyBorder="1">
      <alignment vertical="center"/>
    </xf>
    <xf numFmtId="176" fontId="4" fillId="0" borderId="68" xfId="0" applyNumberFormat="1" applyFont="1" applyFill="1" applyBorder="1" applyAlignment="1" applyProtection="1">
      <alignment horizontal="center" vertical="center" shrinkToFit="1"/>
      <protection locked="0"/>
    </xf>
    <xf numFmtId="0" fontId="4" fillId="0" borderId="9" xfId="0" applyFont="1" applyFill="1" applyBorder="1" applyAlignment="1">
      <alignment horizontal="center" vertical="center" shrinkToFit="1"/>
    </xf>
    <xf numFmtId="176" fontId="4" fillId="0" borderId="55" xfId="0" applyNumberFormat="1" applyFont="1" applyFill="1" applyBorder="1" applyAlignment="1" applyProtection="1">
      <alignment horizontal="center" vertical="center" shrinkToFit="1"/>
      <protection locked="0"/>
    </xf>
    <xf numFmtId="0" fontId="4" fillId="2" borderId="9" xfId="0" applyFont="1" applyFill="1" applyBorder="1" applyAlignment="1" applyProtection="1">
      <alignment horizontal="center" vertical="center"/>
      <protection locked="0"/>
    </xf>
    <xf numFmtId="0" fontId="4" fillId="2" borderId="9" xfId="0" applyFont="1" applyFill="1" applyBorder="1" applyAlignment="1" applyProtection="1">
      <alignment horizontal="right"/>
      <protection locked="0"/>
    </xf>
    <xf numFmtId="0" fontId="4" fillId="2" borderId="55" xfId="0" applyFont="1" applyFill="1" applyBorder="1" applyAlignment="1" applyProtection="1">
      <alignment horizontal="right"/>
      <protection locked="0"/>
    </xf>
    <xf numFmtId="0" fontId="4" fillId="2" borderId="10" xfId="0" applyFont="1" applyFill="1" applyBorder="1" applyAlignment="1" applyProtection="1">
      <alignment horizontal="center" vertical="center"/>
      <protection locked="0"/>
    </xf>
    <xf numFmtId="0" fontId="4" fillId="2" borderId="69" xfId="0" applyFont="1" applyFill="1" applyBorder="1" applyAlignment="1" applyProtection="1">
      <alignment horizontal="center" vertical="center"/>
      <protection locked="0"/>
    </xf>
    <xf numFmtId="0" fontId="4" fillId="2" borderId="54" xfId="0" applyFont="1" applyFill="1" applyBorder="1" applyAlignment="1" applyProtection="1">
      <alignment horizontal="right"/>
      <protection locked="0"/>
    </xf>
    <xf numFmtId="0" fontId="4" fillId="2" borderId="61" xfId="0" applyFont="1" applyFill="1" applyBorder="1" applyAlignment="1" applyProtection="1">
      <alignment horizontal="right"/>
      <protection locked="0"/>
    </xf>
    <xf numFmtId="0" fontId="4" fillId="2" borderId="8" xfId="0" applyFont="1" applyFill="1" applyBorder="1" applyAlignment="1" applyProtection="1">
      <alignment horizontal="left" vertical="center"/>
    </xf>
    <xf numFmtId="0" fontId="4" fillId="2" borderId="3" xfId="0" applyFont="1" applyFill="1" applyBorder="1" applyAlignment="1" applyProtection="1">
      <alignment horizontal="left" vertical="center"/>
    </xf>
    <xf numFmtId="0" fontId="11" fillId="2" borderId="0" xfId="0" applyFont="1" applyFill="1" applyBorder="1"/>
    <xf numFmtId="38" fontId="11" fillId="2" borderId="34" xfId="1" applyFont="1" applyFill="1" applyBorder="1" applyAlignment="1">
      <alignment horizontal="center" vertical="center" wrapText="1"/>
    </xf>
    <xf numFmtId="38" fontId="11" fillId="2" borderId="23" xfId="1" applyFont="1" applyFill="1" applyBorder="1" applyAlignment="1">
      <alignment horizontal="center" vertical="center" wrapText="1"/>
    </xf>
    <xf numFmtId="38" fontId="11" fillId="2" borderId="24" xfId="1" applyFont="1" applyFill="1" applyBorder="1" applyAlignment="1">
      <alignment horizontal="center" vertical="center" wrapText="1"/>
    </xf>
    <xf numFmtId="38" fontId="11" fillId="2" borderId="0" xfId="1" applyFont="1" applyFill="1" applyBorder="1" applyAlignment="1">
      <alignment horizontal="center" vertical="center"/>
    </xf>
    <xf numFmtId="0" fontId="11" fillId="2" borderId="0" xfId="3" applyFont="1" applyFill="1" applyAlignment="1">
      <alignment horizontal="center" vertical="center"/>
    </xf>
    <xf numFmtId="0" fontId="11" fillId="2" borderId="0" xfId="3" applyFont="1" applyFill="1" applyBorder="1" applyAlignment="1">
      <alignment horizontal="center" vertical="center"/>
    </xf>
    <xf numFmtId="177" fontId="11" fillId="2" borderId="45" xfId="4" applyNumberFormat="1" applyFont="1" applyFill="1" applyBorder="1" applyAlignment="1" applyProtection="1">
      <alignment horizontal="center" vertical="center"/>
      <protection locked="0"/>
    </xf>
    <xf numFmtId="0" fontId="11" fillId="2" borderId="0" xfId="0" applyFont="1" applyFill="1"/>
    <xf numFmtId="0" fontId="11" fillId="2" borderId="0" xfId="4" applyFont="1" applyFill="1" applyBorder="1" applyAlignment="1">
      <alignment vertical="center" wrapText="1"/>
    </xf>
    <xf numFmtId="0" fontId="12" fillId="0" borderId="58" xfId="3" applyFont="1" applyFill="1" applyBorder="1" applyAlignment="1">
      <alignment vertical="center"/>
    </xf>
    <xf numFmtId="0" fontId="34" fillId="0" borderId="0" xfId="3" applyFont="1" applyFill="1">
      <alignment vertical="center"/>
    </xf>
    <xf numFmtId="0" fontId="37" fillId="0" borderId="0" xfId="3" applyFont="1" applyFill="1" applyBorder="1" applyAlignment="1">
      <alignment horizontal="center" vertical="center"/>
    </xf>
    <xf numFmtId="0" fontId="36" fillId="0" borderId="0" xfId="3" applyFont="1" applyFill="1" applyBorder="1" applyAlignment="1">
      <alignment vertical="center"/>
    </xf>
    <xf numFmtId="0" fontId="38" fillId="0" borderId="0" xfId="4" applyFont="1" applyFill="1" applyBorder="1" applyAlignment="1">
      <alignment vertical="center"/>
    </xf>
    <xf numFmtId="0" fontId="34" fillId="0" borderId="0" xfId="0" applyFont="1" applyFill="1" applyBorder="1" applyAlignment="1" applyProtection="1">
      <alignment horizontal="center" vertical="center"/>
      <protection locked="0"/>
    </xf>
    <xf numFmtId="0" fontId="34" fillId="0" borderId="0" xfId="0" applyFont="1" applyFill="1" applyAlignment="1">
      <alignment vertical="center"/>
    </xf>
    <xf numFmtId="0" fontId="38" fillId="0" borderId="0" xfId="4" applyFont="1" applyFill="1">
      <alignment vertical="center"/>
    </xf>
    <xf numFmtId="0" fontId="38" fillId="0" borderId="0" xfId="4" applyFont="1" applyFill="1" applyBorder="1">
      <alignment vertical="center"/>
    </xf>
    <xf numFmtId="0" fontId="11" fillId="2" borderId="48" xfId="4" applyFont="1" applyFill="1" applyBorder="1" applyAlignment="1">
      <alignment horizontal="center" vertical="center"/>
    </xf>
    <xf numFmtId="0" fontId="34" fillId="0" borderId="0" xfId="4" applyFont="1" applyFill="1" applyAlignment="1" applyProtection="1">
      <alignment vertical="center"/>
    </xf>
    <xf numFmtId="178" fontId="11" fillId="3" borderId="88" xfId="0" applyNumberFormat="1" applyFont="1" applyFill="1" applyBorder="1" applyAlignment="1">
      <alignment horizontal="center" vertical="center" shrinkToFit="1"/>
    </xf>
    <xf numFmtId="178" fontId="11" fillId="3" borderId="81" xfId="4" applyNumberFormat="1" applyFont="1" applyFill="1" applyBorder="1" applyAlignment="1">
      <alignment horizontal="center" vertical="center" shrinkToFit="1"/>
    </xf>
    <xf numFmtId="178" fontId="11" fillId="3" borderId="82" xfId="4" applyNumberFormat="1" applyFont="1" applyFill="1" applyBorder="1" applyAlignment="1">
      <alignment horizontal="center" vertical="center" shrinkToFit="1"/>
    </xf>
    <xf numFmtId="178" fontId="11" fillId="3" borderId="83" xfId="4" applyNumberFormat="1" applyFont="1" applyFill="1" applyBorder="1" applyAlignment="1">
      <alignment horizontal="center" vertical="center" shrinkToFit="1"/>
    </xf>
    <xf numFmtId="0" fontId="0" fillId="0" borderId="0" xfId="0" applyFill="1" applyProtection="1"/>
    <xf numFmtId="0" fontId="3" fillId="0" borderId="0" xfId="0" applyFont="1" applyFill="1" applyAlignment="1" applyProtection="1">
      <alignment vertical="center"/>
    </xf>
    <xf numFmtId="0" fontId="25" fillId="0" borderId="0" xfId="0" applyFont="1" applyFill="1" applyAlignment="1" applyProtection="1">
      <alignment vertical="center"/>
    </xf>
    <xf numFmtId="0" fontId="25" fillId="0" borderId="0" xfId="0" applyFont="1" applyFill="1" applyAlignment="1" applyProtection="1">
      <alignment horizontal="right" vertical="center"/>
    </xf>
    <xf numFmtId="0" fontId="23" fillId="0" borderId="0" xfId="0" applyFont="1" applyFill="1" applyAlignment="1" applyProtection="1">
      <alignment vertical="center"/>
    </xf>
    <xf numFmtId="0" fontId="23" fillId="0" borderId="0" xfId="0" applyFont="1" applyFill="1" applyAlignment="1" applyProtection="1">
      <alignment horizontal="center" vertical="center"/>
    </xf>
    <xf numFmtId="0" fontId="8" fillId="0" borderId="0" xfId="0" applyFont="1" applyFill="1" applyAlignment="1" applyProtection="1">
      <alignment horizontal="center" vertical="center"/>
    </xf>
    <xf numFmtId="0" fontId="8" fillId="0" borderId="0" xfId="0" applyFont="1" applyFill="1" applyAlignment="1" applyProtection="1">
      <alignment horizontal="left"/>
    </xf>
    <xf numFmtId="0" fontId="4" fillId="0" borderId="0" xfId="0" applyFont="1" applyFill="1" applyAlignment="1" applyProtection="1">
      <alignment horizontal="left"/>
    </xf>
    <xf numFmtId="0" fontId="4" fillId="0" borderId="0" xfId="0" applyFont="1" applyFill="1" applyAlignment="1" applyProtection="1">
      <alignment horizontal="right" vertical="center"/>
    </xf>
    <xf numFmtId="0" fontId="25" fillId="0" borderId="10" xfId="0" applyFont="1" applyFill="1" applyBorder="1" applyAlignment="1" applyProtection="1">
      <alignment horizontal="center" vertical="center"/>
    </xf>
    <xf numFmtId="0" fontId="25" fillId="0" borderId="11" xfId="0" applyFont="1" applyFill="1" applyBorder="1" applyAlignment="1" applyProtection="1">
      <alignment horizontal="center" vertical="center"/>
    </xf>
    <xf numFmtId="0" fontId="25" fillId="0" borderId="65" xfId="0" applyFont="1" applyFill="1" applyBorder="1" applyAlignment="1" applyProtection="1">
      <alignment horizontal="center" vertical="center"/>
    </xf>
    <xf numFmtId="0" fontId="24" fillId="0" borderId="0" xfId="0" applyFont="1" applyFill="1" applyBorder="1" applyAlignment="1" applyProtection="1">
      <alignment vertical="center"/>
    </xf>
    <xf numFmtId="0" fontId="27" fillId="0" borderId="0" xfId="0" applyFont="1" applyFill="1" applyBorder="1" applyAlignment="1" applyProtection="1">
      <alignment horizontal="center" vertical="center"/>
    </xf>
    <xf numFmtId="0" fontId="26" fillId="0" borderId="0" xfId="0" applyFont="1" applyFill="1" applyBorder="1" applyAlignment="1" applyProtection="1">
      <alignment vertical="center"/>
    </xf>
    <xf numFmtId="0" fontId="24" fillId="0" borderId="0" xfId="0" applyFont="1" applyFill="1" applyBorder="1" applyAlignment="1" applyProtection="1">
      <alignment horizontal="right" vertical="center"/>
    </xf>
    <xf numFmtId="0" fontId="8" fillId="0" borderId="0" xfId="0" applyFont="1" applyFill="1" applyProtection="1"/>
    <xf numFmtId="0" fontId="6" fillId="0" borderId="0" xfId="0" applyFont="1" applyFill="1" applyAlignment="1" applyProtection="1">
      <alignment horizontal="right" vertical="center"/>
    </xf>
    <xf numFmtId="0" fontId="4" fillId="0" borderId="0" xfId="0" applyFont="1" applyFill="1" applyAlignment="1" applyProtection="1">
      <alignment horizontal="center" vertical="center"/>
    </xf>
    <xf numFmtId="0" fontId="6" fillId="0" borderId="0" xfId="0" applyFont="1" applyFill="1" applyAlignment="1" applyProtection="1">
      <alignment horizontal="left" vertical="center"/>
    </xf>
    <xf numFmtId="0" fontId="4" fillId="0" borderId="2" xfId="0" applyFont="1" applyFill="1" applyBorder="1" applyAlignment="1" applyProtection="1">
      <alignment vertical="center"/>
    </xf>
    <xf numFmtId="0" fontId="4" fillId="0" borderId="9" xfId="0" applyFont="1" applyFill="1" applyBorder="1" applyAlignment="1" applyProtection="1">
      <alignment vertical="center"/>
    </xf>
    <xf numFmtId="0" fontId="4" fillId="0" borderId="46" xfId="0" applyFont="1" applyFill="1" applyBorder="1" applyAlignment="1" applyProtection="1">
      <alignment vertical="center"/>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49" fontId="4" fillId="0" borderId="8" xfId="0" applyNumberFormat="1" applyFont="1" applyFill="1" applyBorder="1" applyAlignment="1" applyProtection="1">
      <alignment horizontal="left" vertical="center"/>
    </xf>
    <xf numFmtId="0" fontId="4" fillId="0" borderId="5" xfId="0" applyFont="1" applyFill="1" applyBorder="1" applyAlignment="1" applyProtection="1">
      <alignment horizontal="left" vertical="center"/>
    </xf>
    <xf numFmtId="0" fontId="4" fillId="0" borderId="6" xfId="0" applyFont="1" applyFill="1" applyBorder="1" applyAlignment="1" applyProtection="1">
      <alignment horizontal="center" vertical="center"/>
    </xf>
    <xf numFmtId="49" fontId="4" fillId="0" borderId="2" xfId="0" applyNumberFormat="1" applyFont="1" applyFill="1" applyBorder="1" applyAlignment="1" applyProtection="1">
      <alignment horizontal="left" vertical="center"/>
    </xf>
    <xf numFmtId="0" fontId="4" fillId="0" borderId="7" xfId="0" applyFont="1" applyFill="1" applyBorder="1" applyAlignment="1" applyProtection="1">
      <alignment horizontal="center" vertical="center" wrapText="1"/>
    </xf>
    <xf numFmtId="0" fontId="4" fillId="0" borderId="95" xfId="0" applyFont="1" applyFill="1" applyBorder="1" applyAlignment="1" applyProtection="1">
      <alignment horizontal="center" vertical="center"/>
    </xf>
    <xf numFmtId="0" fontId="4" fillId="0" borderId="0" xfId="0" applyFont="1" applyFill="1" applyBorder="1" applyAlignment="1" applyProtection="1">
      <alignment horizontal="left" vertical="center"/>
    </xf>
    <xf numFmtId="0" fontId="4" fillId="0" borderId="3" xfId="0" applyFont="1" applyFill="1" applyBorder="1" applyAlignment="1" applyProtection="1">
      <alignment horizontal="left" vertical="center"/>
    </xf>
    <xf numFmtId="0" fontId="4" fillId="0" borderId="1"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2" borderId="2" xfId="0" applyFont="1" applyFill="1" applyBorder="1" applyAlignment="1" applyProtection="1">
      <alignment horizontal="left" vertical="center"/>
    </xf>
    <xf numFmtId="0" fontId="4" fillId="2" borderId="9"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5" xfId="0" applyFont="1" applyFill="1" applyBorder="1" applyAlignment="1" applyProtection="1">
      <alignment horizontal="left" vertical="center"/>
    </xf>
    <xf numFmtId="0" fontId="4" fillId="2" borderId="5" xfId="0" applyFont="1" applyFill="1" applyBorder="1" applyAlignment="1" applyProtection="1">
      <alignment horizontal="center" vertical="center"/>
    </xf>
    <xf numFmtId="0" fontId="0" fillId="0" borderId="0" xfId="0" applyFont="1" applyFill="1" applyProtection="1"/>
    <xf numFmtId="0" fontId="2" fillId="0" borderId="0" xfId="0" applyFont="1" applyFill="1" applyProtection="1"/>
    <xf numFmtId="0" fontId="33" fillId="0" borderId="0" xfId="0" applyFont="1" applyFill="1" applyAlignment="1" applyProtection="1">
      <alignment vertical="center"/>
    </xf>
    <xf numFmtId="0" fontId="35" fillId="0" borderId="0" xfId="0" applyFont="1" applyFill="1" applyProtection="1"/>
    <xf numFmtId="0" fontId="4" fillId="0" borderId="9" xfId="0" applyFont="1" applyFill="1" applyBorder="1" applyAlignment="1" applyProtection="1">
      <alignment vertical="center" wrapText="1"/>
    </xf>
    <xf numFmtId="0" fontId="2" fillId="0" borderId="0" xfId="0" applyFont="1" applyFill="1" applyAlignment="1">
      <alignment vertical="center"/>
    </xf>
    <xf numFmtId="0" fontId="12" fillId="0" borderId="95" xfId="4" applyFont="1" applyFill="1" applyBorder="1" applyAlignment="1" applyProtection="1">
      <alignment horizontal="center" vertical="center"/>
      <protection locked="0"/>
    </xf>
    <xf numFmtId="0" fontId="11" fillId="2" borderId="58" xfId="3" applyFont="1" applyFill="1" applyBorder="1" applyAlignment="1" applyProtection="1">
      <alignment horizontal="center" vertical="center"/>
      <protection locked="0"/>
    </xf>
    <xf numFmtId="0" fontId="11" fillId="2" borderId="37" xfId="3" applyFont="1" applyFill="1" applyBorder="1" applyAlignment="1" applyProtection="1">
      <alignment horizontal="center" vertical="center"/>
      <protection locked="0"/>
    </xf>
    <xf numFmtId="0" fontId="11" fillId="2" borderId="38" xfId="3" applyFont="1" applyFill="1" applyBorder="1" applyAlignment="1" applyProtection="1">
      <alignment horizontal="center" vertical="center"/>
      <protection locked="0"/>
    </xf>
    <xf numFmtId="0" fontId="11" fillId="0" borderId="23" xfId="4" applyFont="1" applyBorder="1">
      <alignment vertical="center"/>
    </xf>
    <xf numFmtId="0" fontId="11" fillId="0" borderId="5" xfId="4" applyFont="1" applyBorder="1">
      <alignment vertical="center"/>
    </xf>
    <xf numFmtId="0" fontId="11" fillId="0" borderId="35" xfId="4" applyFont="1" applyBorder="1">
      <alignment vertical="center"/>
    </xf>
    <xf numFmtId="0" fontId="11" fillId="0" borderId="23" xfId="4" applyFont="1" applyBorder="1" applyAlignment="1">
      <alignment horizontal="center" vertical="center"/>
    </xf>
    <xf numFmtId="0" fontId="11" fillId="0" borderId="53" xfId="4" applyFont="1" applyBorder="1" applyAlignment="1">
      <alignment horizontal="center" vertical="center"/>
    </xf>
    <xf numFmtId="0" fontId="34" fillId="0" borderId="0" xfId="4" applyFont="1" applyFill="1">
      <alignment vertical="center"/>
    </xf>
    <xf numFmtId="0" fontId="12" fillId="0" borderId="8" xfId="3" applyFont="1" applyFill="1" applyBorder="1" applyAlignment="1" applyProtection="1">
      <alignment vertical="center"/>
      <protection locked="0"/>
    </xf>
    <xf numFmtId="0" fontId="11" fillId="0" borderId="35" xfId="5" applyFont="1" applyBorder="1" applyAlignment="1" applyProtection="1">
      <alignment horizontal="center" vertical="center"/>
    </xf>
    <xf numFmtId="0" fontId="11" fillId="0" borderId="24" xfId="5" applyFont="1" applyBorder="1" applyAlignment="1" applyProtection="1">
      <alignment horizontal="center" vertical="center" wrapText="1"/>
    </xf>
    <xf numFmtId="0" fontId="38" fillId="0" borderId="0" xfId="4" applyFont="1" applyFill="1" applyBorder="1" applyAlignment="1">
      <alignment horizontal="center" vertical="center"/>
    </xf>
    <xf numFmtId="179" fontId="11" fillId="3" borderId="31" xfId="4" applyNumberFormat="1" applyFont="1" applyFill="1" applyBorder="1" applyAlignment="1">
      <alignment horizontal="center" vertical="center" shrinkToFit="1"/>
    </xf>
    <xf numFmtId="179" fontId="11" fillId="3" borderId="6" xfId="4" applyNumberFormat="1" applyFont="1" applyFill="1" applyBorder="1" applyAlignment="1">
      <alignment horizontal="center" vertical="center" shrinkToFit="1"/>
    </xf>
    <xf numFmtId="179" fontId="11" fillId="3" borderId="32" xfId="4" applyNumberFormat="1" applyFont="1" applyFill="1" applyBorder="1" applyAlignment="1">
      <alignment horizontal="center" vertical="center" shrinkToFit="1"/>
    </xf>
    <xf numFmtId="179" fontId="11" fillId="3" borderId="67" xfId="0" applyNumberFormat="1" applyFont="1" applyFill="1" applyBorder="1" applyAlignment="1">
      <alignment horizontal="center" vertical="center" shrinkToFit="1"/>
    </xf>
    <xf numFmtId="179" fontId="11" fillId="3" borderId="27" xfId="0" applyNumberFormat="1" applyFont="1" applyFill="1" applyBorder="1" applyAlignment="1">
      <alignment horizontal="center" vertical="center" shrinkToFit="1"/>
    </xf>
    <xf numFmtId="177" fontId="11" fillId="2" borderId="41" xfId="4" applyNumberFormat="1" applyFont="1" applyFill="1" applyBorder="1" applyAlignment="1" applyProtection="1">
      <alignment horizontal="center" vertical="center"/>
      <protection locked="0"/>
    </xf>
    <xf numFmtId="177" fontId="11" fillId="3" borderId="33" xfId="4" applyNumberFormat="1" applyFont="1" applyFill="1" applyBorder="1" applyAlignment="1">
      <alignment horizontal="center" vertical="center"/>
    </xf>
    <xf numFmtId="179" fontId="11" fillId="3" borderId="35" xfId="5" applyNumberFormat="1" applyFont="1" applyFill="1" applyBorder="1" applyAlignment="1" applyProtection="1">
      <alignment horizontal="center" vertical="center"/>
    </xf>
    <xf numFmtId="179" fontId="11" fillId="3" borderId="35" xfId="0" applyNumberFormat="1" applyFont="1" applyFill="1" applyBorder="1" applyAlignment="1" applyProtection="1">
      <alignment horizontal="center" vertical="center"/>
    </xf>
    <xf numFmtId="179" fontId="11" fillId="3" borderId="59" xfId="0" applyNumberFormat="1" applyFont="1" applyFill="1" applyBorder="1" applyAlignment="1" applyProtection="1">
      <alignment horizontal="center" vertical="center"/>
    </xf>
    <xf numFmtId="179" fontId="11" fillId="3" borderId="43" xfId="0" applyNumberFormat="1" applyFont="1" applyFill="1" applyBorder="1" applyAlignment="1" applyProtection="1">
      <alignment horizontal="center" vertical="center"/>
    </xf>
    <xf numFmtId="179" fontId="11" fillId="3" borderId="51" xfId="0" applyNumberFormat="1" applyFont="1" applyFill="1" applyBorder="1" applyAlignment="1" applyProtection="1">
      <alignment horizontal="center" vertical="center"/>
    </xf>
    <xf numFmtId="179" fontId="11" fillId="3" borderId="35" xfId="0" applyNumberFormat="1" applyFont="1" applyFill="1" applyBorder="1" applyAlignment="1" applyProtection="1">
      <alignment horizontal="center" vertical="center" wrapText="1"/>
    </xf>
    <xf numFmtId="179" fontId="11" fillId="3" borderId="24" xfId="5" applyNumberFormat="1" applyFont="1" applyFill="1" applyBorder="1" applyAlignment="1" applyProtection="1">
      <alignment horizontal="center" vertical="center" wrapText="1"/>
    </xf>
    <xf numFmtId="179" fontId="11" fillId="3" borderId="59" xfId="5" applyNumberFormat="1" applyFont="1" applyFill="1" applyBorder="1" applyAlignment="1" applyProtection="1">
      <alignment horizontal="center" vertical="center"/>
    </xf>
    <xf numFmtId="179" fontId="11" fillId="3" borderId="94" xfId="5" applyNumberFormat="1" applyFont="1" applyFill="1" applyBorder="1" applyAlignment="1" applyProtection="1">
      <alignment horizontal="center" vertical="center"/>
    </xf>
    <xf numFmtId="179" fontId="11" fillId="3" borderId="35" xfId="5" applyNumberFormat="1" applyFont="1" applyFill="1" applyBorder="1" applyAlignment="1">
      <alignment horizontal="center" vertical="center"/>
    </xf>
    <xf numFmtId="179" fontId="11" fillId="3" borderId="35" xfId="0" applyNumberFormat="1" applyFont="1" applyFill="1" applyBorder="1" applyAlignment="1">
      <alignment horizontal="center" vertical="center"/>
    </xf>
    <xf numFmtId="179" fontId="11" fillId="3" borderId="59" xfId="0" applyNumberFormat="1" applyFont="1" applyFill="1" applyBorder="1" applyAlignment="1">
      <alignment horizontal="center" vertical="center"/>
    </xf>
    <xf numFmtId="179" fontId="11" fillId="3" borderId="43" xfId="0" applyNumberFormat="1" applyFont="1" applyFill="1" applyBorder="1" applyAlignment="1">
      <alignment horizontal="center" vertical="center"/>
    </xf>
    <xf numFmtId="179" fontId="11" fillId="3" borderId="51" xfId="0" applyNumberFormat="1" applyFont="1" applyFill="1" applyBorder="1" applyAlignment="1">
      <alignment horizontal="center" vertical="center"/>
    </xf>
    <xf numFmtId="179" fontId="11" fillId="3" borderId="35" xfId="0" applyNumberFormat="1" applyFont="1" applyFill="1" applyBorder="1" applyAlignment="1">
      <alignment horizontal="center" vertical="center" wrapText="1"/>
    </xf>
    <xf numFmtId="179" fontId="11" fillId="3" borderId="24" xfId="5" applyNumberFormat="1" applyFont="1" applyFill="1" applyBorder="1" applyAlignment="1">
      <alignment horizontal="center" vertical="center" wrapText="1"/>
    </xf>
    <xf numFmtId="179" fontId="11" fillId="3" borderId="59" xfId="5" applyNumberFormat="1" applyFont="1" applyFill="1" applyBorder="1" applyAlignment="1">
      <alignment horizontal="center" vertical="center"/>
    </xf>
    <xf numFmtId="179" fontId="11" fillId="3" borderId="94" xfId="5" applyNumberFormat="1" applyFont="1" applyFill="1" applyBorder="1" applyAlignment="1">
      <alignment horizontal="center" vertical="center"/>
    </xf>
    <xf numFmtId="179" fontId="11" fillId="3" borderId="33" xfId="4" applyNumberFormat="1" applyFont="1" applyFill="1" applyBorder="1" applyAlignment="1">
      <alignment horizontal="center" vertical="center"/>
    </xf>
    <xf numFmtId="179" fontId="11" fillId="2" borderId="45" xfId="4" applyNumberFormat="1" applyFont="1" applyFill="1" applyBorder="1" applyAlignment="1" applyProtection="1">
      <alignment horizontal="center" vertical="center"/>
      <protection locked="0"/>
    </xf>
    <xf numFmtId="179" fontId="11" fillId="2" borderId="41" xfId="4" applyNumberFormat="1" applyFont="1" applyFill="1" applyBorder="1" applyAlignment="1" applyProtection="1">
      <alignment horizontal="center" vertical="center"/>
      <protection locked="0"/>
    </xf>
    <xf numFmtId="179" fontId="11" fillId="3" borderId="33" xfId="1" applyNumberFormat="1" applyFont="1" applyFill="1" applyBorder="1" applyAlignment="1" applyProtection="1">
      <alignment horizontal="center" vertical="center"/>
    </xf>
    <xf numFmtId="179" fontId="11" fillId="3" borderId="34" xfId="1" applyNumberFormat="1" applyFont="1" applyFill="1" applyBorder="1" applyAlignment="1" applyProtection="1">
      <alignment horizontal="center" vertical="center"/>
    </xf>
    <xf numFmtId="179" fontId="11" fillId="3" borderId="24" xfId="1" applyNumberFormat="1" applyFont="1" applyFill="1" applyBorder="1" applyAlignment="1" applyProtection="1">
      <alignment horizontal="center" vertical="center"/>
    </xf>
    <xf numFmtId="179" fontId="11" fillId="3" borderId="48" xfId="0" applyNumberFormat="1" applyFont="1" applyFill="1" applyBorder="1" applyAlignment="1">
      <alignment horizontal="center" vertical="center"/>
    </xf>
    <xf numFmtId="179" fontId="11" fillId="2" borderId="58" xfId="4" applyNumberFormat="1" applyFont="1" applyFill="1" applyBorder="1" applyAlignment="1" applyProtection="1">
      <alignment horizontal="center" vertical="center" wrapText="1"/>
      <protection locked="0"/>
    </xf>
    <xf numFmtId="179" fontId="11" fillId="2" borderId="45" xfId="4" applyNumberFormat="1" applyFont="1" applyFill="1" applyBorder="1" applyAlignment="1" applyProtection="1">
      <alignment horizontal="center" vertical="center" wrapText="1"/>
      <protection locked="0"/>
    </xf>
    <xf numFmtId="179" fontId="11" fillId="2" borderId="37" xfId="4" applyNumberFormat="1" applyFont="1" applyFill="1" applyBorder="1" applyAlignment="1" applyProtection="1">
      <alignment horizontal="center" vertical="center" wrapText="1"/>
      <protection locked="0"/>
    </xf>
    <xf numFmtId="179" fontId="11" fillId="2" borderId="42" xfId="4" applyNumberFormat="1" applyFont="1" applyFill="1" applyBorder="1" applyAlignment="1" applyProtection="1">
      <alignment horizontal="center" vertical="center" wrapText="1"/>
      <protection locked="0"/>
    </xf>
    <xf numFmtId="179" fontId="11" fillId="2" borderId="38" xfId="4" applyNumberFormat="1" applyFont="1" applyFill="1" applyBorder="1" applyAlignment="1" applyProtection="1">
      <alignment horizontal="center" vertical="center" wrapText="1"/>
      <protection locked="0"/>
    </xf>
    <xf numFmtId="179" fontId="11" fillId="2" borderId="39" xfId="4" applyNumberFormat="1" applyFont="1" applyFill="1" applyBorder="1" applyAlignment="1" applyProtection="1">
      <alignment horizontal="center" vertical="center" wrapText="1"/>
      <protection locked="0"/>
    </xf>
    <xf numFmtId="179" fontId="11" fillId="2" borderId="3" xfId="4" applyNumberFormat="1" applyFont="1" applyFill="1" applyBorder="1" applyAlignment="1" applyProtection="1">
      <alignment horizontal="center" vertical="center" wrapText="1"/>
      <protection locked="0"/>
    </xf>
    <xf numFmtId="179" fontId="11" fillId="2" borderId="43" xfId="4" applyNumberFormat="1" applyFont="1" applyFill="1" applyBorder="1" applyAlignment="1" applyProtection="1">
      <alignment horizontal="center" vertical="center" wrapText="1"/>
      <protection locked="0"/>
    </xf>
    <xf numFmtId="179" fontId="11" fillId="2" borderId="8" xfId="4" applyNumberFormat="1" applyFont="1" applyFill="1" applyBorder="1" applyAlignment="1" applyProtection="1">
      <alignment horizontal="center" vertical="center" wrapText="1"/>
      <protection locked="0"/>
    </xf>
    <xf numFmtId="0" fontId="12" fillId="0" borderId="111" xfId="4" applyFont="1" applyFill="1" applyBorder="1" applyAlignment="1" applyProtection="1">
      <alignment horizontal="center" vertical="center"/>
      <protection locked="0"/>
    </xf>
    <xf numFmtId="0" fontId="12" fillId="0" borderId="6" xfId="4" applyFont="1" applyFill="1" applyBorder="1" applyAlignment="1" applyProtection="1">
      <alignment horizontal="center" vertical="center"/>
      <protection locked="0"/>
    </xf>
    <xf numFmtId="38" fontId="42" fillId="0" borderId="0" xfId="1" applyFont="1" applyFill="1" applyBorder="1" applyAlignment="1">
      <alignment horizontal="center" vertical="center"/>
    </xf>
    <xf numFmtId="0" fontId="42" fillId="0" borderId="0" xfId="3" applyFont="1" applyFill="1" applyAlignment="1">
      <alignment horizontal="right" vertical="center"/>
    </xf>
    <xf numFmtId="0" fontId="42" fillId="0" borderId="0" xfId="3" applyFont="1" applyFill="1">
      <alignment vertical="center"/>
    </xf>
    <xf numFmtId="0" fontId="15" fillId="0" borderId="61" xfId="3" applyFont="1" applyFill="1" applyBorder="1" applyAlignment="1">
      <alignment horizontal="left" vertical="center" wrapText="1"/>
    </xf>
    <xf numFmtId="0" fontId="11" fillId="0" borderId="0" xfId="3" applyFont="1" applyFill="1" applyBorder="1" applyAlignment="1">
      <alignment horizontal="center" vertical="center"/>
    </xf>
    <xf numFmtId="0" fontId="12" fillId="0" borderId="30" xfId="3" applyFont="1" applyFill="1" applyBorder="1" applyAlignment="1">
      <alignment horizontal="center" vertical="center" wrapText="1"/>
    </xf>
    <xf numFmtId="49" fontId="11" fillId="0" borderId="0" xfId="3" applyNumberFormat="1" applyFont="1" applyFill="1" applyAlignment="1">
      <alignment vertical="center"/>
    </xf>
    <xf numFmtId="49" fontId="11" fillId="0" borderId="0" xfId="3" applyNumberFormat="1" applyFont="1" applyFill="1" applyAlignment="1">
      <alignment vertical="center" wrapText="1"/>
    </xf>
    <xf numFmtId="49" fontId="15" fillId="0" borderId="62" xfId="3" applyNumberFormat="1" applyFont="1" applyFill="1" applyBorder="1" applyAlignment="1">
      <alignment vertical="center" wrapText="1"/>
    </xf>
    <xf numFmtId="49" fontId="15" fillId="0" borderId="61" xfId="3" applyNumberFormat="1" applyFont="1" applyFill="1" applyBorder="1" applyAlignment="1">
      <alignment vertical="center" wrapText="1"/>
    </xf>
    <xf numFmtId="49" fontId="15" fillId="0" borderId="61" xfId="3" applyNumberFormat="1" applyFont="1" applyFill="1" applyBorder="1" applyAlignment="1">
      <alignment horizontal="left" vertical="center" wrapText="1"/>
    </xf>
    <xf numFmtId="49" fontId="15" fillId="0" borderId="40" xfId="3" applyNumberFormat="1" applyFont="1" applyFill="1" applyBorder="1" applyAlignment="1">
      <alignment horizontal="left" vertical="center" wrapText="1"/>
    </xf>
    <xf numFmtId="49" fontId="11" fillId="0" borderId="0" xfId="3" applyNumberFormat="1" applyFont="1" applyFill="1" applyAlignment="1">
      <alignment horizontal="center" vertical="center"/>
    </xf>
    <xf numFmtId="49" fontId="15" fillId="0" borderId="59" xfId="3" applyNumberFormat="1" applyFont="1" applyFill="1" applyBorder="1" applyAlignment="1">
      <alignment horizontal="center" vertical="center"/>
    </xf>
    <xf numFmtId="49" fontId="15" fillId="0" borderId="43" xfId="3" applyNumberFormat="1" applyFont="1" applyFill="1" applyBorder="1" applyAlignment="1">
      <alignment horizontal="center" vertical="center"/>
    </xf>
    <xf numFmtId="49" fontId="15" fillId="0" borderId="43" xfId="3" applyNumberFormat="1" applyFont="1" applyFill="1" applyBorder="1" applyAlignment="1">
      <alignment horizontal="center" vertical="center" wrapText="1"/>
    </xf>
    <xf numFmtId="49" fontId="15" fillId="0" borderId="51" xfId="3" applyNumberFormat="1" applyFont="1" applyFill="1" applyBorder="1" applyAlignment="1">
      <alignment horizontal="center" vertical="center"/>
    </xf>
    <xf numFmtId="49" fontId="11" fillId="0" borderId="0" xfId="3" applyNumberFormat="1" applyFont="1" applyFill="1" applyAlignment="1">
      <alignment horizontal="left" vertical="center"/>
    </xf>
    <xf numFmtId="0" fontId="11" fillId="0" borderId="0" xfId="3" applyFont="1" applyFill="1" applyAlignment="1">
      <alignment horizontal="center" vertical="center"/>
    </xf>
    <xf numFmtId="49" fontId="15" fillId="0" borderId="60" xfId="3" applyNumberFormat="1" applyFont="1" applyFill="1" applyBorder="1" applyAlignment="1">
      <alignment horizontal="center" vertical="center"/>
    </xf>
    <xf numFmtId="0" fontId="15" fillId="0" borderId="43" xfId="3" applyFont="1" applyFill="1" applyBorder="1" applyAlignment="1">
      <alignment horizontal="center" vertical="center"/>
    </xf>
    <xf numFmtId="0" fontId="15" fillId="0" borderId="43" xfId="3" applyFont="1" applyFill="1" applyBorder="1" applyAlignment="1">
      <alignment horizontal="center" vertical="top" wrapText="1"/>
    </xf>
    <xf numFmtId="0" fontId="15" fillId="0" borderId="43" xfId="3" applyFont="1" applyFill="1" applyBorder="1" applyAlignment="1">
      <alignment horizontal="center" vertical="center" wrapText="1"/>
    </xf>
    <xf numFmtId="0" fontId="15" fillId="0" borderId="51" xfId="3" applyFont="1" applyFill="1" applyBorder="1" applyAlignment="1">
      <alignment horizontal="center" vertical="center"/>
    </xf>
    <xf numFmtId="0" fontId="11" fillId="0" borderId="0" xfId="3" applyFont="1" applyFill="1" applyAlignment="1">
      <alignment horizontal="left" vertical="center"/>
    </xf>
    <xf numFmtId="38" fontId="11" fillId="0" borderId="3" xfId="1" applyFont="1" applyFill="1" applyBorder="1" applyAlignment="1">
      <alignment vertical="center" wrapText="1"/>
    </xf>
    <xf numFmtId="38" fontId="11" fillId="0" borderId="50" xfId="1" applyFont="1" applyFill="1" applyBorder="1" applyAlignment="1">
      <alignment vertical="center" wrapText="1"/>
    </xf>
    <xf numFmtId="181" fontId="11" fillId="0" borderId="27" xfId="1" applyNumberFormat="1" applyFont="1" applyFill="1" applyBorder="1" applyAlignment="1" applyProtection="1">
      <alignment horizontal="center" vertical="center"/>
      <protection locked="0"/>
    </xf>
    <xf numFmtId="181" fontId="11" fillId="0" borderId="35" xfId="1" applyNumberFormat="1" applyFont="1" applyFill="1" applyBorder="1" applyAlignment="1" applyProtection="1">
      <alignment horizontal="center" vertical="center"/>
      <protection locked="0"/>
    </xf>
    <xf numFmtId="181" fontId="11" fillId="2" borderId="34" xfId="1" applyNumberFormat="1" applyFont="1" applyFill="1" applyBorder="1" applyAlignment="1" applyProtection="1">
      <alignment horizontal="center" vertical="center"/>
      <protection locked="0"/>
    </xf>
    <xf numFmtId="181" fontId="11" fillId="2" borderId="24" xfId="1" applyNumberFormat="1" applyFont="1" applyFill="1" applyBorder="1" applyAlignment="1" applyProtection="1">
      <alignment horizontal="center" vertical="center"/>
      <protection locked="0"/>
    </xf>
    <xf numFmtId="181" fontId="11" fillId="2" borderId="35" xfId="1" applyNumberFormat="1" applyFont="1" applyFill="1" applyBorder="1" applyAlignment="1" applyProtection="1">
      <alignment horizontal="center" vertical="center"/>
      <protection locked="0"/>
    </xf>
    <xf numFmtId="181" fontId="11" fillId="2" borderId="33" xfId="1" applyNumberFormat="1" applyFont="1" applyFill="1" applyBorder="1" applyAlignment="1" applyProtection="1">
      <alignment horizontal="center" vertical="center"/>
      <protection locked="0"/>
    </xf>
    <xf numFmtId="181" fontId="11" fillId="2" borderId="45" xfId="4" applyNumberFormat="1" applyFont="1" applyFill="1" applyBorder="1" applyAlignment="1" applyProtection="1">
      <alignment horizontal="center" vertical="center"/>
      <protection locked="0"/>
    </xf>
    <xf numFmtId="181" fontId="11" fillId="2" borderId="42" xfId="4" applyNumberFormat="1" applyFont="1" applyFill="1" applyBorder="1" applyAlignment="1" applyProtection="1">
      <alignment horizontal="center" vertical="center"/>
      <protection locked="0"/>
    </xf>
    <xf numFmtId="181" fontId="11" fillId="2" borderId="37" xfId="4" applyNumberFormat="1" applyFont="1" applyFill="1" applyBorder="1" applyAlignment="1" applyProtection="1">
      <alignment horizontal="center" vertical="center"/>
      <protection locked="0"/>
    </xf>
    <xf numFmtId="181" fontId="11" fillId="2" borderId="39" xfId="4" applyNumberFormat="1" applyFont="1" applyFill="1" applyBorder="1" applyAlignment="1" applyProtection="1">
      <alignment horizontal="center" vertical="center"/>
      <protection locked="0"/>
    </xf>
    <xf numFmtId="181" fontId="11" fillId="2" borderId="31" xfId="0" applyNumberFormat="1" applyFont="1" applyFill="1" applyBorder="1" applyAlignment="1" applyProtection="1">
      <alignment horizontal="center" vertical="center"/>
      <protection locked="0"/>
    </xf>
    <xf numFmtId="181" fontId="11" fillId="2" borderId="6" xfId="0" applyNumberFormat="1" applyFont="1" applyFill="1" applyBorder="1" applyAlignment="1" applyProtection="1">
      <alignment horizontal="center" vertical="center"/>
      <protection locked="0"/>
    </xf>
    <xf numFmtId="181" fontId="11" fillId="2" borderId="6" xfId="4" applyNumberFormat="1" applyFont="1" applyFill="1" applyBorder="1" applyAlignment="1" applyProtection="1">
      <alignment horizontal="center" vertical="center" wrapText="1"/>
      <protection locked="0"/>
    </xf>
    <xf numFmtId="181" fontId="11" fillId="0" borderId="53" xfId="1" applyNumberFormat="1" applyFont="1" applyFill="1" applyBorder="1" applyAlignment="1" applyProtection="1">
      <alignment horizontal="center" vertical="center" wrapText="1"/>
      <protection locked="0"/>
    </xf>
    <xf numFmtId="181" fontId="11" fillId="0" borderId="61" xfId="1" applyNumberFormat="1" applyFont="1" applyFill="1" applyBorder="1" applyAlignment="1" applyProtection="1">
      <alignment horizontal="center" vertical="center"/>
      <protection locked="0"/>
    </xf>
    <xf numFmtId="181" fontId="11" fillId="0" borderId="40" xfId="1" applyNumberFormat="1" applyFont="1" applyFill="1" applyBorder="1" applyAlignment="1" applyProtection="1">
      <alignment horizontal="center" vertical="center"/>
      <protection locked="0"/>
    </xf>
    <xf numFmtId="181" fontId="11" fillId="0" borderId="49" xfId="1" applyNumberFormat="1" applyFont="1" applyFill="1" applyBorder="1" applyAlignment="1" applyProtection="1">
      <alignment horizontal="center" vertical="center" wrapText="1"/>
      <protection locked="0"/>
    </xf>
    <xf numFmtId="181" fontId="11" fillId="0" borderId="65" xfId="1" applyNumberFormat="1" applyFont="1" applyFill="1" applyBorder="1" applyAlignment="1" applyProtection="1">
      <alignment horizontal="center" vertical="center"/>
      <protection locked="0"/>
    </xf>
    <xf numFmtId="181" fontId="11" fillId="0" borderId="70" xfId="1" applyNumberFormat="1" applyFont="1" applyFill="1" applyBorder="1" applyAlignment="1" applyProtection="1">
      <alignment horizontal="center" vertical="center"/>
      <protection locked="0"/>
    </xf>
    <xf numFmtId="38" fontId="11" fillId="0" borderId="48" xfId="3" applyNumberFormat="1" applyFont="1" applyFill="1" applyBorder="1" applyAlignment="1" applyProtection="1">
      <alignment horizontal="center" vertical="center"/>
      <protection locked="0"/>
    </xf>
    <xf numFmtId="38" fontId="11" fillId="0" borderId="35" xfId="1" applyNumberFormat="1" applyFont="1" applyFill="1" applyBorder="1" applyAlignment="1" applyProtection="1">
      <alignment horizontal="center" vertical="center" wrapText="1"/>
      <protection locked="0"/>
    </xf>
    <xf numFmtId="38" fontId="11" fillId="0" borderId="58" xfId="3" applyNumberFormat="1" applyFont="1" applyFill="1" applyBorder="1" applyAlignment="1" applyProtection="1">
      <alignment horizontal="center" vertical="center" wrapText="1"/>
      <protection locked="0"/>
    </xf>
    <xf numFmtId="38" fontId="11" fillId="0" borderId="59" xfId="1" applyNumberFormat="1" applyFont="1" applyFill="1" applyBorder="1" applyAlignment="1" applyProtection="1">
      <alignment horizontal="center" vertical="center" wrapText="1"/>
      <protection locked="0"/>
    </xf>
    <xf numFmtId="38" fontId="11" fillId="0" borderId="37" xfId="3" applyNumberFormat="1" applyFont="1" applyFill="1" applyBorder="1" applyAlignment="1" applyProtection="1">
      <alignment horizontal="center" vertical="center" wrapText="1"/>
      <protection locked="0"/>
    </xf>
    <xf numFmtId="38" fontId="11" fillId="0" borderId="43" xfId="1" applyNumberFormat="1" applyFont="1" applyFill="1" applyBorder="1" applyAlignment="1" applyProtection="1">
      <alignment horizontal="center" vertical="center" wrapText="1"/>
      <protection locked="0"/>
    </xf>
    <xf numFmtId="38" fontId="11" fillId="0" borderId="43" xfId="1" applyNumberFormat="1" applyFont="1" applyFill="1" applyBorder="1" applyAlignment="1" applyProtection="1">
      <alignment horizontal="center" vertical="center"/>
      <protection locked="0"/>
    </xf>
    <xf numFmtId="38" fontId="11" fillId="0" borderId="38" xfId="3" applyNumberFormat="1" applyFont="1" applyFill="1" applyBorder="1" applyAlignment="1" applyProtection="1">
      <alignment horizontal="center" vertical="center" wrapText="1"/>
      <protection locked="0"/>
    </xf>
    <xf numFmtId="38" fontId="11" fillId="0" borderId="51" xfId="1" applyNumberFormat="1" applyFont="1" applyFill="1" applyBorder="1" applyAlignment="1" applyProtection="1">
      <alignment horizontal="center" vertical="center"/>
      <protection locked="0"/>
    </xf>
    <xf numFmtId="181" fontId="11" fillId="0" borderId="24" xfId="1" applyNumberFormat="1" applyFont="1" applyFill="1" applyBorder="1" applyAlignment="1" applyProtection="1">
      <alignment horizontal="center" vertical="center" wrapText="1"/>
      <protection locked="0"/>
    </xf>
    <xf numFmtId="181" fontId="11" fillId="0" borderId="94" xfId="1" applyNumberFormat="1" applyFont="1" applyFill="1" applyBorder="1" applyAlignment="1" applyProtection="1">
      <alignment horizontal="center" vertical="center" wrapText="1"/>
      <protection locked="0"/>
    </xf>
    <xf numFmtId="181" fontId="11" fillId="0" borderId="27" xfId="1" applyNumberFormat="1" applyFont="1" applyFill="1" applyBorder="1" applyAlignment="1" applyProtection="1">
      <alignment horizontal="center" vertical="center" wrapText="1"/>
      <protection locked="0"/>
    </xf>
    <xf numFmtId="181" fontId="11" fillId="0" borderId="32" xfId="1" applyNumberFormat="1" applyFont="1" applyFill="1" applyBorder="1" applyAlignment="1" applyProtection="1">
      <alignment horizontal="center" vertical="center"/>
      <protection locked="0"/>
    </xf>
    <xf numFmtId="181" fontId="11" fillId="0" borderId="43" xfId="5" applyNumberFormat="1" applyFont="1" applyBorder="1" applyAlignment="1" applyProtection="1">
      <alignment horizontal="center" vertical="center"/>
      <protection locked="0"/>
    </xf>
    <xf numFmtId="181" fontId="11" fillId="0" borderId="27" xfId="5" applyNumberFormat="1" applyFont="1" applyBorder="1" applyAlignment="1" applyProtection="1">
      <alignment horizontal="center" vertical="center"/>
      <protection locked="0"/>
    </xf>
    <xf numFmtId="181" fontId="11" fillId="0" borderId="51" xfId="5" applyNumberFormat="1" applyFont="1" applyBorder="1" applyAlignment="1" applyProtection="1">
      <alignment horizontal="center" vertical="center"/>
      <protection locked="0"/>
    </xf>
    <xf numFmtId="181" fontId="11" fillId="0" borderId="32" xfId="5" applyNumberFormat="1" applyFont="1" applyBorder="1" applyAlignment="1" applyProtection="1">
      <alignment horizontal="center" vertical="center"/>
      <protection locked="0"/>
    </xf>
    <xf numFmtId="181" fontId="11" fillId="0" borderId="34" xfId="4" applyNumberFormat="1" applyFont="1" applyFill="1" applyBorder="1" applyAlignment="1" applyProtection="1">
      <alignment horizontal="center" vertical="center"/>
      <protection locked="0"/>
    </xf>
    <xf numFmtId="181" fontId="11" fillId="0" borderId="24" xfId="4" applyNumberFormat="1" applyFont="1" applyFill="1" applyBorder="1" applyAlignment="1" applyProtection="1">
      <alignment horizontal="center" vertical="center"/>
      <protection locked="0"/>
    </xf>
    <xf numFmtId="181" fontId="11" fillId="0" borderId="49" xfId="4" applyNumberFormat="1" applyFont="1" applyFill="1" applyBorder="1" applyAlignment="1" applyProtection="1">
      <alignment horizontal="center" vertical="center"/>
      <protection locked="0"/>
    </xf>
    <xf numFmtId="181" fontId="11" fillId="0" borderId="71" xfId="4" applyNumberFormat="1" applyFont="1" applyFill="1" applyBorder="1" applyAlignment="1" applyProtection="1">
      <alignment horizontal="center" vertical="center"/>
      <protection locked="0"/>
    </xf>
    <xf numFmtId="181" fontId="11" fillId="2" borderId="17" xfId="4" applyNumberFormat="1" applyFont="1" applyFill="1" applyBorder="1" applyAlignment="1" applyProtection="1">
      <alignment horizontal="center" vertical="center" shrinkToFit="1"/>
      <protection locked="0"/>
    </xf>
    <xf numFmtId="181" fontId="11" fillId="2" borderId="18" xfId="0" applyNumberFormat="1" applyFont="1" applyFill="1" applyBorder="1" applyAlignment="1" applyProtection="1">
      <alignment horizontal="center" vertical="center" shrinkToFit="1"/>
      <protection locked="0"/>
    </xf>
    <xf numFmtId="181" fontId="11" fillId="2" borderId="18" xfId="4" applyNumberFormat="1" applyFont="1" applyFill="1" applyBorder="1" applyAlignment="1" applyProtection="1">
      <alignment horizontal="center" vertical="center" shrinkToFit="1"/>
      <protection locked="0"/>
    </xf>
    <xf numFmtId="181" fontId="11" fillId="2" borderId="19" xfId="0" applyNumberFormat="1" applyFont="1" applyFill="1" applyBorder="1" applyAlignment="1" applyProtection="1">
      <alignment horizontal="center" vertical="center" shrinkToFit="1"/>
      <protection locked="0"/>
    </xf>
    <xf numFmtId="181" fontId="11" fillId="2" borderId="74" xfId="4" applyNumberFormat="1" applyFont="1" applyFill="1" applyBorder="1" applyAlignment="1" applyProtection="1">
      <alignment horizontal="center" vertical="center" shrinkToFit="1"/>
      <protection locked="0"/>
    </xf>
    <xf numFmtId="181" fontId="11" fillId="2" borderId="75" xfId="4" applyNumberFormat="1" applyFont="1" applyFill="1" applyBorder="1" applyAlignment="1" applyProtection="1">
      <alignment horizontal="center" vertical="center" shrinkToFit="1"/>
      <protection locked="0"/>
    </xf>
    <xf numFmtId="181" fontId="11" fillId="2" borderId="76" xfId="4" applyNumberFormat="1" applyFont="1" applyFill="1" applyBorder="1" applyAlignment="1" applyProtection="1">
      <alignment horizontal="center" vertical="center" shrinkToFit="1"/>
      <protection locked="0"/>
    </xf>
    <xf numFmtId="181" fontId="11" fillId="2" borderId="28" xfId="4" applyNumberFormat="1" applyFont="1" applyFill="1" applyBorder="1" applyAlignment="1" applyProtection="1">
      <alignment horizontal="center" vertical="center" shrinkToFit="1"/>
      <protection locked="0"/>
    </xf>
    <xf numFmtId="181" fontId="11" fillId="2" borderId="11" xfId="4" applyNumberFormat="1" applyFont="1" applyFill="1" applyBorder="1" applyAlignment="1" applyProtection="1">
      <alignment horizontal="center" vertical="center" shrinkToFit="1"/>
      <protection locked="0"/>
    </xf>
    <xf numFmtId="181" fontId="11" fillId="2" borderId="13" xfId="4" applyNumberFormat="1" applyFont="1" applyFill="1" applyBorder="1" applyAlignment="1" applyProtection="1">
      <alignment horizontal="center" vertical="center" shrinkToFit="1"/>
      <protection locked="0"/>
    </xf>
    <xf numFmtId="181" fontId="11" fillId="2" borderId="14" xfId="4" applyNumberFormat="1" applyFont="1" applyFill="1" applyBorder="1" applyAlignment="1" applyProtection="1">
      <alignment horizontal="center" vertical="center" shrinkToFit="1"/>
      <protection locked="0"/>
    </xf>
    <xf numFmtId="181" fontId="11" fillId="2" borderId="15" xfId="0" applyNumberFormat="1" applyFont="1" applyFill="1" applyBorder="1" applyAlignment="1" applyProtection="1">
      <alignment horizontal="center" vertical="center" shrinkToFit="1"/>
      <protection locked="0"/>
    </xf>
    <xf numFmtId="181" fontId="11" fillId="2" borderId="15" xfId="4" applyNumberFormat="1" applyFont="1" applyFill="1" applyBorder="1" applyAlignment="1" applyProtection="1">
      <alignment horizontal="center" vertical="center" shrinkToFit="1"/>
      <protection locked="0"/>
    </xf>
    <xf numFmtId="181" fontId="11" fillId="2" borderId="16" xfId="0" applyNumberFormat="1" applyFont="1" applyFill="1" applyBorder="1" applyAlignment="1" applyProtection="1">
      <alignment horizontal="center" vertical="center" shrinkToFit="1"/>
      <protection locked="0"/>
    </xf>
    <xf numFmtId="181" fontId="11" fillId="2" borderId="77" xfId="4" applyNumberFormat="1" applyFont="1" applyFill="1" applyBorder="1" applyAlignment="1" applyProtection="1">
      <alignment horizontal="center" vertical="center" shrinkToFit="1"/>
      <protection locked="0"/>
    </xf>
    <xf numFmtId="181" fontId="11" fillId="2" borderId="78" xfId="4" applyNumberFormat="1" applyFont="1" applyFill="1" applyBorder="1" applyAlignment="1" applyProtection="1">
      <alignment horizontal="center" vertical="center" shrinkToFit="1"/>
      <protection locked="0"/>
    </xf>
    <xf numFmtId="181" fontId="11" fillId="2" borderId="79" xfId="4" applyNumberFormat="1" applyFont="1" applyFill="1" applyBorder="1" applyAlignment="1" applyProtection="1">
      <alignment horizontal="center" vertical="center" shrinkToFit="1"/>
      <protection locked="0"/>
    </xf>
    <xf numFmtId="181" fontId="11" fillId="0" borderId="26" xfId="4" applyNumberFormat="1" applyFont="1" applyFill="1" applyBorder="1" applyAlignment="1" applyProtection="1">
      <alignment horizontal="center" vertical="center" shrinkToFit="1"/>
      <protection locked="0"/>
    </xf>
    <xf numFmtId="181" fontId="11" fillId="0" borderId="95" xfId="4" applyNumberFormat="1" applyFont="1" applyFill="1" applyBorder="1" applyAlignment="1" applyProtection="1">
      <alignment horizontal="center" vertical="center" shrinkToFit="1"/>
      <protection locked="0"/>
    </xf>
    <xf numFmtId="181" fontId="11" fillId="0" borderId="27" xfId="4" applyNumberFormat="1" applyFont="1" applyFill="1" applyBorder="1" applyAlignment="1" applyProtection="1">
      <alignment horizontal="center" vertical="center" shrinkToFit="1"/>
      <protection locked="0"/>
    </xf>
    <xf numFmtId="181" fontId="20" fillId="2" borderId="18" xfId="0" applyNumberFormat="1" applyFont="1" applyFill="1" applyBorder="1" applyAlignment="1" applyProtection="1">
      <alignment horizontal="center" vertical="center" shrinkToFit="1"/>
      <protection locked="0"/>
    </xf>
    <xf numFmtId="181" fontId="20" fillId="2" borderId="19" xfId="0" applyNumberFormat="1" applyFont="1" applyFill="1" applyBorder="1" applyAlignment="1" applyProtection="1">
      <alignment horizontal="center" vertical="center" shrinkToFit="1"/>
      <protection locked="0"/>
    </xf>
    <xf numFmtId="181" fontId="20" fillId="2" borderId="15" xfId="0" applyNumberFormat="1" applyFont="1" applyFill="1" applyBorder="1" applyAlignment="1" applyProtection="1">
      <alignment horizontal="center" vertical="center" shrinkToFit="1"/>
      <protection locked="0"/>
    </xf>
    <xf numFmtId="181" fontId="20" fillId="2" borderId="16" xfId="0" applyNumberFormat="1" applyFont="1" applyFill="1" applyBorder="1" applyAlignment="1" applyProtection="1">
      <alignment horizontal="center" vertical="center" shrinkToFit="1"/>
      <protection locked="0"/>
    </xf>
    <xf numFmtId="181" fontId="11" fillId="0" borderId="33" xfId="1" applyNumberFormat="1" applyFont="1" applyFill="1" applyBorder="1" applyAlignment="1" applyProtection="1">
      <alignment horizontal="center" vertical="center" wrapText="1"/>
      <protection locked="0"/>
    </xf>
    <xf numFmtId="181" fontId="11" fillId="0" borderId="23" xfId="1" applyNumberFormat="1" applyFont="1" applyFill="1" applyBorder="1" applyAlignment="1" applyProtection="1">
      <alignment horizontal="center" vertical="center" wrapText="1"/>
      <protection locked="0"/>
    </xf>
    <xf numFmtId="181" fontId="11" fillId="3" borderId="58" xfId="1" applyNumberFormat="1" applyFont="1" applyFill="1" applyBorder="1" applyAlignment="1">
      <alignment horizontal="center" vertical="center" wrapText="1"/>
    </xf>
    <xf numFmtId="181" fontId="11" fillId="0" borderId="1" xfId="1" applyNumberFormat="1" applyFont="1" applyFill="1" applyBorder="1" applyAlignment="1" applyProtection="1">
      <alignment horizontal="center" vertical="center" wrapText="1"/>
      <protection locked="0"/>
    </xf>
    <xf numFmtId="181" fontId="11" fillId="0" borderId="13" xfId="1" applyNumberFormat="1" applyFont="1" applyFill="1" applyBorder="1" applyAlignment="1" applyProtection="1">
      <alignment horizontal="center" vertical="center" wrapText="1"/>
      <protection locked="0"/>
    </xf>
    <xf numFmtId="181" fontId="11" fillId="0" borderId="59" xfId="1" applyNumberFormat="1" applyFont="1" applyFill="1" applyBorder="1" applyAlignment="1" applyProtection="1">
      <alignment horizontal="center" vertical="center" wrapText="1"/>
      <protection locked="0"/>
    </xf>
    <xf numFmtId="181" fontId="11" fillId="3" borderId="37" xfId="1" applyNumberFormat="1" applyFont="1" applyFill="1" applyBorder="1" applyAlignment="1">
      <alignment horizontal="center" vertical="center" wrapText="1"/>
    </xf>
    <xf numFmtId="181" fontId="11" fillId="0" borderId="54" xfId="1" applyNumberFormat="1" applyFont="1" applyFill="1" applyBorder="1" applyAlignment="1" applyProtection="1">
      <alignment horizontal="center" vertical="center" wrapText="1"/>
      <protection locked="0"/>
    </xf>
    <xf numFmtId="181" fontId="11" fillId="0" borderId="43" xfId="1" applyNumberFormat="1" applyFont="1" applyFill="1" applyBorder="1" applyAlignment="1" applyProtection="1">
      <alignment horizontal="center" vertical="center" wrapText="1"/>
      <protection locked="0"/>
    </xf>
    <xf numFmtId="181" fontId="11" fillId="3" borderId="37" xfId="1" applyNumberFormat="1" applyFont="1" applyFill="1" applyBorder="1" applyAlignment="1">
      <alignment horizontal="center" vertical="center"/>
    </xf>
    <xf numFmtId="181" fontId="11" fillId="3" borderId="38" xfId="1" applyNumberFormat="1" applyFont="1" applyFill="1" applyBorder="1" applyAlignment="1">
      <alignment horizontal="center" vertical="center"/>
    </xf>
    <xf numFmtId="181" fontId="11" fillId="0" borderId="64" xfId="1" applyNumberFormat="1" applyFont="1" applyFill="1" applyBorder="1" applyAlignment="1" applyProtection="1">
      <alignment horizontal="center" vertical="center" wrapText="1"/>
      <protection locked="0"/>
    </xf>
    <xf numFmtId="181" fontId="11" fillId="0" borderId="32" xfId="1" applyNumberFormat="1" applyFont="1" applyFill="1" applyBorder="1" applyAlignment="1" applyProtection="1">
      <alignment horizontal="center" vertical="center" wrapText="1"/>
      <protection locked="0"/>
    </xf>
    <xf numFmtId="181" fontId="11" fillId="0" borderId="51" xfId="1" applyNumberFormat="1" applyFont="1" applyFill="1" applyBorder="1" applyAlignment="1" applyProtection="1">
      <alignment horizontal="center" vertical="center" wrapText="1"/>
      <protection locked="0"/>
    </xf>
    <xf numFmtId="181" fontId="11" fillId="3" borderId="58" xfId="1" applyNumberFormat="1" applyFont="1" applyFill="1" applyBorder="1" applyAlignment="1">
      <alignment horizontal="center" vertical="center"/>
    </xf>
    <xf numFmtId="181" fontId="11" fillId="0" borderId="4" xfId="1" applyNumberFormat="1" applyFont="1" applyFill="1" applyBorder="1" applyAlignment="1" applyProtection="1">
      <alignment horizontal="center" vertical="center" wrapText="1"/>
      <protection locked="0"/>
    </xf>
    <xf numFmtId="181" fontId="11" fillId="3" borderId="38" xfId="1" applyNumberFormat="1" applyFont="1" applyFill="1" applyBorder="1" applyAlignment="1">
      <alignment horizontal="center" vertical="center" wrapText="1"/>
    </xf>
    <xf numFmtId="181" fontId="11" fillId="0" borderId="35" xfId="3" applyNumberFormat="1" applyFont="1" applyFill="1" applyBorder="1" applyAlignment="1" applyProtection="1">
      <alignment horizontal="center" vertical="center"/>
      <protection locked="0"/>
    </xf>
    <xf numFmtId="181" fontId="11" fillId="0" borderId="24" xfId="3" applyNumberFormat="1" applyFont="1" applyFill="1" applyBorder="1" applyAlignment="1" applyProtection="1">
      <alignment horizontal="center" vertical="center"/>
      <protection locked="0"/>
    </xf>
    <xf numFmtId="181" fontId="11" fillId="3" borderId="41" xfId="3" applyNumberFormat="1" applyFont="1" applyFill="1" applyBorder="1" applyAlignment="1">
      <alignment horizontal="center" vertical="center"/>
    </xf>
    <xf numFmtId="181" fontId="11" fillId="3" borderId="37" xfId="3" applyNumberFormat="1" applyFont="1" applyFill="1" applyBorder="1" applyAlignment="1">
      <alignment horizontal="center" vertical="center"/>
    </xf>
    <xf numFmtId="181" fontId="11" fillId="3" borderId="39" xfId="3" applyNumberFormat="1" applyFont="1" applyFill="1" applyBorder="1" applyAlignment="1">
      <alignment horizontal="center" vertical="center"/>
    </xf>
    <xf numFmtId="181" fontId="11" fillId="0" borderId="97" xfId="1" applyNumberFormat="1" applyFont="1" applyFill="1" applyBorder="1" applyAlignment="1" applyProtection="1">
      <alignment horizontal="center" vertical="center"/>
      <protection locked="0"/>
    </xf>
    <xf numFmtId="181" fontId="11" fillId="0" borderId="90" xfId="1" applyNumberFormat="1" applyFont="1" applyFill="1" applyBorder="1" applyAlignment="1" applyProtection="1">
      <alignment horizontal="center" vertical="center"/>
      <protection locked="0"/>
    </xf>
    <xf numFmtId="181" fontId="11" fillId="0" borderId="97" xfId="1" applyNumberFormat="1" applyFont="1" applyFill="1" applyBorder="1" applyAlignment="1">
      <alignment horizontal="center" vertical="center"/>
    </xf>
    <xf numFmtId="181" fontId="11" fillId="0" borderId="62" xfId="1" applyNumberFormat="1" applyFont="1" applyFill="1" applyBorder="1" applyAlignment="1" applyProtection="1">
      <alignment horizontal="center" vertical="center"/>
      <protection locked="0"/>
    </xf>
    <xf numFmtId="181" fontId="11" fillId="0" borderId="26" xfId="1" applyNumberFormat="1" applyFont="1" applyFill="1" applyBorder="1" applyAlignment="1" applyProtection="1">
      <alignment horizontal="center" vertical="center"/>
      <protection locked="0"/>
    </xf>
    <xf numFmtId="181" fontId="11" fillId="0" borderId="26" xfId="1" applyNumberFormat="1" applyFont="1" applyFill="1" applyBorder="1" applyAlignment="1">
      <alignment horizontal="center" vertical="center"/>
    </xf>
    <xf numFmtId="181" fontId="11" fillId="0" borderId="31" xfId="1" applyNumberFormat="1" applyFont="1" applyFill="1" applyBorder="1" applyAlignment="1" applyProtection="1">
      <alignment horizontal="center" vertical="center"/>
      <protection locked="0"/>
    </xf>
    <xf numFmtId="181" fontId="11" fillId="0" borderId="31" xfId="1" applyNumberFormat="1" applyFont="1" applyFill="1" applyBorder="1" applyAlignment="1">
      <alignment horizontal="center" vertical="center"/>
    </xf>
    <xf numFmtId="181" fontId="11" fillId="0" borderId="48" xfId="3" applyNumberFormat="1" applyFont="1" applyFill="1" applyBorder="1" applyAlignment="1" applyProtection="1">
      <alignment horizontal="center" vertical="center" wrapText="1"/>
      <protection locked="0"/>
    </xf>
    <xf numFmtId="181" fontId="11" fillId="0" borderId="58" xfId="1" applyNumberFormat="1" applyFont="1" applyFill="1" applyBorder="1" applyAlignment="1" applyProtection="1">
      <alignment horizontal="center" vertical="center"/>
      <protection locked="0"/>
    </xf>
    <xf numFmtId="181" fontId="11" fillId="0" borderId="37" xfId="1" applyNumberFormat="1" applyFont="1" applyFill="1" applyBorder="1" applyAlignment="1" applyProtection="1">
      <alignment horizontal="center" vertical="center"/>
      <protection locked="0"/>
    </xf>
    <xf numFmtId="181" fontId="11" fillId="0" borderId="38" xfId="1" applyNumberFormat="1" applyFont="1" applyFill="1" applyBorder="1" applyAlignment="1" applyProtection="1">
      <alignment horizontal="center" vertical="center"/>
      <protection locked="0"/>
    </xf>
    <xf numFmtId="181" fontId="11" fillId="0" borderId="43" xfId="1" applyNumberFormat="1" applyFont="1" applyFill="1" applyBorder="1" applyAlignment="1" applyProtection="1">
      <alignment horizontal="center" vertical="center"/>
      <protection locked="0"/>
    </xf>
    <xf numFmtId="181" fontId="11" fillId="0" borderId="51" xfId="1" applyNumberFormat="1" applyFont="1" applyFill="1" applyBorder="1" applyAlignment="1" applyProtection="1">
      <alignment horizontal="center" vertical="center"/>
      <protection locked="0"/>
    </xf>
    <xf numFmtId="181" fontId="11" fillId="0" borderId="8" xfId="3" applyNumberFormat="1" applyFont="1" applyFill="1" applyBorder="1" applyAlignment="1" applyProtection="1">
      <alignment horizontal="center" vertical="center" wrapText="1"/>
      <protection locked="0"/>
    </xf>
    <xf numFmtId="181" fontId="11" fillId="0" borderId="24" xfId="3" applyNumberFormat="1" applyFont="1" applyFill="1" applyBorder="1" applyAlignment="1" applyProtection="1">
      <alignment horizontal="center" vertical="center" wrapText="1"/>
      <protection locked="0"/>
    </xf>
    <xf numFmtId="181" fontId="11" fillId="0" borderId="33" xfId="3" applyNumberFormat="1" applyFont="1" applyFill="1" applyBorder="1" applyAlignment="1" applyProtection="1">
      <alignment horizontal="center" vertical="center"/>
      <protection locked="0"/>
    </xf>
    <xf numFmtId="181" fontId="11" fillId="0" borderId="23" xfId="3" applyNumberFormat="1" applyFont="1" applyFill="1" applyBorder="1" applyAlignment="1" applyProtection="1">
      <alignment horizontal="center" vertical="center"/>
      <protection locked="0"/>
    </xf>
    <xf numFmtId="181" fontId="11" fillId="0" borderId="34" xfId="1" applyNumberFormat="1" applyFont="1" applyFill="1" applyBorder="1" applyAlignment="1" applyProtection="1">
      <alignment horizontal="center" vertical="center" wrapText="1"/>
      <protection locked="0"/>
    </xf>
    <xf numFmtId="181" fontId="11" fillId="0" borderId="71" xfId="1" applyNumberFormat="1" applyFont="1" applyFill="1" applyBorder="1" applyAlignment="1" applyProtection="1">
      <alignment horizontal="center" vertical="center" wrapText="1"/>
      <protection locked="0"/>
    </xf>
    <xf numFmtId="182" fontId="11" fillId="2" borderId="45" xfId="4" applyNumberFormat="1" applyFont="1" applyFill="1" applyBorder="1" applyAlignment="1" applyProtection="1">
      <alignment horizontal="center" vertical="center"/>
      <protection locked="0"/>
    </xf>
    <xf numFmtId="182" fontId="11" fillId="2" borderId="42" xfId="4" applyNumberFormat="1" applyFont="1" applyFill="1" applyBorder="1" applyAlignment="1" applyProtection="1">
      <alignment horizontal="center" vertical="center"/>
      <protection locked="0"/>
    </xf>
    <xf numFmtId="182" fontId="11" fillId="2" borderId="37" xfId="4" applyNumberFormat="1" applyFont="1" applyFill="1" applyBorder="1" applyAlignment="1" applyProtection="1">
      <alignment horizontal="center" vertical="center"/>
      <protection locked="0"/>
    </xf>
    <xf numFmtId="182" fontId="11" fillId="2" borderId="39" xfId="4" applyNumberFormat="1" applyFont="1" applyFill="1" applyBorder="1" applyAlignment="1" applyProtection="1">
      <alignment horizontal="center" vertical="center"/>
      <protection locked="0"/>
    </xf>
    <xf numFmtId="182" fontId="11" fillId="2" borderId="58" xfId="4" applyNumberFormat="1" applyFont="1" applyFill="1" applyBorder="1" applyAlignment="1" applyProtection="1">
      <alignment horizontal="center" vertical="center" wrapText="1"/>
      <protection locked="0"/>
    </xf>
    <xf numFmtId="182" fontId="11" fillId="2" borderId="37" xfId="4" applyNumberFormat="1" applyFont="1" applyFill="1" applyBorder="1" applyAlignment="1" applyProtection="1">
      <alignment horizontal="center" vertical="center" wrapText="1"/>
      <protection locked="0"/>
    </xf>
    <xf numFmtId="182" fontId="11" fillId="2" borderId="38" xfId="4" applyNumberFormat="1" applyFont="1" applyFill="1" applyBorder="1" applyAlignment="1" applyProtection="1">
      <alignment horizontal="center" vertical="center" wrapText="1"/>
      <protection locked="0"/>
    </xf>
    <xf numFmtId="182" fontId="11" fillId="2" borderId="20" xfId="4" applyNumberFormat="1" applyFont="1" applyFill="1" applyBorder="1" applyAlignment="1" applyProtection="1">
      <alignment horizontal="center" vertical="center" shrinkToFit="1"/>
      <protection locked="0"/>
    </xf>
    <xf numFmtId="182" fontId="11" fillId="2" borderId="21" xfId="4" applyNumberFormat="1" applyFont="1" applyFill="1" applyBorder="1" applyAlignment="1" applyProtection="1">
      <alignment horizontal="center" vertical="center" shrinkToFit="1"/>
      <protection locked="0"/>
    </xf>
    <xf numFmtId="182" fontId="11" fillId="2" borderId="22" xfId="4" applyNumberFormat="1" applyFont="1" applyFill="1" applyBorder="1" applyAlignment="1" applyProtection="1">
      <alignment horizontal="center" vertical="center" shrinkToFit="1"/>
      <protection locked="0"/>
    </xf>
    <xf numFmtId="182" fontId="11" fillId="2" borderId="14" xfId="4" applyNumberFormat="1" applyFont="1" applyFill="1" applyBorder="1" applyAlignment="1" applyProtection="1">
      <alignment horizontal="center" vertical="center" shrinkToFit="1"/>
      <protection locked="0"/>
    </xf>
    <xf numFmtId="182" fontId="11" fillId="2" borderId="15" xfId="4" applyNumberFormat="1" applyFont="1" applyFill="1" applyBorder="1" applyAlignment="1" applyProtection="1">
      <alignment horizontal="center" vertical="center" shrinkToFit="1"/>
      <protection locked="0"/>
    </xf>
    <xf numFmtId="182" fontId="11" fillId="2" borderId="16" xfId="4" applyNumberFormat="1" applyFont="1" applyFill="1" applyBorder="1" applyAlignment="1" applyProtection="1">
      <alignment horizontal="center" vertical="center" shrinkToFit="1"/>
      <protection locked="0"/>
    </xf>
    <xf numFmtId="0" fontId="43" fillId="0" borderId="0" xfId="0" applyFont="1" applyFill="1" applyAlignment="1">
      <alignment horizontal="right"/>
    </xf>
    <xf numFmtId="0" fontId="11" fillId="0" borderId="0" xfId="0" applyFont="1" applyFill="1" applyAlignment="1" applyProtection="1">
      <alignment vertical="center"/>
    </xf>
    <xf numFmtId="0" fontId="11" fillId="0" borderId="0" xfId="3" applyFont="1" applyFill="1" applyProtection="1">
      <alignment vertical="center"/>
    </xf>
    <xf numFmtId="0" fontId="11" fillId="0" borderId="0" xfId="0" applyFont="1" applyFill="1" applyAlignment="1" applyProtection="1">
      <alignment horizontal="center" vertical="center"/>
    </xf>
    <xf numFmtId="181" fontId="11" fillId="2" borderId="5" xfId="0" applyNumberFormat="1" applyFont="1" applyFill="1" applyBorder="1" applyAlignment="1" applyProtection="1">
      <alignment horizontal="center" vertical="center"/>
    </xf>
    <xf numFmtId="0" fontId="4" fillId="2" borderId="0" xfId="0" applyFont="1" applyFill="1" applyBorder="1" applyAlignment="1" applyProtection="1">
      <alignment horizontal="center" vertical="center"/>
    </xf>
    <xf numFmtId="0" fontId="4" fillId="2" borderId="0" xfId="0" applyFont="1" applyFill="1" applyBorder="1" applyAlignment="1" applyProtection="1">
      <alignment horizontal="center" vertical="center"/>
      <protection locked="0"/>
    </xf>
    <xf numFmtId="0" fontId="6" fillId="2" borderId="0" xfId="0" applyFont="1" applyFill="1" applyBorder="1" applyAlignment="1" applyProtection="1">
      <alignment horizontal="center" vertical="center" shrinkToFit="1"/>
    </xf>
    <xf numFmtId="0" fontId="4" fillId="2" borderId="0"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0" borderId="0" xfId="0" applyFont="1" applyFill="1" applyBorder="1" applyAlignment="1" applyProtection="1">
      <alignment horizontal="right"/>
    </xf>
    <xf numFmtId="0" fontId="4" fillId="0" borderId="0" xfId="0" applyFont="1" applyFill="1" applyBorder="1" applyAlignment="1" applyProtection="1">
      <alignment horizontal="center" vertical="center" shrinkToFit="1"/>
    </xf>
    <xf numFmtId="0" fontId="4" fillId="0" borderId="0" xfId="0" applyFont="1" applyFill="1" applyProtection="1"/>
    <xf numFmtId="0" fontId="4" fillId="0" borderId="0" xfId="0" applyFont="1" applyFill="1" applyAlignment="1" applyProtection="1">
      <alignment horizontal="left" vertical="center"/>
    </xf>
    <xf numFmtId="184" fontId="11" fillId="0" borderId="0" xfId="3" applyNumberFormat="1" applyFont="1" applyFill="1">
      <alignment vertical="center"/>
    </xf>
    <xf numFmtId="184" fontId="11" fillId="0" borderId="0" xfId="3" applyNumberFormat="1" applyFont="1" applyFill="1" applyAlignment="1">
      <alignment horizontal="center" vertical="center"/>
    </xf>
    <xf numFmtId="184" fontId="11" fillId="0" borderId="0" xfId="3" applyNumberFormat="1" applyFont="1" applyFill="1" applyAlignment="1">
      <alignment vertical="center"/>
    </xf>
    <xf numFmtId="184" fontId="34" fillId="0" borderId="0" xfId="3" applyNumberFormat="1" applyFont="1" applyFill="1">
      <alignment vertical="center"/>
    </xf>
    <xf numFmtId="184" fontId="11" fillId="3" borderId="44" xfId="1" applyNumberFormat="1" applyFont="1" applyFill="1" applyBorder="1" applyAlignment="1">
      <alignment horizontal="center" vertical="center"/>
    </xf>
    <xf numFmtId="184" fontId="11" fillId="0" borderId="69" xfId="1" applyNumberFormat="1" applyFont="1" applyFill="1" applyBorder="1" applyAlignment="1" applyProtection="1">
      <alignment horizontal="center" vertical="center"/>
      <protection locked="0"/>
    </xf>
    <xf numFmtId="184" fontId="11" fillId="0" borderId="30" xfId="1" applyNumberFormat="1" applyFont="1" applyFill="1" applyBorder="1" applyAlignment="1" applyProtection="1">
      <alignment horizontal="center" vertical="center"/>
      <protection locked="0"/>
    </xf>
    <xf numFmtId="184" fontId="11" fillId="3" borderId="29" xfId="1" applyNumberFormat="1" applyFont="1" applyFill="1" applyBorder="1" applyAlignment="1">
      <alignment horizontal="center" vertical="center"/>
    </xf>
    <xf numFmtId="184" fontId="11" fillId="0" borderId="10" xfId="1" applyNumberFormat="1" applyFont="1" applyFill="1" applyBorder="1" applyAlignment="1" applyProtection="1">
      <alignment horizontal="center" vertical="center"/>
      <protection locked="0"/>
    </xf>
    <xf numFmtId="184" fontId="11" fillId="0" borderId="80" xfId="1" applyNumberFormat="1" applyFont="1" applyFill="1" applyBorder="1" applyAlignment="1" applyProtection="1">
      <alignment horizontal="center" vertical="center"/>
      <protection locked="0"/>
    </xf>
    <xf numFmtId="184" fontId="11" fillId="0" borderId="63" xfId="1" applyNumberFormat="1" applyFont="1" applyFill="1" applyBorder="1" applyAlignment="1" applyProtection="1">
      <alignment horizontal="center" vertical="center"/>
      <protection locked="0"/>
    </xf>
    <xf numFmtId="184" fontId="11" fillId="3" borderId="36" xfId="1" applyNumberFormat="1" applyFont="1" applyFill="1" applyBorder="1" applyAlignment="1">
      <alignment horizontal="center" vertical="center"/>
    </xf>
    <xf numFmtId="184" fontId="11" fillId="0" borderId="54" xfId="1" applyNumberFormat="1" applyFont="1" applyFill="1" applyBorder="1" applyAlignment="1" applyProtection="1">
      <alignment horizontal="center" vertical="center"/>
      <protection locked="0"/>
    </xf>
    <xf numFmtId="184" fontId="11" fillId="0" borderId="27" xfId="1" applyNumberFormat="1" applyFont="1" applyFill="1" applyBorder="1" applyAlignment="1" applyProtection="1">
      <alignment horizontal="center" vertical="center"/>
      <protection locked="0"/>
    </xf>
    <xf numFmtId="184" fontId="11" fillId="3" borderId="26" xfId="1" applyNumberFormat="1" applyFont="1" applyFill="1" applyBorder="1" applyAlignment="1">
      <alignment horizontal="center" vertical="center"/>
    </xf>
    <xf numFmtId="184" fontId="11" fillId="0" borderId="65" xfId="1" applyNumberFormat="1" applyFont="1" applyFill="1" applyBorder="1" applyAlignment="1" applyProtection="1">
      <alignment horizontal="center" vertical="center"/>
      <protection locked="0"/>
    </xf>
    <xf numFmtId="184" fontId="11" fillId="0" borderId="95" xfId="1" applyNumberFormat="1" applyFont="1" applyFill="1" applyBorder="1" applyAlignment="1" applyProtection="1">
      <alignment horizontal="center" vertical="center"/>
      <protection locked="0"/>
    </xf>
    <xf numFmtId="184" fontId="11" fillId="0" borderId="61" xfId="1" applyNumberFormat="1" applyFont="1" applyFill="1" applyBorder="1" applyAlignment="1" applyProtection="1">
      <alignment horizontal="center" vertical="center"/>
      <protection locked="0"/>
    </xf>
    <xf numFmtId="184" fontId="11" fillId="3" borderId="31" xfId="1" applyNumberFormat="1" applyFont="1" applyFill="1" applyBorder="1" applyAlignment="1">
      <alignment horizontal="center" vertical="center"/>
    </xf>
    <xf numFmtId="184" fontId="11" fillId="0" borderId="64" xfId="1" applyNumberFormat="1" applyFont="1" applyFill="1" applyBorder="1" applyAlignment="1" applyProtection="1">
      <alignment horizontal="center" vertical="center"/>
      <protection locked="0"/>
    </xf>
    <xf numFmtId="184" fontId="11" fillId="0" borderId="32" xfId="1" applyNumberFormat="1" applyFont="1" applyFill="1" applyBorder="1" applyAlignment="1" applyProtection="1">
      <alignment horizontal="center" vertical="center"/>
      <protection locked="0"/>
    </xf>
    <xf numFmtId="184" fontId="11" fillId="0" borderId="70" xfId="1" applyNumberFormat="1" applyFont="1" applyFill="1" applyBorder="1" applyAlignment="1" applyProtection="1">
      <alignment horizontal="center" vertical="center"/>
      <protection locked="0"/>
    </xf>
    <xf numFmtId="184" fontId="11" fillId="0" borderId="6" xfId="1" applyNumberFormat="1" applyFont="1" applyFill="1" applyBorder="1" applyAlignment="1" applyProtection="1">
      <alignment horizontal="center" vertical="center"/>
      <protection locked="0"/>
    </xf>
    <xf numFmtId="184" fontId="11" fillId="0" borderId="40" xfId="1" applyNumberFormat="1" applyFont="1" applyFill="1" applyBorder="1" applyAlignment="1" applyProtection="1">
      <alignment horizontal="center" vertical="center"/>
      <protection locked="0"/>
    </xf>
    <xf numFmtId="184" fontId="11" fillId="3" borderId="47" xfId="1" applyNumberFormat="1" applyFont="1" applyFill="1" applyBorder="1" applyAlignment="1">
      <alignment horizontal="center" vertical="center" wrapText="1"/>
    </xf>
    <xf numFmtId="184" fontId="11" fillId="0" borderId="1" xfId="1" applyNumberFormat="1" applyFont="1" applyFill="1" applyBorder="1" applyAlignment="1" applyProtection="1">
      <alignment horizontal="center" vertical="center" wrapText="1"/>
      <protection locked="0"/>
    </xf>
    <xf numFmtId="184" fontId="11" fillId="0" borderId="13" xfId="1" applyNumberFormat="1" applyFont="1" applyFill="1" applyBorder="1" applyAlignment="1" applyProtection="1">
      <alignment horizontal="center" vertical="center" wrapText="1"/>
      <protection locked="0"/>
    </xf>
    <xf numFmtId="184" fontId="11" fillId="3" borderId="28" xfId="1" applyNumberFormat="1" applyFont="1" applyFill="1" applyBorder="1" applyAlignment="1">
      <alignment horizontal="center" vertical="center" wrapText="1"/>
    </xf>
    <xf numFmtId="184" fontId="11" fillId="0" borderId="89" xfId="1" applyNumberFormat="1" applyFont="1" applyFill="1" applyBorder="1" applyAlignment="1" applyProtection="1">
      <alignment horizontal="center" vertical="center" wrapText="1"/>
      <protection locked="0"/>
    </xf>
    <xf numFmtId="184" fontId="11" fillId="0" borderId="11" xfId="1" applyNumberFormat="1" applyFont="1" applyFill="1" applyBorder="1" applyAlignment="1" applyProtection="1">
      <alignment horizontal="center" vertical="center" wrapText="1"/>
      <protection locked="0"/>
    </xf>
    <xf numFmtId="184" fontId="11" fillId="0" borderId="73" xfId="1" applyNumberFormat="1" applyFont="1" applyFill="1" applyBorder="1" applyAlignment="1" applyProtection="1">
      <alignment horizontal="center" vertical="center" wrapText="1"/>
      <protection locked="0"/>
    </xf>
    <xf numFmtId="184" fontId="11" fillId="3" borderId="36" xfId="1" applyNumberFormat="1" applyFont="1" applyFill="1" applyBorder="1" applyAlignment="1">
      <alignment horizontal="center" vertical="center" wrapText="1"/>
    </xf>
    <xf numFmtId="184" fontId="11" fillId="0" borderId="54" xfId="1" applyNumberFormat="1" applyFont="1" applyFill="1" applyBorder="1" applyAlignment="1" applyProtection="1">
      <alignment horizontal="center" vertical="center" wrapText="1"/>
      <protection locked="0"/>
    </xf>
    <xf numFmtId="184" fontId="11" fillId="0" borderId="27" xfId="1" applyNumberFormat="1" applyFont="1" applyFill="1" applyBorder="1" applyAlignment="1" applyProtection="1">
      <alignment horizontal="center" vertical="center" wrapText="1"/>
      <protection locked="0"/>
    </xf>
    <xf numFmtId="184" fontId="11" fillId="3" borderId="26" xfId="1" applyNumberFormat="1" applyFont="1" applyFill="1" applyBorder="1" applyAlignment="1">
      <alignment horizontal="center" vertical="center" wrapText="1"/>
    </xf>
    <xf numFmtId="184" fontId="11" fillId="0" borderId="65" xfId="1" applyNumberFormat="1" applyFont="1" applyFill="1" applyBorder="1" applyAlignment="1" applyProtection="1">
      <alignment horizontal="center" vertical="center" wrapText="1"/>
      <protection locked="0"/>
    </xf>
    <xf numFmtId="184" fontId="11" fillId="0" borderId="95" xfId="1" applyNumberFormat="1" applyFont="1" applyFill="1" applyBorder="1" applyAlignment="1" applyProtection="1">
      <alignment horizontal="center" vertical="center" wrapText="1"/>
      <protection locked="0"/>
    </xf>
    <xf numFmtId="184" fontId="11" fillId="0" borderId="61" xfId="1" applyNumberFormat="1" applyFont="1" applyFill="1" applyBorder="1" applyAlignment="1" applyProtection="1">
      <alignment horizontal="center" vertical="center" wrapText="1"/>
      <protection locked="0"/>
    </xf>
    <xf numFmtId="184" fontId="11" fillId="3" borderId="7" xfId="1" applyNumberFormat="1" applyFont="1" applyFill="1" applyBorder="1" applyAlignment="1">
      <alignment horizontal="center" vertical="center"/>
    </xf>
    <xf numFmtId="3" fontId="11" fillId="3" borderId="33" xfId="1" applyNumberFormat="1" applyFont="1" applyFill="1" applyBorder="1" applyAlignment="1">
      <alignment horizontal="center" vertical="center" wrapText="1"/>
    </xf>
    <xf numFmtId="3" fontId="11" fillId="3" borderId="23" xfId="1" applyNumberFormat="1" applyFont="1" applyFill="1" applyBorder="1" applyAlignment="1" applyProtection="1">
      <alignment horizontal="center" vertical="center" wrapText="1"/>
    </xf>
    <xf numFmtId="3" fontId="11" fillId="3" borderId="24" xfId="1" applyNumberFormat="1" applyFont="1" applyFill="1" applyBorder="1" applyAlignment="1" applyProtection="1">
      <alignment horizontal="center" vertical="center" wrapText="1"/>
    </xf>
    <xf numFmtId="3" fontId="11" fillId="3" borderId="33" xfId="1" applyNumberFormat="1" applyFont="1" applyFill="1" applyBorder="1" applyAlignment="1" applyProtection="1">
      <alignment horizontal="center" vertical="center" wrapText="1"/>
    </xf>
    <xf numFmtId="3" fontId="11" fillId="3" borderId="49" xfId="1" applyNumberFormat="1" applyFont="1" applyFill="1" applyBorder="1" applyAlignment="1" applyProtection="1">
      <alignment horizontal="center" vertical="center" wrapText="1"/>
    </xf>
    <xf numFmtId="3" fontId="11" fillId="3" borderId="34" xfId="1" applyNumberFormat="1" applyFont="1" applyFill="1" applyBorder="1" applyAlignment="1" applyProtection="1">
      <alignment horizontal="center" vertical="center" wrapText="1"/>
    </xf>
    <xf numFmtId="3" fontId="11" fillId="3" borderId="53" xfId="1" applyNumberFormat="1" applyFont="1" applyFill="1" applyBorder="1" applyAlignment="1" applyProtection="1">
      <alignment horizontal="center" vertical="center" wrapText="1"/>
    </xf>
    <xf numFmtId="184" fontId="11" fillId="4" borderId="44" xfId="1" applyNumberFormat="1" applyFont="1" applyFill="1" applyBorder="1" applyAlignment="1">
      <alignment horizontal="center" vertical="center"/>
    </xf>
    <xf numFmtId="184" fontId="11" fillId="4" borderId="69" xfId="1" applyNumberFormat="1" applyFont="1" applyFill="1" applyBorder="1" applyAlignment="1">
      <alignment horizontal="center" vertical="center"/>
    </xf>
    <xf numFmtId="184" fontId="11" fillId="4" borderId="30" xfId="1" applyNumberFormat="1" applyFont="1" applyFill="1" applyBorder="1" applyAlignment="1">
      <alignment horizontal="center" vertical="center"/>
    </xf>
    <xf numFmtId="184" fontId="11" fillId="4" borderId="29" xfId="1" applyNumberFormat="1" applyFont="1" applyFill="1" applyBorder="1" applyAlignment="1">
      <alignment horizontal="center" vertical="center"/>
    </xf>
    <xf numFmtId="184" fontId="11" fillId="4" borderId="80" xfId="1" applyNumberFormat="1" applyFont="1" applyFill="1" applyBorder="1" applyAlignment="1">
      <alignment horizontal="center" vertical="center"/>
    </xf>
    <xf numFmtId="184" fontId="11" fillId="4" borderId="95" xfId="1" applyNumberFormat="1" applyFont="1" applyFill="1" applyBorder="1" applyAlignment="1">
      <alignment horizontal="center" vertical="center"/>
    </xf>
    <xf numFmtId="184" fontId="11" fillId="4" borderId="27" xfId="1" applyNumberFormat="1" applyFont="1" applyFill="1" applyBorder="1" applyAlignment="1">
      <alignment horizontal="center" vertical="center"/>
    </xf>
    <xf numFmtId="181" fontId="11" fillId="4" borderId="37" xfId="3" applyNumberFormat="1" applyFont="1" applyFill="1" applyBorder="1" applyAlignment="1">
      <alignment horizontal="center" vertical="center"/>
    </xf>
    <xf numFmtId="181" fontId="11" fillId="4" borderId="43" xfId="1" applyNumberFormat="1" applyFont="1" applyFill="1" applyBorder="1" applyAlignment="1">
      <alignment horizontal="center" vertical="center" wrapText="1"/>
    </xf>
    <xf numFmtId="181" fontId="11" fillId="4" borderId="27" xfId="1" applyNumberFormat="1" applyFont="1" applyFill="1" applyBorder="1" applyAlignment="1">
      <alignment horizontal="center" vertical="center" wrapText="1"/>
    </xf>
    <xf numFmtId="0" fontId="11" fillId="3" borderId="59" xfId="4" applyNumberFormat="1" applyFont="1" applyFill="1" applyBorder="1" applyAlignment="1">
      <alignment horizontal="center" vertical="center" wrapText="1"/>
    </xf>
    <xf numFmtId="0" fontId="11" fillId="2" borderId="43" xfId="4" applyNumberFormat="1" applyFont="1" applyFill="1" applyBorder="1" applyAlignment="1" applyProtection="1">
      <alignment horizontal="center" vertical="center"/>
      <protection locked="0"/>
    </xf>
    <xf numFmtId="0" fontId="11" fillId="2" borderId="51" xfId="4" applyNumberFormat="1" applyFont="1" applyFill="1" applyBorder="1" applyAlignment="1" applyProtection="1">
      <alignment horizontal="center" vertical="center"/>
      <protection locked="0"/>
    </xf>
    <xf numFmtId="0" fontId="11" fillId="3" borderId="41" xfId="4" applyNumberFormat="1" applyFont="1" applyFill="1" applyBorder="1" applyAlignment="1">
      <alignment horizontal="center" vertical="center" wrapText="1"/>
    </xf>
    <xf numFmtId="0" fontId="11" fillId="3" borderId="52" xfId="4" applyNumberFormat="1" applyFont="1" applyFill="1" applyBorder="1" applyAlignment="1">
      <alignment horizontal="center" vertical="center" wrapText="1"/>
    </xf>
    <xf numFmtId="0" fontId="11" fillId="3" borderId="0" xfId="4" applyNumberFormat="1" applyFont="1" applyFill="1" applyBorder="1" applyAlignment="1">
      <alignment horizontal="center" vertical="center" wrapText="1"/>
    </xf>
    <xf numFmtId="0" fontId="11" fillId="3" borderId="96" xfId="4" applyNumberFormat="1" applyFont="1" applyFill="1" applyBorder="1" applyAlignment="1">
      <alignment horizontal="center" vertical="center" wrapText="1"/>
    </xf>
    <xf numFmtId="0" fontId="11" fillId="3" borderId="12" xfId="4" applyNumberFormat="1" applyFont="1" applyFill="1" applyBorder="1" applyAlignment="1">
      <alignment horizontal="center" vertical="center" wrapText="1"/>
    </xf>
    <xf numFmtId="0" fontId="11" fillId="0" borderId="37" xfId="4" applyNumberFormat="1" applyFont="1" applyFill="1" applyBorder="1" applyAlignment="1" applyProtection="1">
      <alignment horizontal="center" vertical="center"/>
      <protection locked="0"/>
    </xf>
    <xf numFmtId="0" fontId="11" fillId="2" borderId="36" xfId="4" applyNumberFormat="1" applyFont="1" applyFill="1" applyBorder="1" applyAlignment="1" applyProtection="1">
      <alignment horizontal="center" vertical="center"/>
      <protection locked="0"/>
    </xf>
    <xf numFmtId="0" fontId="11" fillId="2" borderId="54" xfId="4" applyNumberFormat="1" applyFont="1" applyFill="1" applyBorder="1" applyAlignment="1" applyProtection="1">
      <alignment horizontal="center" vertical="center"/>
      <protection locked="0"/>
    </xf>
    <xf numFmtId="0" fontId="11" fillId="2" borderId="95" xfId="4" applyNumberFormat="1" applyFont="1" applyFill="1" applyBorder="1" applyAlignment="1" applyProtection="1">
      <alignment horizontal="center" vertical="center"/>
      <protection locked="0"/>
    </xf>
    <xf numFmtId="0" fontId="11" fillId="0" borderId="38" xfId="4" applyNumberFormat="1" applyFont="1" applyFill="1" applyBorder="1" applyAlignment="1" applyProtection="1">
      <alignment horizontal="center" vertical="center"/>
      <protection locked="0"/>
    </xf>
    <xf numFmtId="0" fontId="11" fillId="2" borderId="7" xfId="4" applyNumberFormat="1" applyFont="1" applyFill="1" applyBorder="1" applyAlignment="1" applyProtection="1">
      <alignment horizontal="center" vertical="center"/>
      <protection locked="0"/>
    </xf>
    <xf numFmtId="0" fontId="11" fillId="2" borderId="64" xfId="4" applyNumberFormat="1" applyFont="1" applyFill="1" applyBorder="1" applyAlignment="1" applyProtection="1">
      <alignment horizontal="center" vertical="center"/>
      <protection locked="0"/>
    </xf>
    <xf numFmtId="0" fontId="11" fillId="2" borderId="6" xfId="4" applyNumberFormat="1" applyFont="1" applyFill="1" applyBorder="1" applyAlignment="1" applyProtection="1">
      <alignment horizontal="center" vertical="center"/>
      <protection locked="0"/>
    </xf>
    <xf numFmtId="0" fontId="12" fillId="0" borderId="0" xfId="3" applyFont="1" applyFill="1" applyBorder="1" applyAlignment="1">
      <alignment horizontal="center" vertical="center" wrapText="1"/>
    </xf>
    <xf numFmtId="0" fontId="11" fillId="0" borderId="0" xfId="3" applyFont="1" applyFill="1" applyBorder="1" applyAlignment="1">
      <alignment horizontal="center" vertical="center"/>
    </xf>
    <xf numFmtId="0" fontId="12" fillId="0" borderId="0" xfId="3" applyFont="1" applyFill="1" applyBorder="1" applyAlignment="1">
      <alignment horizontal="center" vertical="center"/>
    </xf>
    <xf numFmtId="0" fontId="32" fillId="0" borderId="0" xfId="0" applyFont="1" applyFill="1" applyAlignment="1" applyProtection="1">
      <alignment vertical="center"/>
    </xf>
    <xf numFmtId="0" fontId="34" fillId="0" borderId="0" xfId="0" applyFont="1" applyFill="1" applyAlignment="1" applyProtection="1">
      <alignment vertical="center"/>
    </xf>
    <xf numFmtId="0" fontId="32" fillId="0" borderId="0" xfId="0" applyFont="1" applyFill="1" applyAlignment="1">
      <alignment horizontal="left" vertical="center"/>
    </xf>
    <xf numFmtId="0" fontId="34" fillId="0" borderId="0" xfId="0" applyFont="1" applyFill="1" applyAlignment="1">
      <alignment horizontal="left" vertical="center"/>
    </xf>
    <xf numFmtId="0" fontId="35" fillId="0" borderId="0" xfId="0" applyFont="1" applyFill="1" applyAlignment="1">
      <alignment horizontal="left" vertical="center"/>
    </xf>
    <xf numFmtId="0" fontId="32" fillId="0" borderId="0" xfId="3" applyFont="1" applyFill="1">
      <alignment vertical="center"/>
    </xf>
    <xf numFmtId="0" fontId="34" fillId="0" borderId="0" xfId="4" applyFont="1" applyFill="1" applyBorder="1" applyAlignment="1">
      <alignment horizontal="center" vertical="center"/>
    </xf>
    <xf numFmtId="180" fontId="39" fillId="0" borderId="0" xfId="4" applyNumberFormat="1" applyFont="1" applyFill="1">
      <alignment vertical="center"/>
    </xf>
    <xf numFmtId="0" fontId="39" fillId="0" borderId="0" xfId="4" applyFont="1" applyFill="1">
      <alignment vertical="center"/>
    </xf>
    <xf numFmtId="0" fontId="11" fillId="0" borderId="0" xfId="4" applyFont="1" applyFill="1" applyAlignment="1" applyProtection="1">
      <alignment vertical="center"/>
    </xf>
    <xf numFmtId="49" fontId="6" fillId="0" borderId="0" xfId="0" applyNumberFormat="1" applyFont="1" applyFill="1" applyAlignment="1">
      <alignment horizontal="justify" vertical="top" wrapText="1"/>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center"/>
    </xf>
    <xf numFmtId="0" fontId="4" fillId="0" borderId="0" xfId="0" applyFont="1" applyFill="1" applyAlignment="1">
      <alignment horizontal="left" vertical="center"/>
    </xf>
    <xf numFmtId="0" fontId="12" fillId="0" borderId="0" xfId="0" applyFont="1" applyFill="1" applyAlignment="1">
      <alignment horizontal="justify" vertical="top" wrapText="1"/>
    </xf>
    <xf numFmtId="0" fontId="6" fillId="0" borderId="0" xfId="0" applyFont="1" applyFill="1" applyAlignment="1">
      <alignment horizontal="justify" vertical="center"/>
    </xf>
    <xf numFmtId="49" fontId="44" fillId="0" borderId="0" xfId="0" applyNumberFormat="1" applyFont="1" applyFill="1" applyAlignment="1">
      <alignment horizontal="center" vertical="top"/>
    </xf>
    <xf numFmtId="0" fontId="45" fillId="0" borderId="0" xfId="0" applyFont="1" applyFill="1" applyAlignment="1">
      <alignment horizontal="center" vertical="center"/>
    </xf>
    <xf numFmtId="0" fontId="4" fillId="0" borderId="5" xfId="0" applyFont="1" applyFill="1" applyBorder="1" applyAlignment="1" applyProtection="1">
      <alignment horizontal="center" vertical="center"/>
      <protection locked="0"/>
    </xf>
    <xf numFmtId="0" fontId="0" fillId="0" borderId="5" xfId="0" applyBorder="1" applyAlignment="1">
      <alignment vertical="center"/>
    </xf>
    <xf numFmtId="0" fontId="0" fillId="0" borderId="57" xfId="0" applyBorder="1" applyAlignment="1">
      <alignment vertical="center"/>
    </xf>
    <xf numFmtId="0" fontId="4" fillId="0" borderId="86" xfId="0" applyFont="1" applyFill="1" applyBorder="1" applyAlignment="1" applyProtection="1">
      <alignment horizontal="left" vertical="top" wrapText="1"/>
      <protection locked="0"/>
    </xf>
    <xf numFmtId="0" fontId="0" fillId="0" borderId="5" xfId="0" applyBorder="1" applyAlignment="1">
      <alignment horizontal="left" vertical="top" wrapText="1"/>
    </xf>
    <xf numFmtId="0" fontId="4" fillId="0" borderId="100" xfId="0" applyFont="1" applyFill="1" applyBorder="1" applyAlignment="1" applyProtection="1">
      <alignment horizontal="left" vertical="center"/>
      <protection locked="0"/>
    </xf>
    <xf numFmtId="0" fontId="4" fillId="0" borderId="99" xfId="0" applyFont="1" applyFill="1" applyBorder="1" applyAlignment="1" applyProtection="1">
      <alignment horizontal="left" vertical="center"/>
      <protection locked="0"/>
    </xf>
    <xf numFmtId="0" fontId="4" fillId="0" borderId="98" xfId="0" applyFont="1" applyFill="1" applyBorder="1" applyAlignment="1" applyProtection="1">
      <alignment horizontal="left" vertical="center"/>
      <protection locked="0"/>
    </xf>
    <xf numFmtId="0" fontId="4" fillId="0" borderId="109" xfId="0" applyFont="1" applyFill="1" applyBorder="1" applyAlignment="1" applyProtection="1">
      <alignment horizontal="left" vertical="center"/>
      <protection locked="0"/>
    </xf>
    <xf numFmtId="0" fontId="4" fillId="0" borderId="108" xfId="0" applyFont="1" applyFill="1" applyBorder="1" applyAlignment="1" applyProtection="1">
      <alignment horizontal="left" vertical="center"/>
      <protection locked="0"/>
    </xf>
    <xf numFmtId="0" fontId="4" fillId="0" borderId="107" xfId="0" applyFont="1" applyFill="1" applyBorder="1" applyAlignment="1" applyProtection="1">
      <alignment horizontal="left" vertical="center"/>
      <protection locked="0"/>
    </xf>
    <xf numFmtId="183" fontId="4" fillId="0" borderId="70" xfId="0" applyNumberFormat="1" applyFont="1" applyFill="1" applyBorder="1" applyAlignment="1" applyProtection="1">
      <alignment horizontal="center" vertical="center"/>
      <protection locked="0"/>
    </xf>
    <xf numFmtId="183" fontId="4" fillId="0" borderId="40" xfId="0" applyNumberFormat="1" applyFont="1" applyFill="1" applyBorder="1" applyAlignment="1" applyProtection="1">
      <alignment horizontal="center" vertical="center"/>
      <protection locked="0"/>
    </xf>
    <xf numFmtId="0" fontId="4" fillId="0" borderId="9" xfId="0" applyFont="1" applyFill="1" applyBorder="1" applyAlignment="1" applyProtection="1">
      <alignment horizontal="center"/>
      <protection locked="0"/>
    </xf>
    <xf numFmtId="0" fontId="4" fillId="0" borderId="55" xfId="0" applyFont="1" applyFill="1" applyBorder="1" applyAlignment="1" applyProtection="1">
      <alignment horizontal="center"/>
      <protection locked="0"/>
    </xf>
    <xf numFmtId="0" fontId="4" fillId="0" borderId="8" xfId="0" applyFont="1" applyFill="1" applyBorder="1" applyAlignment="1" applyProtection="1">
      <alignment horizontal="left" vertical="center" wrapText="1"/>
    </xf>
    <xf numFmtId="0" fontId="4" fillId="0" borderId="5" xfId="0" applyFont="1" applyFill="1" applyBorder="1" applyAlignment="1" applyProtection="1">
      <alignment horizontal="left" vertical="center"/>
    </xf>
    <xf numFmtId="0" fontId="4" fillId="0" borderId="87" xfId="0" applyFont="1" applyFill="1" applyBorder="1" applyAlignment="1" applyProtection="1">
      <alignment horizontal="left" vertical="center"/>
    </xf>
    <xf numFmtId="185" fontId="6" fillId="0" borderId="68" xfId="0" applyNumberFormat="1" applyFont="1" applyFill="1" applyBorder="1" applyAlignment="1" applyProtection="1">
      <alignment horizontal="left" vertical="center"/>
      <protection locked="0"/>
    </xf>
    <xf numFmtId="185" fontId="6" fillId="0" borderId="9" xfId="0" applyNumberFormat="1" applyFont="1" applyFill="1" applyBorder="1" applyAlignment="1" applyProtection="1">
      <alignment horizontal="left" vertical="center"/>
      <protection locked="0"/>
    </xf>
    <xf numFmtId="185" fontId="6" fillId="0" borderId="55" xfId="0" applyNumberFormat="1" applyFont="1" applyFill="1" applyBorder="1" applyAlignment="1" applyProtection="1">
      <alignment horizontal="left" vertical="center"/>
      <protection locked="0"/>
    </xf>
    <xf numFmtId="0" fontId="4" fillId="0" borderId="2" xfId="0" applyFont="1" applyFill="1" applyBorder="1" applyAlignment="1" applyProtection="1">
      <alignment horizontal="left" vertical="center"/>
    </xf>
    <xf numFmtId="0" fontId="4" fillId="0" borderId="9" xfId="0" applyFont="1" applyFill="1" applyBorder="1" applyAlignment="1" applyProtection="1">
      <alignment horizontal="left" vertical="center"/>
    </xf>
    <xf numFmtId="0" fontId="4" fillId="0" borderId="46" xfId="0" applyFont="1" applyFill="1" applyBorder="1" applyAlignment="1" applyProtection="1">
      <alignment horizontal="left" vertical="center"/>
    </xf>
    <xf numFmtId="0" fontId="4" fillId="0" borderId="70" xfId="0" applyFont="1" applyFill="1" applyBorder="1" applyAlignment="1" applyProtection="1">
      <alignment horizontal="left" vertical="center"/>
      <protection locked="0"/>
    </xf>
    <xf numFmtId="0" fontId="4" fillId="0" borderId="64"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3" xfId="0" applyFont="1" applyFill="1" applyBorder="1" applyAlignment="1" applyProtection="1">
      <alignment horizontal="left" vertical="center"/>
    </xf>
    <xf numFmtId="0" fontId="4" fillId="0" borderId="0" xfId="0" applyFont="1" applyFill="1" applyBorder="1" applyAlignment="1" applyProtection="1">
      <alignment horizontal="left" vertical="center"/>
    </xf>
    <xf numFmtId="0" fontId="4" fillId="0" borderId="52" xfId="0" applyFont="1" applyFill="1" applyBorder="1" applyAlignment="1" applyProtection="1">
      <alignment horizontal="left" vertical="center"/>
    </xf>
    <xf numFmtId="0" fontId="4" fillId="0" borderId="8" xfId="0" applyFont="1" applyFill="1" applyBorder="1" applyAlignment="1" applyProtection="1">
      <alignment horizontal="left" vertical="center"/>
    </xf>
    <xf numFmtId="0" fontId="4" fillId="0" borderId="10" xfId="0" applyFont="1" applyFill="1" applyBorder="1" applyAlignment="1" applyProtection="1">
      <alignment horizontal="center" vertical="center"/>
      <protection locked="0"/>
    </xf>
    <xf numFmtId="0" fontId="4" fillId="0" borderId="63" xfId="0" applyFont="1" applyFill="1" applyBorder="1" applyAlignment="1" applyProtection="1">
      <alignment horizontal="center" vertical="center"/>
      <protection locked="0"/>
    </xf>
    <xf numFmtId="0" fontId="4" fillId="0" borderId="106" xfId="0" applyFont="1" applyFill="1" applyBorder="1" applyAlignment="1" applyProtection="1">
      <alignment horizontal="left" vertical="center"/>
      <protection locked="0"/>
    </xf>
    <xf numFmtId="0" fontId="4" fillId="0" borderId="105" xfId="0" applyFont="1" applyFill="1" applyBorder="1" applyAlignment="1" applyProtection="1">
      <alignment horizontal="left" vertical="center"/>
      <protection locked="0"/>
    </xf>
    <xf numFmtId="0" fontId="4" fillId="0" borderId="104" xfId="0" applyFont="1" applyFill="1" applyBorder="1" applyAlignment="1" applyProtection="1">
      <alignment horizontal="left" vertical="center"/>
      <protection locked="0"/>
    </xf>
    <xf numFmtId="0" fontId="4" fillId="0" borderId="68" xfId="0" applyFont="1" applyFill="1" applyBorder="1" applyAlignment="1" applyProtection="1">
      <alignment horizontal="center" vertical="center"/>
      <protection locked="0"/>
    </xf>
    <xf numFmtId="0" fontId="4" fillId="0" borderId="9" xfId="0" applyFont="1" applyFill="1" applyBorder="1" applyAlignment="1" applyProtection="1">
      <alignment horizontal="center" vertical="center"/>
      <protection locked="0"/>
    </xf>
    <xf numFmtId="0" fontId="4" fillId="0" borderId="55" xfId="0" applyFont="1" applyFill="1" applyBorder="1" applyAlignment="1" applyProtection="1">
      <alignment horizontal="center" vertical="center"/>
      <protection locked="0"/>
    </xf>
    <xf numFmtId="0" fontId="25" fillId="0" borderId="54" xfId="0" applyFont="1" applyFill="1" applyBorder="1" applyAlignment="1" applyProtection="1">
      <alignment horizontal="center" vertical="center"/>
    </xf>
    <xf numFmtId="0" fontId="25" fillId="0" borderId="36" xfId="0" applyFont="1" applyFill="1" applyBorder="1" applyAlignment="1" applyProtection="1">
      <alignment horizontal="center" vertical="center"/>
    </xf>
    <xf numFmtId="187" fontId="4" fillId="2" borderId="65" xfId="0" applyNumberFormat="1" applyFont="1" applyFill="1" applyBorder="1" applyAlignment="1" applyProtection="1">
      <alignment horizontal="left" vertical="center"/>
      <protection locked="0"/>
    </xf>
    <xf numFmtId="187" fontId="4" fillId="2" borderId="36" xfId="0" applyNumberFormat="1" applyFont="1" applyFill="1" applyBorder="1" applyAlignment="1" applyProtection="1">
      <alignment horizontal="left" vertical="center"/>
      <protection locked="0"/>
    </xf>
    <xf numFmtId="0" fontId="25" fillId="0" borderId="65" xfId="0" applyFont="1" applyFill="1" applyBorder="1" applyAlignment="1" applyProtection="1">
      <alignment horizontal="right" vertical="center"/>
      <protection locked="0"/>
    </xf>
    <xf numFmtId="0" fontId="25" fillId="0" borderId="36" xfId="0" applyFont="1" applyFill="1" applyBorder="1" applyAlignment="1" applyProtection="1">
      <alignment horizontal="right" vertical="center"/>
      <protection locked="0"/>
    </xf>
    <xf numFmtId="0" fontId="4" fillId="0" borderId="103" xfId="0" applyFont="1" applyFill="1" applyBorder="1" applyAlignment="1" applyProtection="1">
      <alignment horizontal="left" vertical="center"/>
      <protection locked="0"/>
    </xf>
    <xf numFmtId="0" fontId="4" fillId="0" borderId="102" xfId="0" applyFont="1" applyFill="1" applyBorder="1" applyAlignment="1" applyProtection="1">
      <alignment horizontal="left" vertical="center"/>
      <protection locked="0"/>
    </xf>
    <xf numFmtId="0" fontId="4" fillId="0" borderId="101" xfId="0" applyFont="1" applyFill="1" applyBorder="1" applyAlignment="1" applyProtection="1">
      <alignment horizontal="left" vertical="center"/>
      <protection locked="0"/>
    </xf>
    <xf numFmtId="0" fontId="23" fillId="0" borderId="0" xfId="0" applyFont="1" applyFill="1" applyAlignment="1" applyProtection="1">
      <alignment horizontal="right" vertical="center"/>
    </xf>
    <xf numFmtId="0" fontId="25" fillId="0" borderId="65" xfId="0" applyFont="1" applyFill="1" applyBorder="1" applyAlignment="1" applyProtection="1">
      <alignment horizontal="center" vertical="center"/>
    </xf>
    <xf numFmtId="0" fontId="25" fillId="0" borderId="65" xfId="0" applyFont="1" applyFill="1" applyBorder="1" applyAlignment="1" applyProtection="1">
      <alignment horizontal="center" vertical="center"/>
      <protection locked="0"/>
    </xf>
    <xf numFmtId="0" fontId="25" fillId="0" borderId="36" xfId="0" applyFont="1" applyFill="1" applyBorder="1" applyAlignment="1" applyProtection="1">
      <alignment horizontal="center" vertical="center"/>
      <protection locked="0"/>
    </xf>
    <xf numFmtId="0" fontId="23" fillId="0" borderId="0" xfId="0" applyFont="1" applyFill="1" applyAlignment="1" applyProtection="1">
      <alignment horizontal="left" vertical="center"/>
      <protection locked="0"/>
    </xf>
    <xf numFmtId="0" fontId="8" fillId="0" borderId="0" xfId="0" applyFont="1" applyFill="1" applyAlignment="1" applyProtection="1">
      <alignment horizontal="right" vertical="center"/>
      <protection locked="0"/>
    </xf>
    <xf numFmtId="0" fontId="8" fillId="0" borderId="0" xfId="0" applyFont="1" applyFill="1" applyAlignment="1" applyProtection="1">
      <alignment horizontal="left"/>
    </xf>
    <xf numFmtId="0" fontId="4" fillId="0" borderId="85" xfId="0" applyFont="1" applyFill="1" applyBorder="1" applyAlignment="1" applyProtection="1">
      <alignment horizontal="center" vertical="center"/>
    </xf>
    <xf numFmtId="0" fontId="4" fillId="0" borderId="56" xfId="0" applyFont="1" applyFill="1" applyBorder="1" applyAlignment="1" applyProtection="1">
      <alignment horizontal="center" vertical="center"/>
    </xf>
    <xf numFmtId="0" fontId="8" fillId="0" borderId="0" xfId="0" applyFont="1" applyFill="1" applyAlignment="1" applyProtection="1">
      <alignment horizontal="left" vertical="center" wrapText="1"/>
    </xf>
    <xf numFmtId="0" fontId="6" fillId="0" borderId="70" xfId="0" applyFont="1" applyFill="1" applyBorder="1" applyAlignment="1" applyProtection="1">
      <alignment horizontal="center" vertical="center" shrinkToFit="1"/>
    </xf>
    <xf numFmtId="0" fontId="6" fillId="0" borderId="64" xfId="0" applyFont="1" applyFill="1" applyBorder="1" applyAlignment="1" applyProtection="1">
      <alignment horizontal="center" vertical="center" shrinkToFit="1"/>
    </xf>
    <xf numFmtId="0" fontId="6" fillId="0" borderId="7" xfId="0" applyFont="1" applyFill="1" applyBorder="1" applyAlignment="1" applyProtection="1">
      <alignment horizontal="center" vertical="center" shrinkToFit="1"/>
    </xf>
    <xf numFmtId="0" fontId="4" fillId="2" borderId="86"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87" xfId="0" applyFont="1" applyFill="1" applyBorder="1" applyAlignment="1" applyProtection="1">
      <alignment horizontal="center" vertical="center"/>
      <protection locked="0"/>
    </xf>
    <xf numFmtId="0" fontId="4" fillId="0" borderId="0" xfId="0" applyFont="1" applyFill="1" applyBorder="1" applyAlignment="1" applyProtection="1">
      <alignment horizontal="justify" vertical="top" wrapText="1"/>
      <protection locked="0"/>
    </xf>
    <xf numFmtId="0" fontId="4" fillId="0" borderId="56" xfId="0" applyFont="1" applyFill="1" applyBorder="1" applyAlignment="1" applyProtection="1">
      <alignment horizontal="justify" vertical="top" wrapText="1"/>
      <protection locked="0"/>
    </xf>
    <xf numFmtId="0" fontId="4" fillId="0" borderId="5" xfId="0" applyFont="1" applyFill="1" applyBorder="1" applyAlignment="1" applyProtection="1">
      <alignment horizontal="justify" vertical="top" wrapText="1"/>
      <protection locked="0"/>
    </xf>
    <xf numFmtId="0" fontId="4" fillId="0" borderId="57" xfId="0" applyFont="1" applyFill="1" applyBorder="1" applyAlignment="1" applyProtection="1">
      <alignment horizontal="justify" vertical="top" wrapText="1"/>
      <protection locked="0"/>
    </xf>
    <xf numFmtId="0" fontId="4" fillId="0" borderId="9" xfId="0" applyFont="1" applyFill="1" applyBorder="1" applyAlignment="1" applyProtection="1">
      <alignment horizontal="justify" vertical="center" wrapText="1"/>
      <protection locked="0"/>
    </xf>
    <xf numFmtId="0" fontId="4" fillId="0" borderId="55" xfId="0" applyFont="1" applyFill="1" applyBorder="1" applyAlignment="1" applyProtection="1">
      <alignment horizontal="justify" vertical="center" wrapText="1"/>
      <protection locked="0"/>
    </xf>
    <xf numFmtId="0" fontId="4" fillId="0" borderId="2" xfId="0" applyFont="1" applyFill="1" applyBorder="1" applyAlignment="1" applyProtection="1">
      <alignment horizontal="left" vertical="top" wrapText="1"/>
      <protection locked="0"/>
    </xf>
    <xf numFmtId="0" fontId="4" fillId="0" borderId="9" xfId="0" applyFont="1" applyFill="1" applyBorder="1" applyAlignment="1" applyProtection="1">
      <alignment horizontal="left" vertical="top" wrapText="1"/>
      <protection locked="0"/>
    </xf>
    <xf numFmtId="0" fontId="4" fillId="0" borderId="55" xfId="0" applyFont="1" applyFill="1" applyBorder="1" applyAlignment="1" applyProtection="1">
      <alignment horizontal="left" vertical="top" wrapText="1"/>
      <protection locked="0"/>
    </xf>
    <xf numFmtId="0" fontId="4" fillId="0" borderId="8" xfId="0" applyFont="1" applyFill="1" applyBorder="1" applyAlignment="1" applyProtection="1">
      <alignment horizontal="left" vertical="top" wrapText="1"/>
      <protection locked="0"/>
    </xf>
    <xf numFmtId="0" fontId="4" fillId="0" borderId="5" xfId="0" applyFont="1" applyFill="1" applyBorder="1" applyAlignment="1" applyProtection="1">
      <alignment horizontal="left" vertical="top" wrapText="1"/>
      <protection locked="0"/>
    </xf>
    <xf numFmtId="0" fontId="4" fillId="0" borderId="57" xfId="0" applyFont="1" applyFill="1" applyBorder="1" applyAlignment="1" applyProtection="1">
      <alignment horizontal="left" vertical="top" wrapText="1"/>
      <protection locked="0"/>
    </xf>
    <xf numFmtId="0" fontId="4" fillId="2" borderId="70" xfId="0" applyFont="1" applyFill="1" applyBorder="1" applyAlignment="1" applyProtection="1">
      <alignment horizontal="center" vertical="center" wrapText="1"/>
      <protection locked="0"/>
    </xf>
    <xf numFmtId="0" fontId="4" fillId="2" borderId="64" xfId="0" applyFont="1" applyFill="1" applyBorder="1" applyAlignment="1" applyProtection="1">
      <alignment horizontal="center" vertical="center" wrapText="1"/>
      <protection locked="0"/>
    </xf>
    <xf numFmtId="0" fontId="4" fillId="2" borderId="40" xfId="0" applyFont="1" applyFill="1" applyBorder="1" applyAlignment="1" applyProtection="1">
      <alignment horizontal="center" vertical="center" wrapText="1"/>
      <protection locked="0"/>
    </xf>
    <xf numFmtId="0" fontId="4" fillId="0" borderId="65" xfId="0" applyFont="1" applyFill="1" applyBorder="1" applyAlignment="1" applyProtection="1">
      <alignment horizontal="left" vertical="center"/>
      <protection locked="0"/>
    </xf>
    <xf numFmtId="0" fontId="4" fillId="0" borderId="54" xfId="0" applyFont="1" applyFill="1" applyBorder="1" applyAlignment="1" applyProtection="1">
      <alignment horizontal="left" vertical="center"/>
      <protection locked="0"/>
    </xf>
    <xf numFmtId="0" fontId="4" fillId="0" borderId="36" xfId="0" applyFont="1" applyFill="1" applyBorder="1" applyAlignment="1" applyProtection="1">
      <alignment horizontal="left" vertical="center"/>
      <protection locked="0"/>
    </xf>
    <xf numFmtId="0" fontId="8" fillId="0" borderId="0" xfId="0" applyFont="1" applyFill="1" applyAlignment="1" applyProtection="1">
      <alignment vertical="top"/>
      <protection locked="0"/>
    </xf>
    <xf numFmtId="0" fontId="0" fillId="0" borderId="0" xfId="0" applyAlignment="1" applyProtection="1">
      <alignment vertical="top"/>
      <protection locked="0"/>
    </xf>
    <xf numFmtId="0" fontId="6" fillId="2" borderId="10" xfId="0" applyFont="1" applyFill="1" applyBorder="1" applyAlignment="1" applyProtection="1">
      <alignment horizontal="center" vertical="center" shrinkToFit="1"/>
    </xf>
    <xf numFmtId="0" fontId="6" fillId="2" borderId="69" xfId="0" applyFont="1" applyFill="1" applyBorder="1" applyAlignment="1" applyProtection="1">
      <alignment horizontal="center" vertical="center" shrinkToFit="1"/>
    </xf>
    <xf numFmtId="0" fontId="6" fillId="2" borderId="86" xfId="0" applyFont="1" applyFill="1" applyBorder="1" applyAlignment="1" applyProtection="1">
      <alignment horizontal="center" vertical="center" shrinkToFit="1"/>
    </xf>
    <xf numFmtId="0" fontId="6" fillId="2" borderId="5" xfId="0" applyFont="1" applyFill="1" applyBorder="1" applyAlignment="1" applyProtection="1">
      <alignment horizontal="center" vertical="center" shrinkToFit="1"/>
    </xf>
    <xf numFmtId="186" fontId="4" fillId="0" borderId="70" xfId="0" applyNumberFormat="1" applyFont="1" applyFill="1" applyBorder="1" applyAlignment="1" applyProtection="1">
      <alignment horizontal="center" vertical="center" wrapText="1"/>
      <protection locked="0"/>
    </xf>
    <xf numFmtId="186" fontId="4" fillId="0" borderId="64" xfId="0" applyNumberFormat="1" applyFont="1" applyFill="1" applyBorder="1" applyAlignment="1" applyProtection="1">
      <alignment horizontal="center" vertical="center" wrapText="1"/>
      <protection locked="0"/>
    </xf>
    <xf numFmtId="186" fontId="4" fillId="0" borderId="40" xfId="0" applyNumberFormat="1" applyFont="1" applyFill="1" applyBorder="1" applyAlignment="1" applyProtection="1">
      <alignment horizontal="center" vertical="center" wrapText="1"/>
      <protection locked="0"/>
    </xf>
    <xf numFmtId="0" fontId="4" fillId="0" borderId="9" xfId="0" applyFont="1" applyFill="1" applyBorder="1" applyAlignment="1" applyProtection="1">
      <alignment horizontal="left" vertical="center" wrapText="1"/>
    </xf>
    <xf numFmtId="0" fontId="4" fillId="0" borderId="46" xfId="0" applyFont="1" applyFill="1" applyBorder="1" applyAlignment="1" applyProtection="1">
      <alignment horizontal="left" vertical="center" wrapText="1"/>
    </xf>
    <xf numFmtId="0" fontId="4" fillId="0" borderId="70" xfId="0" applyFont="1" applyFill="1" applyBorder="1" applyAlignment="1" applyProtection="1">
      <alignment horizontal="center" vertical="center"/>
    </xf>
    <xf numFmtId="0" fontId="4" fillId="0" borderId="7" xfId="0" applyFont="1" applyFill="1" applyBorder="1" applyAlignment="1" applyProtection="1">
      <alignment horizontal="center" vertical="center"/>
    </xf>
    <xf numFmtId="0" fontId="4" fillId="0" borderId="70" xfId="0" applyFont="1" applyFill="1" applyBorder="1" applyAlignment="1" applyProtection="1">
      <alignment horizontal="center" vertical="center"/>
      <protection locked="0"/>
    </xf>
    <xf numFmtId="0" fontId="4" fillId="0" borderId="64" xfId="0" applyFont="1" applyFill="1" applyBorder="1" applyAlignment="1" applyProtection="1">
      <alignment horizontal="center" vertical="center"/>
      <protection locked="0"/>
    </xf>
    <xf numFmtId="0" fontId="4" fillId="0" borderId="7" xfId="0" applyFont="1" applyFill="1" applyBorder="1" applyAlignment="1" applyProtection="1">
      <alignment horizontal="center" vertical="center"/>
      <protection locked="0"/>
    </xf>
    <xf numFmtId="0" fontId="6" fillId="0" borderId="70" xfId="0" applyFont="1" applyFill="1" applyBorder="1" applyAlignment="1" applyProtection="1">
      <alignment horizontal="center" vertical="center"/>
    </xf>
    <xf numFmtId="0" fontId="6" fillId="0" borderId="64" xfId="0" applyFont="1" applyFill="1" applyBorder="1" applyAlignment="1" applyProtection="1">
      <alignment horizontal="center" vertical="center"/>
    </xf>
    <xf numFmtId="0" fontId="6" fillId="0" borderId="7" xfId="0" applyFont="1" applyFill="1" applyBorder="1" applyAlignment="1" applyProtection="1">
      <alignment horizontal="center" vertical="center"/>
    </xf>
    <xf numFmtId="0" fontId="4" fillId="0" borderId="65" xfId="0" applyFont="1" applyFill="1" applyBorder="1" applyAlignment="1" applyProtection="1">
      <alignment horizontal="center" vertical="center"/>
      <protection locked="0"/>
    </xf>
    <xf numFmtId="0" fontId="4" fillId="0" borderId="54" xfId="0" applyFont="1" applyFill="1" applyBorder="1" applyAlignment="1" applyProtection="1">
      <alignment horizontal="center" vertical="center"/>
      <protection locked="0"/>
    </xf>
    <xf numFmtId="0" fontId="4" fillId="0" borderId="61" xfId="0" applyFont="1" applyFill="1" applyBorder="1" applyAlignment="1" applyProtection="1">
      <alignment horizontal="center" vertical="center"/>
      <protection locked="0"/>
    </xf>
    <xf numFmtId="186" fontId="4" fillId="0" borderId="70" xfId="0" applyNumberFormat="1" applyFont="1" applyFill="1" applyBorder="1" applyAlignment="1" applyProtection="1">
      <alignment horizontal="center" vertical="center"/>
      <protection locked="0"/>
    </xf>
    <xf numFmtId="186" fontId="4" fillId="0" borderId="64" xfId="0" applyNumberFormat="1" applyFont="1" applyFill="1" applyBorder="1" applyAlignment="1" applyProtection="1">
      <alignment horizontal="center" vertical="center"/>
      <protection locked="0"/>
    </xf>
    <xf numFmtId="186" fontId="4" fillId="0" borderId="40" xfId="0" applyNumberFormat="1" applyFont="1" applyFill="1" applyBorder="1" applyAlignment="1" applyProtection="1">
      <alignment horizontal="center" vertical="center"/>
      <protection locked="0"/>
    </xf>
    <xf numFmtId="187" fontId="4" fillId="0" borderId="69" xfId="0" applyNumberFormat="1" applyFont="1" applyFill="1" applyBorder="1" applyAlignment="1" applyProtection="1">
      <alignment horizontal="center" vertical="center" wrapText="1"/>
      <protection locked="0"/>
    </xf>
    <xf numFmtId="187" fontId="4" fillId="0" borderId="44" xfId="0" applyNumberFormat="1" applyFont="1" applyFill="1" applyBorder="1" applyAlignment="1" applyProtection="1">
      <alignment horizontal="center" vertical="center" wrapText="1"/>
      <protection locked="0"/>
    </xf>
    <xf numFmtId="0" fontId="11" fillId="0" borderId="35" xfId="0" applyFont="1" applyFill="1" applyBorder="1" applyAlignment="1" applyProtection="1">
      <alignment horizontal="center" vertical="center"/>
      <protection locked="0"/>
    </xf>
    <xf numFmtId="0" fontId="0" fillId="0" borderId="53" xfId="0" applyBorder="1" applyAlignment="1" applyProtection="1">
      <alignment horizontal="center" vertical="center"/>
      <protection locked="0"/>
    </xf>
    <xf numFmtId="3" fontId="11" fillId="0" borderId="2" xfId="3" applyNumberFormat="1" applyFont="1" applyFill="1" applyBorder="1" applyAlignment="1" applyProtection="1">
      <alignment horizontal="center" vertical="center"/>
      <protection locked="0"/>
    </xf>
    <xf numFmtId="3" fontId="0" fillId="0" borderId="9" xfId="0" applyNumberFormat="1" applyBorder="1" applyAlignment="1" applyProtection="1">
      <alignment horizontal="center" vertical="center"/>
      <protection locked="0"/>
    </xf>
    <xf numFmtId="0" fontId="0" fillId="0" borderId="55" xfId="0" applyBorder="1" applyAlignment="1" applyProtection="1">
      <alignment horizontal="center" vertical="center"/>
      <protection locked="0"/>
    </xf>
    <xf numFmtId="3" fontId="0" fillId="0" borderId="8" xfId="0" applyNumberFormat="1" applyBorder="1" applyAlignment="1" applyProtection="1">
      <alignment horizontal="center" vertical="center"/>
      <protection locked="0"/>
    </xf>
    <xf numFmtId="3" fontId="0" fillId="0" borderId="5" xfId="0" applyNumberFormat="1" applyBorder="1" applyAlignment="1" applyProtection="1">
      <alignment horizontal="center" vertical="center"/>
      <protection locked="0"/>
    </xf>
    <xf numFmtId="0" fontId="0" fillId="0" borderId="57" xfId="0" applyBorder="1" applyAlignment="1" applyProtection="1">
      <alignment horizontal="center" vertical="center"/>
      <protection locked="0"/>
    </xf>
    <xf numFmtId="0" fontId="16" fillId="0" borderId="9" xfId="3" applyFont="1" applyFill="1" applyBorder="1" applyAlignment="1">
      <alignment horizontal="left" vertical="top" wrapText="1"/>
    </xf>
    <xf numFmtId="0" fontId="16" fillId="0" borderId="9" xfId="0" applyFont="1" applyBorder="1" applyAlignment="1">
      <alignment horizontal="left" vertical="top" wrapText="1"/>
    </xf>
    <xf numFmtId="0" fontId="0" fillId="0" borderId="9" xfId="0" applyBorder="1" applyAlignment="1">
      <alignment horizontal="left" wrapText="1"/>
    </xf>
    <xf numFmtId="3" fontId="11" fillId="0" borderId="35" xfId="3" applyNumberFormat="1" applyFont="1" applyFill="1" applyBorder="1" applyAlignment="1" applyProtection="1">
      <alignment horizontal="center" vertical="center"/>
      <protection locked="0"/>
    </xf>
    <xf numFmtId="3" fontId="0" fillId="0" borderId="23" xfId="0" applyNumberFormat="1" applyBorder="1" applyAlignment="1" applyProtection="1">
      <alignment horizontal="center" vertical="center"/>
      <protection locked="0"/>
    </xf>
    <xf numFmtId="3" fontId="0" fillId="0" borderId="53" xfId="0" applyNumberFormat="1" applyBorder="1" applyAlignment="1" applyProtection="1">
      <alignment horizontal="center" vertical="center"/>
      <protection locked="0"/>
    </xf>
    <xf numFmtId="0" fontId="16" fillId="0" borderId="9" xfId="0" applyFont="1" applyFill="1" applyBorder="1" applyAlignment="1">
      <alignment horizontal="left" vertical="top" wrapText="1"/>
    </xf>
    <xf numFmtId="0" fontId="26" fillId="0" borderId="9" xfId="0" applyFont="1" applyBorder="1" applyAlignment="1">
      <alignment horizontal="left" vertical="top" wrapText="1"/>
    </xf>
    <xf numFmtId="0" fontId="11" fillId="0" borderId="35" xfId="3" applyFont="1" applyFill="1" applyBorder="1" applyAlignment="1" applyProtection="1">
      <alignment horizontal="center" vertical="center"/>
      <protection locked="0"/>
    </xf>
    <xf numFmtId="0" fontId="0" fillId="0" borderId="23" xfId="0" applyBorder="1" applyAlignment="1" applyProtection="1">
      <alignment horizontal="center" vertical="center"/>
      <protection locked="0"/>
    </xf>
    <xf numFmtId="0" fontId="11" fillId="2" borderId="35" xfId="0" quotePrefix="1" applyFont="1" applyFill="1" applyBorder="1" applyAlignment="1" applyProtection="1">
      <alignment horizontal="center" vertical="center"/>
      <protection locked="0"/>
    </xf>
    <xf numFmtId="0" fontId="11" fillId="2" borderId="53" xfId="0" applyFont="1" applyFill="1" applyBorder="1" applyAlignment="1" applyProtection="1">
      <alignment horizontal="center" vertical="center"/>
      <protection locked="0"/>
    </xf>
    <xf numFmtId="0" fontId="12" fillId="0" borderId="48" xfId="0" applyFont="1" applyFill="1" applyBorder="1" applyAlignment="1" applyProtection="1">
      <alignment horizontal="center" vertical="center"/>
      <protection locked="0"/>
    </xf>
    <xf numFmtId="0" fontId="15" fillId="0" borderId="2" xfId="0" applyFont="1" applyFill="1" applyBorder="1" applyAlignment="1">
      <alignment horizontal="center" vertical="center" wrapText="1"/>
    </xf>
    <xf numFmtId="0" fontId="15" fillId="0" borderId="55"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57" xfId="0" applyFont="1" applyFill="1" applyBorder="1" applyAlignment="1">
      <alignment horizontal="center" vertical="center" wrapText="1"/>
    </xf>
    <xf numFmtId="0" fontId="11" fillId="0" borderId="41" xfId="0" applyFont="1" applyFill="1" applyBorder="1" applyAlignment="1">
      <alignment horizontal="center" vertical="center"/>
    </xf>
    <xf numFmtId="0" fontId="11" fillId="0" borderId="39" xfId="0" applyFont="1" applyFill="1" applyBorder="1" applyAlignment="1">
      <alignment horizontal="center" vertical="center"/>
    </xf>
    <xf numFmtId="0" fontId="28" fillId="0" borderId="0" xfId="4" applyFont="1" applyFill="1" applyBorder="1" applyAlignment="1">
      <alignment horizontal="right" vertical="center"/>
    </xf>
    <xf numFmtId="0" fontId="12" fillId="0" borderId="0" xfId="4" applyFont="1" applyFill="1" applyBorder="1" applyAlignment="1">
      <alignment horizontal="right" vertical="center"/>
    </xf>
    <xf numFmtId="0" fontId="12" fillId="0" borderId="65" xfId="4" applyFont="1" applyFill="1" applyBorder="1" applyAlignment="1">
      <alignment horizontal="center" vertical="center" shrinkToFit="1"/>
    </xf>
    <xf numFmtId="0" fontId="12" fillId="0" borderId="54" xfId="4" applyFont="1" applyFill="1" applyBorder="1" applyAlignment="1">
      <alignment horizontal="center" vertical="center" shrinkToFit="1"/>
    </xf>
    <xf numFmtId="0" fontId="12" fillId="0" borderId="61" xfId="4" applyFont="1" applyFill="1" applyBorder="1" applyAlignment="1">
      <alignment horizontal="center" vertical="center" shrinkToFit="1"/>
    </xf>
    <xf numFmtId="0" fontId="12" fillId="0" borderId="70" xfId="4" applyFont="1" applyFill="1" applyBorder="1" applyAlignment="1">
      <alignment horizontal="center" vertical="center" shrinkToFit="1"/>
    </xf>
    <xf numFmtId="0" fontId="12" fillId="0" borderId="64" xfId="4" applyFont="1" applyFill="1" applyBorder="1" applyAlignment="1">
      <alignment horizontal="center" vertical="center" shrinkToFit="1"/>
    </xf>
    <xf numFmtId="0" fontId="12" fillId="0" borderId="40" xfId="4" applyFont="1" applyFill="1" applyBorder="1" applyAlignment="1">
      <alignment horizontal="center" vertical="center" shrinkToFit="1"/>
    </xf>
    <xf numFmtId="0" fontId="12" fillId="0" borderId="2" xfId="4" applyFont="1" applyFill="1" applyBorder="1" applyAlignment="1">
      <alignment horizontal="center" vertical="center" wrapText="1"/>
    </xf>
    <xf numFmtId="0" fontId="12" fillId="0" borderId="9" xfId="4" applyFont="1" applyFill="1" applyBorder="1" applyAlignment="1">
      <alignment horizontal="center" vertical="center" wrapText="1"/>
    </xf>
    <xf numFmtId="0" fontId="12" fillId="0" borderId="55" xfId="4" applyFont="1" applyFill="1" applyBorder="1" applyAlignment="1">
      <alignment horizontal="center" vertical="center" wrapText="1"/>
    </xf>
    <xf numFmtId="0" fontId="12" fillId="0" borderId="8" xfId="4" applyFont="1" applyFill="1" applyBorder="1" applyAlignment="1">
      <alignment horizontal="center" vertical="center" wrapText="1"/>
    </xf>
    <xf numFmtId="0" fontId="12" fillId="0" borderId="5" xfId="4" applyFont="1" applyFill="1" applyBorder="1" applyAlignment="1">
      <alignment horizontal="center" vertical="center" wrapText="1"/>
    </xf>
    <xf numFmtId="0" fontId="12" fillId="0" borderId="57" xfId="4" applyFont="1" applyFill="1" applyBorder="1" applyAlignment="1">
      <alignment horizontal="center" vertical="center" wrapText="1"/>
    </xf>
    <xf numFmtId="0" fontId="12" fillId="0" borderId="3" xfId="4" applyFont="1" applyFill="1" applyBorder="1" applyAlignment="1">
      <alignment horizontal="center" vertical="center" wrapText="1"/>
    </xf>
    <xf numFmtId="0" fontId="12" fillId="0" borderId="0" xfId="4" applyFont="1" applyFill="1" applyBorder="1" applyAlignment="1">
      <alignment horizontal="center" vertical="center" wrapText="1"/>
    </xf>
    <xf numFmtId="0" fontId="12" fillId="0" borderId="56" xfId="4" applyFont="1" applyFill="1" applyBorder="1" applyAlignment="1">
      <alignment horizontal="center" vertical="center" wrapText="1"/>
    </xf>
    <xf numFmtId="0" fontId="12" fillId="0" borderId="9" xfId="4" applyFont="1" applyFill="1" applyBorder="1" applyAlignment="1">
      <alignment horizontal="justify" vertical="center" wrapText="1"/>
    </xf>
    <xf numFmtId="0" fontId="12" fillId="0" borderId="87" xfId="4" applyFont="1" applyFill="1" applyBorder="1" applyAlignment="1">
      <alignment horizontal="justify" vertical="center" wrapText="1"/>
    </xf>
    <xf numFmtId="0" fontId="12" fillId="0" borderId="68" xfId="4" applyFont="1" applyFill="1" applyBorder="1" applyAlignment="1">
      <alignment horizontal="justify" vertical="center" wrapText="1"/>
    </xf>
    <xf numFmtId="0" fontId="12" fillId="0" borderId="66" xfId="4" applyFont="1" applyFill="1" applyBorder="1" applyAlignment="1">
      <alignment horizontal="justify" vertical="center" wrapText="1"/>
    </xf>
    <xf numFmtId="0" fontId="15" fillId="0" borderId="9" xfId="4" applyFont="1" applyFill="1" applyBorder="1" applyAlignment="1">
      <alignment horizontal="justify" vertical="center" wrapText="1"/>
    </xf>
    <xf numFmtId="0" fontId="15" fillId="0" borderId="5" xfId="4" applyFont="1" applyFill="1" applyBorder="1" applyAlignment="1">
      <alignment horizontal="justify" vertical="center" wrapText="1"/>
    </xf>
    <xf numFmtId="0" fontId="12" fillId="0" borderId="90" xfId="4" applyFont="1" applyFill="1" applyBorder="1" applyAlignment="1">
      <alignment horizontal="center" vertical="center" wrapText="1"/>
    </xf>
    <xf numFmtId="0" fontId="12" fillId="0" borderId="4" xfId="4" applyFont="1" applyFill="1" applyBorder="1" applyAlignment="1">
      <alignment horizontal="center" vertical="center" wrapText="1"/>
    </xf>
    <xf numFmtId="0" fontId="12" fillId="0" borderId="62" xfId="4" applyFont="1" applyFill="1" applyBorder="1" applyAlignment="1">
      <alignment horizontal="center" vertical="center" wrapText="1"/>
    </xf>
    <xf numFmtId="0" fontId="12" fillId="0" borderId="41" xfId="4" applyFont="1" applyFill="1" applyBorder="1" applyAlignment="1">
      <alignment horizontal="justify" vertical="center" wrapText="1"/>
    </xf>
    <xf numFmtId="0" fontId="12" fillId="0" borderId="39" xfId="4" applyFont="1" applyFill="1" applyBorder="1" applyAlignment="1">
      <alignment horizontal="justify" vertical="center" wrapText="1"/>
    </xf>
    <xf numFmtId="0" fontId="12" fillId="2" borderId="90" xfId="4" applyFont="1" applyFill="1" applyBorder="1" applyAlignment="1" applyProtection="1">
      <alignment horizontal="left" vertical="center" wrapText="1"/>
      <protection locked="0"/>
    </xf>
    <xf numFmtId="0" fontId="12" fillId="2" borderId="4" xfId="4" applyFont="1" applyFill="1" applyBorder="1" applyAlignment="1" applyProtection="1">
      <alignment horizontal="left" vertical="center" wrapText="1"/>
      <protection locked="0"/>
    </xf>
    <xf numFmtId="0" fontId="12" fillId="2" borderId="62" xfId="4" applyFont="1" applyFill="1" applyBorder="1" applyAlignment="1" applyProtection="1">
      <alignment horizontal="left" vertical="center" wrapText="1"/>
      <protection locked="0"/>
    </xf>
    <xf numFmtId="0" fontId="12" fillId="2" borderId="65" xfId="4" applyFont="1" applyFill="1" applyBorder="1" applyAlignment="1" applyProtection="1">
      <alignment horizontal="left" vertical="center" wrapText="1"/>
      <protection locked="0"/>
    </xf>
    <xf numFmtId="0" fontId="12" fillId="2" borderId="54" xfId="4" applyFont="1" applyFill="1" applyBorder="1" applyAlignment="1" applyProtection="1">
      <alignment horizontal="left" vertical="center" wrapText="1"/>
      <protection locked="0"/>
    </xf>
    <xf numFmtId="0" fontId="12" fillId="2" borderId="61" xfId="4" applyFont="1" applyFill="1" applyBorder="1" applyAlignment="1" applyProtection="1">
      <alignment horizontal="left" vertical="center" wrapText="1"/>
      <protection locked="0"/>
    </xf>
    <xf numFmtId="0" fontId="12" fillId="2" borderId="70" xfId="4" applyFont="1" applyFill="1" applyBorder="1" applyAlignment="1" applyProtection="1">
      <alignment horizontal="left" vertical="center" wrapText="1"/>
      <protection locked="0"/>
    </xf>
    <xf numFmtId="0" fontId="12" fillId="2" borderId="64" xfId="4" applyFont="1" applyFill="1" applyBorder="1" applyAlignment="1" applyProtection="1">
      <alignment horizontal="left" vertical="center" wrapText="1"/>
      <protection locked="0"/>
    </xf>
    <xf numFmtId="0" fontId="12" fillId="2" borderId="40" xfId="4" applyFont="1" applyFill="1" applyBorder="1" applyAlignment="1" applyProtection="1">
      <alignment horizontal="left" vertical="center" wrapText="1"/>
      <protection locked="0"/>
    </xf>
    <xf numFmtId="0" fontId="12" fillId="0" borderId="41" xfId="4" applyFont="1" applyFill="1" applyBorder="1" applyAlignment="1">
      <alignment horizontal="center" vertical="center" wrapText="1"/>
    </xf>
    <xf numFmtId="0" fontId="12" fillId="0" borderId="45" xfId="4" applyFont="1" applyFill="1" applyBorder="1" applyAlignment="1">
      <alignment horizontal="center" vertical="center" wrapText="1"/>
    </xf>
    <xf numFmtId="0" fontId="11" fillId="0" borderId="2" xfId="4" applyFont="1" applyFill="1" applyBorder="1" applyAlignment="1">
      <alignment horizontal="center" vertical="center" wrapText="1"/>
    </xf>
    <xf numFmtId="0" fontId="11" fillId="0" borderId="9" xfId="4" applyFont="1" applyFill="1" applyBorder="1" applyAlignment="1">
      <alignment horizontal="center" vertical="center" wrapText="1"/>
    </xf>
    <xf numFmtId="0" fontId="11" fillId="0" borderId="3" xfId="4" applyFont="1" applyFill="1" applyBorder="1" applyAlignment="1">
      <alignment horizontal="center" vertical="center" wrapText="1"/>
    </xf>
    <xf numFmtId="0" fontId="11" fillId="0" borderId="0" xfId="4" applyFont="1" applyFill="1" applyBorder="1" applyAlignment="1">
      <alignment horizontal="center" vertical="center" wrapText="1"/>
    </xf>
    <xf numFmtId="0" fontId="11" fillId="0" borderId="8" xfId="4" applyFont="1" applyFill="1" applyBorder="1" applyAlignment="1">
      <alignment horizontal="center" vertical="center" wrapText="1"/>
    </xf>
    <xf numFmtId="0" fontId="11" fillId="0" borderId="5" xfId="4" applyFont="1" applyFill="1" applyBorder="1" applyAlignment="1">
      <alignment horizontal="center" vertical="center" wrapText="1"/>
    </xf>
    <xf numFmtId="0" fontId="12" fillId="0" borderId="10" xfId="0" applyFont="1" applyFill="1" applyBorder="1" applyAlignment="1">
      <alignment horizontal="justify" vertical="center" wrapText="1"/>
    </xf>
    <xf numFmtId="0" fontId="12" fillId="0" borderId="85" xfId="0" applyFont="1" applyFill="1" applyBorder="1" applyAlignment="1">
      <alignment horizontal="justify" vertical="center" wrapText="1"/>
    </xf>
    <xf numFmtId="0" fontId="12" fillId="0" borderId="89" xfId="0" applyFont="1" applyFill="1" applyBorder="1" applyAlignment="1">
      <alignment horizontal="justify" vertical="center" wrapText="1"/>
    </xf>
    <xf numFmtId="0" fontId="12" fillId="0" borderId="10" xfId="0" applyFont="1" applyFill="1" applyBorder="1" applyAlignment="1">
      <alignment vertical="center" wrapText="1"/>
    </xf>
    <xf numFmtId="0" fontId="12" fillId="0" borderId="85" xfId="0" applyFont="1" applyFill="1" applyBorder="1" applyAlignment="1">
      <alignment vertical="center" wrapText="1"/>
    </xf>
    <xf numFmtId="0" fontId="12" fillId="0" borderId="89" xfId="0" applyFont="1" applyFill="1" applyBorder="1" applyAlignment="1">
      <alignment vertical="center" wrapText="1"/>
    </xf>
    <xf numFmtId="0" fontId="12" fillId="0" borderId="2" xfId="0" applyFont="1" applyFill="1" applyBorder="1" applyAlignment="1">
      <alignment horizontal="justify" vertical="center" wrapText="1"/>
    </xf>
    <xf numFmtId="0" fontId="12" fillId="0" borderId="3" xfId="0" applyFont="1" applyFill="1" applyBorder="1" applyAlignment="1">
      <alignment horizontal="justify" vertical="center" wrapText="1"/>
    </xf>
    <xf numFmtId="0" fontId="12" fillId="0" borderId="72" xfId="0" applyFont="1" applyFill="1" applyBorder="1" applyAlignment="1">
      <alignment horizontal="justify" vertical="center" wrapText="1"/>
    </xf>
    <xf numFmtId="0" fontId="12" fillId="0" borderId="90" xfId="4" applyFont="1" applyFill="1" applyBorder="1" applyAlignment="1" applyProtection="1">
      <alignment horizontal="left" vertical="center" wrapText="1"/>
      <protection locked="0"/>
    </xf>
    <xf numFmtId="0" fontId="12" fillId="0" borderId="62" xfId="4" applyFont="1" applyFill="1" applyBorder="1" applyAlignment="1" applyProtection="1">
      <alignment horizontal="left" vertical="center" wrapText="1"/>
      <protection locked="0"/>
    </xf>
    <xf numFmtId="0" fontId="12" fillId="0" borderId="65" xfId="4" applyFont="1" applyFill="1" applyBorder="1" applyAlignment="1" applyProtection="1">
      <alignment horizontal="left" vertical="center" wrapText="1"/>
      <protection locked="0"/>
    </xf>
    <xf numFmtId="0" fontId="12" fillId="0" borderId="61" xfId="4" applyFont="1" applyFill="1" applyBorder="1" applyAlignment="1" applyProtection="1">
      <alignment horizontal="left" vertical="center" wrapText="1"/>
      <protection locked="0"/>
    </xf>
    <xf numFmtId="0" fontId="12" fillId="0" borderId="63" xfId="0" applyFont="1" applyFill="1" applyBorder="1" applyAlignment="1">
      <alignment horizontal="justify" vertical="center" wrapText="1"/>
    </xf>
    <xf numFmtId="0" fontId="12" fillId="0" borderId="73" xfId="0" applyFont="1" applyFill="1" applyBorder="1" applyAlignment="1">
      <alignment horizontal="justify" vertical="center" wrapText="1"/>
    </xf>
    <xf numFmtId="0" fontId="12" fillId="0" borderId="70" xfId="4" applyFont="1" applyFill="1" applyBorder="1" applyAlignment="1" applyProtection="1">
      <alignment horizontal="left" vertical="center" wrapText="1"/>
      <protection locked="0"/>
    </xf>
    <xf numFmtId="0" fontId="12" fillId="0" borderId="40" xfId="4" applyFont="1" applyFill="1" applyBorder="1" applyAlignment="1" applyProtection="1">
      <alignment horizontal="left" vertical="center" wrapText="1"/>
      <protection locked="0"/>
    </xf>
    <xf numFmtId="0" fontId="11" fillId="0" borderId="10" xfId="4" applyFont="1" applyFill="1" applyBorder="1" applyAlignment="1">
      <alignment horizontal="center" vertical="center"/>
    </xf>
    <xf numFmtId="0" fontId="11" fillId="0" borderId="69" xfId="4" applyFont="1" applyFill="1" applyBorder="1" applyAlignment="1">
      <alignment horizontal="center" vertical="center"/>
    </xf>
    <xf numFmtId="0" fontId="11" fillId="0" borderId="86" xfId="4" applyFont="1" applyFill="1" applyBorder="1" applyAlignment="1">
      <alignment horizontal="center" vertical="center"/>
    </xf>
    <xf numFmtId="0" fontId="11" fillId="0" borderId="5" xfId="4" applyFont="1" applyFill="1" applyBorder="1" applyAlignment="1">
      <alignment horizontal="center" vertical="center"/>
    </xf>
    <xf numFmtId="0" fontId="12" fillId="0" borderId="39" xfId="4" applyFont="1" applyFill="1" applyBorder="1" applyAlignment="1">
      <alignment horizontal="center" vertical="center" wrapText="1"/>
    </xf>
    <xf numFmtId="0" fontId="12" fillId="0" borderId="41" xfId="0" applyFont="1" applyFill="1" applyBorder="1" applyAlignment="1">
      <alignment horizontal="center" vertical="center" wrapText="1"/>
    </xf>
    <xf numFmtId="0" fontId="12" fillId="0" borderId="45" xfId="0" applyFont="1" applyFill="1" applyBorder="1" applyAlignment="1">
      <alignment horizontal="center" vertical="center" wrapText="1"/>
    </xf>
    <xf numFmtId="0" fontId="12" fillId="0" borderId="39" xfId="0" applyFont="1" applyFill="1" applyBorder="1" applyAlignment="1">
      <alignment horizontal="center" vertical="center" wrapText="1"/>
    </xf>
    <xf numFmtId="0" fontId="12" fillId="0" borderId="2" xfId="3" applyFont="1" applyFill="1" applyBorder="1" applyAlignment="1">
      <alignment horizontal="center" vertical="center"/>
    </xf>
    <xf numFmtId="0" fontId="12" fillId="0" borderId="3" xfId="3" applyFont="1" applyFill="1" applyBorder="1" applyAlignment="1">
      <alignment horizontal="center" vertical="center"/>
    </xf>
    <xf numFmtId="0" fontId="12" fillId="0" borderId="8" xfId="3" applyFont="1" applyFill="1" applyBorder="1" applyAlignment="1">
      <alignment horizontal="center" vertical="center"/>
    </xf>
    <xf numFmtId="0" fontId="12" fillId="0" borderId="10" xfId="3" applyFont="1" applyFill="1" applyBorder="1" applyAlignment="1">
      <alignment horizontal="justify" vertical="center" wrapText="1"/>
    </xf>
    <xf numFmtId="0" fontId="12" fillId="0" borderId="85" xfId="3" applyFont="1" applyFill="1" applyBorder="1" applyAlignment="1">
      <alignment horizontal="justify" vertical="center" wrapText="1"/>
    </xf>
    <xf numFmtId="0" fontId="12" fillId="0" borderId="86" xfId="3" applyFont="1" applyFill="1" applyBorder="1" applyAlignment="1">
      <alignment horizontal="justify" vertical="center" wrapText="1"/>
    </xf>
    <xf numFmtId="0" fontId="12" fillId="0" borderId="69" xfId="3" applyFont="1" applyFill="1" applyBorder="1" applyAlignment="1">
      <alignment horizontal="center" vertical="center" wrapText="1"/>
    </xf>
    <xf numFmtId="0" fontId="12" fillId="0" borderId="0" xfId="3" applyFont="1" applyFill="1" applyBorder="1" applyAlignment="1">
      <alignment horizontal="center" vertical="center" wrapText="1"/>
    </xf>
    <xf numFmtId="0" fontId="12" fillId="0" borderId="5" xfId="3" applyFont="1" applyFill="1" applyBorder="1" applyAlignment="1">
      <alignment horizontal="center" vertical="center" wrapText="1"/>
    </xf>
    <xf numFmtId="0" fontId="12" fillId="0" borderId="80" xfId="3" applyFont="1" applyFill="1" applyBorder="1" applyAlignment="1">
      <alignment horizontal="justify" vertical="center" wrapText="1"/>
    </xf>
    <xf numFmtId="0" fontId="12" fillId="0" borderId="66" xfId="3" applyFont="1" applyFill="1" applyBorder="1" applyAlignment="1">
      <alignment horizontal="justify" vertical="center" wrapText="1"/>
    </xf>
    <xf numFmtId="0" fontId="12" fillId="0" borderId="30" xfId="3" applyFont="1" applyFill="1" applyBorder="1" applyAlignment="1">
      <alignment horizontal="justify" vertical="center" wrapText="1"/>
    </xf>
    <xf numFmtId="0" fontId="12" fillId="0" borderId="67" xfId="3" applyFont="1" applyFill="1" applyBorder="1" applyAlignment="1">
      <alignment horizontal="justify" vertical="center" wrapText="1"/>
    </xf>
    <xf numFmtId="0" fontId="11" fillId="2" borderId="59" xfId="4" applyNumberFormat="1" applyFont="1" applyFill="1" applyBorder="1" applyAlignment="1" applyProtection="1">
      <alignment horizontal="left" vertical="center" wrapText="1"/>
      <protection locked="0"/>
    </xf>
    <xf numFmtId="0" fontId="11" fillId="2" borderId="62" xfId="4" applyNumberFormat="1" applyFont="1" applyFill="1" applyBorder="1" applyAlignment="1" applyProtection="1">
      <alignment horizontal="left" vertical="center" wrapText="1"/>
      <protection locked="0"/>
    </xf>
    <xf numFmtId="181" fontId="11" fillId="2" borderId="70" xfId="4" applyNumberFormat="1" applyFont="1" applyFill="1" applyBorder="1" applyAlignment="1" applyProtection="1">
      <alignment horizontal="center" vertical="center" wrapText="1"/>
      <protection locked="0"/>
    </xf>
    <xf numFmtId="181" fontId="11" fillId="2" borderId="40" xfId="4" applyNumberFormat="1" applyFont="1" applyFill="1" applyBorder="1" applyAlignment="1" applyProtection="1">
      <alignment horizontal="center" vertical="center" wrapText="1"/>
      <protection locked="0"/>
    </xf>
    <xf numFmtId="0" fontId="11" fillId="2" borderId="51" xfId="4" applyNumberFormat="1" applyFont="1" applyFill="1" applyBorder="1" applyAlignment="1" applyProtection="1">
      <alignment horizontal="left" vertical="center" wrapText="1"/>
      <protection locked="0"/>
    </xf>
    <xf numFmtId="0" fontId="11" fillId="2" borderId="40" xfId="4" applyNumberFormat="1" applyFont="1" applyFill="1" applyBorder="1" applyAlignment="1" applyProtection="1">
      <alignment horizontal="left" vertical="center" wrapText="1"/>
      <protection locked="0"/>
    </xf>
    <xf numFmtId="0" fontId="11" fillId="2" borderId="43" xfId="4" applyNumberFormat="1" applyFont="1" applyFill="1" applyBorder="1" applyAlignment="1" applyProtection="1">
      <alignment horizontal="left" vertical="center" wrapText="1"/>
      <protection locked="0"/>
    </xf>
    <xf numFmtId="0" fontId="11" fillId="2" borderId="61" xfId="4" applyNumberFormat="1" applyFont="1" applyFill="1" applyBorder="1" applyAlignment="1" applyProtection="1">
      <alignment horizontal="left" vertical="center" wrapText="1"/>
      <protection locked="0"/>
    </xf>
    <xf numFmtId="0" fontId="15" fillId="0" borderId="41" xfId="0" applyFont="1" applyFill="1" applyBorder="1" applyAlignment="1">
      <alignment horizontal="left" vertical="center" wrapText="1"/>
    </xf>
    <xf numFmtId="0" fontId="15" fillId="0" borderId="39" xfId="0" applyFont="1" applyFill="1" applyBorder="1" applyAlignment="1">
      <alignment horizontal="left" vertical="center" wrapText="1"/>
    </xf>
    <xf numFmtId="0" fontId="11" fillId="0" borderId="2" xfId="3" applyFont="1" applyFill="1" applyBorder="1" applyAlignment="1">
      <alignment horizontal="center" vertical="center"/>
    </xf>
    <xf numFmtId="0" fontId="11" fillId="0" borderId="9" xfId="3" applyFont="1" applyFill="1" applyBorder="1" applyAlignment="1">
      <alignment horizontal="center" vertical="center"/>
    </xf>
    <xf numFmtId="0" fontId="11" fillId="0" borderId="55" xfId="3" applyFont="1" applyFill="1" applyBorder="1" applyAlignment="1">
      <alignment horizontal="center" vertical="center"/>
    </xf>
    <xf numFmtId="0" fontId="11" fillId="0" borderId="3" xfId="3" applyFont="1" applyFill="1" applyBorder="1" applyAlignment="1">
      <alignment horizontal="center" vertical="center"/>
    </xf>
    <xf numFmtId="0" fontId="11" fillId="0" borderId="0" xfId="3" applyFont="1" applyFill="1" applyBorder="1" applyAlignment="1">
      <alignment horizontal="center" vertical="center"/>
    </xf>
    <xf numFmtId="0" fontId="11" fillId="0" borderId="56" xfId="3" applyFont="1" applyFill="1" applyBorder="1" applyAlignment="1">
      <alignment horizontal="center" vertical="center"/>
    </xf>
    <xf numFmtId="0" fontId="11" fillId="0" borderId="8" xfId="3" applyFont="1" applyFill="1" applyBorder="1" applyAlignment="1">
      <alignment horizontal="center" vertical="center"/>
    </xf>
    <xf numFmtId="0" fontId="11" fillId="0" borderId="5" xfId="3" applyFont="1" applyFill="1" applyBorder="1" applyAlignment="1">
      <alignment horizontal="center" vertical="center"/>
    </xf>
    <xf numFmtId="0" fontId="11" fillId="0" borderId="57" xfId="3" applyFont="1" applyFill="1" applyBorder="1" applyAlignment="1">
      <alignment horizontal="center" vertical="center"/>
    </xf>
    <xf numFmtId="0" fontId="11" fillId="0" borderId="35" xfId="3" applyFont="1" applyFill="1" applyBorder="1" applyAlignment="1">
      <alignment horizontal="center" vertical="center" wrapText="1"/>
    </xf>
    <xf numFmtId="0" fontId="11" fillId="0" borderId="23" xfId="3" applyFont="1" applyFill="1" applyBorder="1" applyAlignment="1">
      <alignment horizontal="center" vertical="center" wrapText="1"/>
    </xf>
    <xf numFmtId="0" fontId="11" fillId="0" borderId="53" xfId="3" applyFont="1" applyFill="1" applyBorder="1" applyAlignment="1">
      <alignment horizontal="center" vertical="center" wrapText="1"/>
    </xf>
    <xf numFmtId="0" fontId="15" fillId="0" borderId="2" xfId="3" applyFont="1" applyFill="1" applyBorder="1" applyAlignment="1">
      <alignment horizontal="center" vertical="center" wrapText="1"/>
    </xf>
    <xf numFmtId="0" fontId="15" fillId="0" borderId="9" xfId="3" applyFont="1" applyFill="1" applyBorder="1" applyAlignment="1">
      <alignment horizontal="center" vertical="center" wrapText="1"/>
    </xf>
    <xf numFmtId="0" fontId="15" fillId="0" borderId="55" xfId="3" applyFont="1" applyFill="1" applyBorder="1" applyAlignment="1">
      <alignment horizontal="center" vertical="center" wrapText="1"/>
    </xf>
    <xf numFmtId="0" fontId="12" fillId="0" borderId="2" xfId="3" applyFont="1" applyFill="1" applyBorder="1" applyAlignment="1">
      <alignment horizontal="center" vertical="center" wrapText="1"/>
    </xf>
    <xf numFmtId="0" fontId="12" fillId="0" borderId="3" xfId="3" applyFont="1" applyFill="1" applyBorder="1" applyAlignment="1">
      <alignment horizontal="center" vertical="center" wrapText="1"/>
    </xf>
    <xf numFmtId="0" fontId="12" fillId="0" borderId="8" xfId="3" applyFont="1" applyFill="1" applyBorder="1" applyAlignment="1">
      <alignment horizontal="center" vertical="center" wrapText="1"/>
    </xf>
    <xf numFmtId="0" fontId="12" fillId="0" borderId="80" xfId="3" applyFont="1" applyFill="1" applyBorder="1" applyAlignment="1">
      <alignment horizontal="center" vertical="center" wrapText="1"/>
    </xf>
    <xf numFmtId="0" fontId="12" fillId="0" borderId="66" xfId="3" applyFont="1" applyFill="1" applyBorder="1" applyAlignment="1">
      <alignment horizontal="center" vertical="center" wrapText="1"/>
    </xf>
    <xf numFmtId="0" fontId="12" fillId="0" borderId="30" xfId="3" applyFont="1" applyFill="1" applyBorder="1" applyAlignment="1">
      <alignment horizontal="center" vertical="center" wrapText="1"/>
    </xf>
    <xf numFmtId="0" fontId="12" fillId="0" borderId="67" xfId="3" applyFont="1" applyFill="1" applyBorder="1" applyAlignment="1">
      <alignment horizontal="center" vertical="center" wrapText="1"/>
    </xf>
    <xf numFmtId="0" fontId="12" fillId="0" borderId="10" xfId="3" applyFont="1" applyFill="1" applyBorder="1" applyAlignment="1">
      <alignment horizontal="center" vertical="center" wrapText="1"/>
    </xf>
    <xf numFmtId="0" fontId="12" fillId="0" borderId="86" xfId="3" applyFont="1" applyFill="1" applyBorder="1" applyAlignment="1">
      <alignment horizontal="center" vertical="center" wrapText="1"/>
    </xf>
    <xf numFmtId="0" fontId="11" fillId="0" borderId="35" xfId="3" applyFont="1" applyFill="1" applyBorder="1" applyAlignment="1">
      <alignment horizontal="center" vertical="center"/>
    </xf>
    <xf numFmtId="0" fontId="11" fillId="0" borderId="23" xfId="3" applyFont="1" applyFill="1" applyBorder="1" applyAlignment="1">
      <alignment horizontal="center" vertical="center"/>
    </xf>
    <xf numFmtId="0" fontId="11" fillId="0" borderId="53" xfId="3" applyFont="1" applyFill="1" applyBorder="1" applyAlignment="1">
      <alignment horizontal="center" vertical="center"/>
    </xf>
    <xf numFmtId="0" fontId="12" fillId="0" borderId="55" xfId="3" applyFont="1" applyFill="1" applyBorder="1" applyAlignment="1">
      <alignment horizontal="center" vertical="center" wrapText="1"/>
    </xf>
    <xf numFmtId="0" fontId="12" fillId="0" borderId="60" xfId="3" applyFont="1" applyFill="1" applyBorder="1" applyAlignment="1">
      <alignment horizontal="center" vertical="center" wrapText="1"/>
    </xf>
    <xf numFmtId="0" fontId="12" fillId="2" borderId="68" xfId="4" applyFont="1" applyFill="1" applyBorder="1" applyAlignment="1" applyProtection="1">
      <alignment horizontal="justify" vertical="center" wrapText="1"/>
      <protection locked="0"/>
    </xf>
    <xf numFmtId="0" fontId="12" fillId="2" borderId="55" xfId="4" applyFont="1" applyFill="1" applyBorder="1" applyAlignment="1" applyProtection="1">
      <alignment horizontal="justify" vertical="center" wrapText="1"/>
      <protection locked="0"/>
    </xf>
    <xf numFmtId="0" fontId="12" fillId="2" borderId="89" xfId="4" applyFont="1" applyFill="1" applyBorder="1" applyAlignment="1" applyProtection="1">
      <alignment horizontal="justify" vertical="center" wrapText="1"/>
      <protection locked="0"/>
    </xf>
    <xf numFmtId="0" fontId="12" fillId="2" borderId="73" xfId="4" applyFont="1" applyFill="1" applyBorder="1" applyAlignment="1" applyProtection="1">
      <alignment horizontal="justify" vertical="center" wrapText="1"/>
      <protection locked="0"/>
    </xf>
    <xf numFmtId="0" fontId="12" fillId="0" borderId="84" xfId="4" applyFont="1" applyFill="1" applyBorder="1" applyAlignment="1">
      <alignment horizontal="center" vertical="center"/>
    </xf>
    <xf numFmtId="0" fontId="12" fillId="0" borderId="28" xfId="4" applyFont="1" applyFill="1" applyBorder="1" applyAlignment="1">
      <alignment horizontal="center" vertical="center"/>
    </xf>
    <xf numFmtId="0" fontId="12" fillId="0" borderId="29" xfId="4" applyFont="1" applyFill="1" applyBorder="1" applyAlignment="1">
      <alignment horizontal="center" vertical="center"/>
    </xf>
    <xf numFmtId="0" fontId="11" fillId="2" borderId="35" xfId="4" applyFont="1" applyFill="1" applyBorder="1" applyAlignment="1" applyProtection="1">
      <alignment horizontal="center" vertical="center"/>
    </xf>
    <xf numFmtId="0" fontId="11" fillId="2" borderId="23" xfId="4" applyFont="1" applyFill="1" applyBorder="1" applyAlignment="1" applyProtection="1">
      <alignment horizontal="center" vertical="center"/>
    </xf>
    <xf numFmtId="0" fontId="11" fillId="2" borderId="53" xfId="4" applyFont="1" applyFill="1" applyBorder="1" applyAlignment="1" applyProtection="1">
      <alignment horizontal="center" vertical="center"/>
    </xf>
    <xf numFmtId="0" fontId="12" fillId="2" borderId="10" xfId="4" applyFont="1" applyFill="1" applyBorder="1" applyAlignment="1" applyProtection="1">
      <alignment horizontal="justify" vertical="center" wrapText="1"/>
      <protection locked="0"/>
    </xf>
    <xf numFmtId="0" fontId="12" fillId="2" borderId="63" xfId="4" applyFont="1" applyFill="1" applyBorder="1" applyAlignment="1" applyProtection="1">
      <alignment horizontal="justify" vertical="center" wrapText="1"/>
      <protection locked="0"/>
    </xf>
    <xf numFmtId="0" fontId="12" fillId="2" borderId="86" xfId="4" applyFont="1" applyFill="1" applyBorder="1" applyAlignment="1" applyProtection="1">
      <alignment horizontal="justify" vertical="center" wrapText="1"/>
      <protection locked="0"/>
    </xf>
    <xf numFmtId="0" fontId="12" fillId="2" borderId="57" xfId="4" applyFont="1" applyFill="1" applyBorder="1" applyAlignment="1" applyProtection="1">
      <alignment horizontal="justify" vertical="center" wrapText="1"/>
      <protection locked="0"/>
    </xf>
    <xf numFmtId="0" fontId="12" fillId="2" borderId="90" xfId="4" applyFont="1" applyFill="1" applyBorder="1" applyAlignment="1" applyProtection="1">
      <alignment horizontal="justify" vertical="center" wrapText="1"/>
      <protection locked="0"/>
    </xf>
    <xf numFmtId="0" fontId="12" fillId="2" borderId="62" xfId="4" applyFont="1" applyFill="1" applyBorder="1" applyAlignment="1" applyProtection="1">
      <alignment horizontal="justify" vertical="center" wrapText="1"/>
      <protection locked="0"/>
    </xf>
    <xf numFmtId="0" fontId="12" fillId="2" borderId="65" xfId="4" applyFont="1" applyFill="1" applyBorder="1" applyAlignment="1" applyProtection="1">
      <alignment horizontal="justify" vertical="center" wrapText="1"/>
      <protection locked="0"/>
    </xf>
    <xf numFmtId="0" fontId="12" fillId="2" borderId="61" xfId="4" applyFont="1" applyFill="1" applyBorder="1" applyAlignment="1" applyProtection="1">
      <alignment horizontal="justify" vertical="center" wrapText="1"/>
      <protection locked="0"/>
    </xf>
    <xf numFmtId="0" fontId="12" fillId="2" borderId="70" xfId="4" applyFont="1" applyFill="1" applyBorder="1" applyAlignment="1" applyProtection="1">
      <alignment horizontal="justify" vertical="center" wrapText="1"/>
      <protection locked="0"/>
    </xf>
    <xf numFmtId="0" fontId="12" fillId="2" borderId="40" xfId="4" applyFont="1" applyFill="1" applyBorder="1" applyAlignment="1" applyProtection="1">
      <alignment horizontal="justify" vertical="center" wrapText="1"/>
      <protection locked="0"/>
    </xf>
    <xf numFmtId="181" fontId="11" fillId="0" borderId="35" xfId="0" applyNumberFormat="1" applyFont="1" applyFill="1" applyBorder="1" applyAlignment="1" applyProtection="1">
      <alignment horizontal="center" vertical="center" wrapText="1"/>
      <protection locked="0"/>
    </xf>
    <xf numFmtId="181" fontId="11" fillId="0" borderId="23" xfId="0" applyNumberFormat="1" applyFont="1" applyFill="1" applyBorder="1" applyAlignment="1" applyProtection="1">
      <alignment horizontal="center" vertical="center" wrapText="1"/>
      <protection locked="0"/>
    </xf>
    <xf numFmtId="181" fontId="11" fillId="0" borderId="53" xfId="0" applyNumberFormat="1" applyFont="1" applyFill="1" applyBorder="1" applyAlignment="1" applyProtection="1">
      <alignment horizontal="center" vertical="center" wrapText="1"/>
      <protection locked="0"/>
    </xf>
    <xf numFmtId="0" fontId="12" fillId="0" borderId="2" xfId="5" applyFont="1" applyBorder="1" applyAlignment="1">
      <alignment horizontal="center" vertical="center" wrapText="1"/>
    </xf>
    <xf numFmtId="0" fontId="12" fillId="0" borderId="55" xfId="5" applyFont="1" applyBorder="1" applyAlignment="1">
      <alignment horizontal="center" vertical="center" wrapText="1"/>
    </xf>
    <xf numFmtId="0" fontId="12" fillId="0" borderId="3" xfId="5" applyFont="1" applyBorder="1" applyAlignment="1">
      <alignment horizontal="center" vertical="center" wrapText="1"/>
    </xf>
    <xf numFmtId="0" fontId="12" fillId="0" borderId="56" xfId="5" applyFont="1" applyBorder="1" applyAlignment="1">
      <alignment horizontal="center" vertical="center" wrapText="1"/>
    </xf>
    <xf numFmtId="0" fontId="15" fillId="0" borderId="0" xfId="4" applyFont="1" applyFill="1" applyBorder="1" applyAlignment="1">
      <alignment horizontal="justify" vertical="center" wrapText="1"/>
    </xf>
    <xf numFmtId="181" fontId="11" fillId="2" borderId="51" xfId="5" applyNumberFormat="1" applyFont="1" applyFill="1" applyBorder="1" applyAlignment="1" applyProtection="1">
      <alignment horizontal="center" vertical="center" wrapText="1"/>
      <protection locked="0"/>
    </xf>
    <xf numFmtId="181" fontId="11" fillId="2" borderId="40" xfId="0" applyNumberFormat="1" applyFont="1" applyFill="1" applyBorder="1" applyAlignment="1" applyProtection="1">
      <alignment horizontal="center" vertical="center" wrapText="1"/>
      <protection locked="0"/>
    </xf>
    <xf numFmtId="179" fontId="11" fillId="3" borderId="59" xfId="5" applyNumberFormat="1" applyFont="1" applyFill="1" applyBorder="1" applyAlignment="1">
      <alignment horizontal="center" vertical="center" wrapText="1"/>
    </xf>
    <xf numFmtId="179" fontId="11" fillId="3" borderId="62" xfId="0" applyNumberFormat="1" applyFont="1" applyFill="1" applyBorder="1" applyAlignment="1">
      <alignment horizontal="center" vertical="center" wrapText="1"/>
    </xf>
    <xf numFmtId="181" fontId="11" fillId="2" borderId="43" xfId="5" applyNumberFormat="1" applyFont="1" applyFill="1" applyBorder="1" applyAlignment="1" applyProtection="1">
      <alignment horizontal="center" vertical="center" wrapText="1"/>
      <protection locked="0"/>
    </xf>
    <xf numFmtId="181" fontId="11" fillId="2" borderId="61" xfId="0" applyNumberFormat="1" applyFont="1" applyFill="1" applyBorder="1" applyAlignment="1" applyProtection="1">
      <alignment horizontal="center" vertical="center" wrapText="1"/>
      <protection locked="0"/>
    </xf>
    <xf numFmtId="181" fontId="11" fillId="2" borderId="35" xfId="5" applyNumberFormat="1" applyFont="1" applyFill="1" applyBorder="1" applyAlignment="1" applyProtection="1">
      <alignment horizontal="center" vertical="center" wrapText="1"/>
      <protection locked="0"/>
    </xf>
    <xf numFmtId="181" fontId="11" fillId="2" borderId="53" xfId="0" applyNumberFormat="1" applyFont="1" applyFill="1" applyBorder="1" applyAlignment="1" applyProtection="1">
      <alignment horizontal="center" vertical="center" wrapText="1"/>
      <protection locked="0"/>
    </xf>
    <xf numFmtId="0" fontId="11" fillId="0" borderId="35" xfId="0" applyFont="1" applyFill="1" applyBorder="1" applyAlignment="1">
      <alignment horizontal="center" vertical="center" wrapText="1"/>
    </xf>
    <xf numFmtId="0" fontId="11" fillId="0" borderId="23" xfId="0" applyFont="1" applyFill="1" applyBorder="1" applyAlignment="1">
      <alignment horizontal="center" vertical="center" wrapText="1"/>
    </xf>
    <xf numFmtId="0" fontId="11" fillId="0" borderId="53" xfId="0" applyFont="1" applyFill="1" applyBorder="1" applyAlignment="1">
      <alignment horizontal="center" vertical="center" wrapText="1"/>
    </xf>
    <xf numFmtId="0" fontId="11" fillId="0" borderId="59"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11" fillId="0" borderId="62" xfId="0" applyFont="1" applyFill="1" applyBorder="1" applyAlignment="1">
      <alignment horizontal="center" vertical="center" wrapText="1"/>
    </xf>
    <xf numFmtId="0" fontId="11" fillId="0" borderId="43" xfId="0" applyFont="1" applyFill="1" applyBorder="1" applyAlignment="1">
      <alignment horizontal="center" vertical="center" wrapText="1"/>
    </xf>
    <xf numFmtId="0" fontId="11" fillId="0" borderId="54"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5" fillId="0" borderId="2" xfId="4" applyFont="1" applyFill="1" applyBorder="1" applyAlignment="1">
      <alignment horizontal="center" vertical="center" wrapText="1"/>
    </xf>
    <xf numFmtId="0" fontId="15" fillId="0" borderId="9" xfId="4" applyFont="1" applyFill="1" applyBorder="1" applyAlignment="1">
      <alignment horizontal="center" vertical="center" wrapText="1"/>
    </xf>
    <xf numFmtId="0" fontId="15" fillId="0" borderId="3" xfId="4" applyFont="1" applyFill="1" applyBorder="1" applyAlignment="1">
      <alignment horizontal="center" vertical="center" wrapText="1"/>
    </xf>
    <xf numFmtId="0" fontId="15" fillId="0" borderId="0" xfId="4" applyFont="1" applyFill="1" applyBorder="1" applyAlignment="1">
      <alignment horizontal="center" vertical="center" wrapText="1"/>
    </xf>
    <xf numFmtId="0" fontId="15" fillId="0" borderId="3" xfId="4" applyFont="1" applyFill="1" applyBorder="1" applyAlignment="1">
      <alignment vertical="center" wrapText="1"/>
    </xf>
    <xf numFmtId="0" fontId="15" fillId="0" borderId="0" xfId="4" applyFont="1" applyFill="1" applyBorder="1" applyAlignment="1">
      <alignment vertical="center" wrapText="1"/>
    </xf>
    <xf numFmtId="0" fontId="18" fillId="0" borderId="8" xfId="0" applyFont="1" applyBorder="1" applyAlignment="1">
      <alignment vertical="center" wrapText="1"/>
    </xf>
    <xf numFmtId="0" fontId="18" fillId="0" borderId="5" xfId="0" applyFont="1" applyBorder="1" applyAlignment="1">
      <alignment vertical="center" wrapText="1"/>
    </xf>
    <xf numFmtId="0" fontId="17" fillId="0" borderId="3" xfId="0" applyFont="1" applyBorder="1" applyAlignment="1">
      <alignment horizontal="center" vertical="center" wrapText="1"/>
    </xf>
    <xf numFmtId="0" fontId="17" fillId="0" borderId="8" xfId="0" applyFont="1" applyBorder="1" applyAlignment="1">
      <alignment horizontal="center" vertical="center" wrapText="1"/>
    </xf>
    <xf numFmtId="0" fontId="20" fillId="0" borderId="55" xfId="0" applyFont="1" applyBorder="1" applyAlignment="1">
      <alignment vertical="center" wrapText="1"/>
    </xf>
    <xf numFmtId="0" fontId="20" fillId="0" borderId="8" xfId="0" applyFont="1" applyBorder="1" applyAlignment="1">
      <alignment vertical="center" wrapText="1"/>
    </xf>
    <xf numFmtId="0" fontId="20" fillId="0" borderId="57" xfId="0" applyFont="1" applyBorder="1" applyAlignment="1">
      <alignment vertical="center" wrapText="1"/>
    </xf>
    <xf numFmtId="0" fontId="12" fillId="0" borderId="9" xfId="0" applyFont="1" applyFill="1" applyBorder="1" applyAlignment="1">
      <alignment horizontal="center" vertical="center" wrapText="1"/>
    </xf>
    <xf numFmtId="0" fontId="20" fillId="0" borderId="9" xfId="0" applyFont="1" applyBorder="1" applyAlignment="1">
      <alignment horizontal="center" vertical="center" wrapText="1"/>
    </xf>
    <xf numFmtId="0" fontId="20" fillId="0" borderId="5" xfId="0" applyFont="1" applyBorder="1" applyAlignment="1">
      <alignment horizontal="center" vertical="center" wrapText="1"/>
    </xf>
    <xf numFmtId="179" fontId="11" fillId="3" borderId="35" xfId="5" applyNumberFormat="1" applyFont="1" applyFill="1" applyBorder="1" applyAlignment="1">
      <alignment horizontal="center" vertical="center" wrapText="1"/>
    </xf>
    <xf numFmtId="179" fontId="11" fillId="3" borderId="53" xfId="0" applyNumberFormat="1" applyFont="1" applyFill="1" applyBorder="1" applyAlignment="1">
      <alignment horizontal="center" vertical="center" wrapText="1"/>
    </xf>
    <xf numFmtId="0" fontId="11" fillId="0" borderId="2" xfId="5" applyFont="1" applyBorder="1" applyAlignment="1">
      <alignment horizontal="center" vertical="center"/>
    </xf>
    <xf numFmtId="0" fontId="11" fillId="0" borderId="9" xfId="5" applyFont="1" applyBorder="1" applyAlignment="1">
      <alignment horizontal="center" vertical="center"/>
    </xf>
    <xf numFmtId="0" fontId="11" fillId="0" borderId="55" xfId="5" applyFont="1" applyBorder="1" applyAlignment="1">
      <alignment horizontal="center" vertical="center"/>
    </xf>
    <xf numFmtId="0" fontId="12" fillId="0" borderId="2" xfId="5" applyFont="1" applyFill="1" applyBorder="1" applyAlignment="1">
      <alignment horizontal="center" vertical="center" shrinkToFit="1"/>
    </xf>
    <xf numFmtId="0" fontId="12" fillId="0" borderId="55" xfId="5" applyFont="1" applyFill="1" applyBorder="1" applyAlignment="1">
      <alignment horizontal="center" vertical="center" shrinkToFit="1"/>
    </xf>
    <xf numFmtId="0" fontId="15" fillId="0" borderId="2" xfId="4" applyFont="1" applyFill="1" applyBorder="1" applyAlignment="1">
      <alignment horizontal="center" vertical="center" shrinkToFit="1"/>
    </xf>
    <xf numFmtId="0" fontId="18" fillId="0" borderId="9"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0" xfId="0" applyFont="1" applyAlignment="1">
      <alignment horizontal="center" vertical="center" shrinkToFit="1"/>
    </xf>
    <xf numFmtId="0" fontId="15" fillId="0" borderId="2" xfId="4" applyFont="1" applyFill="1" applyBorder="1" applyAlignment="1">
      <alignment horizontal="center" vertical="center"/>
    </xf>
    <xf numFmtId="0" fontId="18" fillId="0" borderId="9" xfId="0" applyFont="1" applyBorder="1" applyAlignment="1">
      <alignment horizontal="center" vertical="center"/>
    </xf>
    <xf numFmtId="0" fontId="12" fillId="0" borderId="35" xfId="5" applyFont="1" applyFill="1" applyBorder="1" applyAlignment="1">
      <alignment horizontal="center" vertical="center" shrinkToFit="1"/>
    </xf>
    <xf numFmtId="0" fontId="12" fillId="0" borderId="53" xfId="5" applyFont="1" applyFill="1" applyBorder="1" applyAlignment="1">
      <alignment horizontal="center" vertical="center" shrinkToFit="1"/>
    </xf>
    <xf numFmtId="0" fontId="15" fillId="0" borderId="2" xfId="4" applyFont="1" applyFill="1" applyBorder="1" applyAlignment="1">
      <alignment horizontal="left" vertical="center" wrapText="1"/>
    </xf>
    <xf numFmtId="0" fontId="15" fillId="0" borderId="9" xfId="4" applyFont="1" applyFill="1" applyBorder="1" applyAlignment="1">
      <alignment horizontal="left" vertical="center" wrapText="1"/>
    </xf>
    <xf numFmtId="0" fontId="15" fillId="0" borderId="55" xfId="4" applyFont="1" applyFill="1" applyBorder="1" applyAlignment="1">
      <alignment horizontal="left" vertical="center" wrapText="1"/>
    </xf>
    <xf numFmtId="0" fontId="15" fillId="0" borderId="3" xfId="4" applyFont="1" applyFill="1" applyBorder="1" applyAlignment="1">
      <alignment horizontal="left" vertical="center" wrapText="1"/>
    </xf>
    <xf numFmtId="0" fontId="15" fillId="0" borderId="0" xfId="4" applyFont="1" applyFill="1" applyBorder="1" applyAlignment="1">
      <alignment horizontal="left" vertical="center" wrapText="1"/>
    </xf>
    <xf numFmtId="0" fontId="15" fillId="0" borderId="56" xfId="4" applyFont="1" applyFill="1" applyBorder="1" applyAlignment="1">
      <alignment horizontal="left" vertical="center" wrapText="1"/>
    </xf>
    <xf numFmtId="0" fontId="11" fillId="0" borderId="51" xfId="0" applyFont="1" applyFill="1" applyBorder="1" applyAlignment="1">
      <alignment horizontal="center" vertical="center" wrapText="1"/>
    </xf>
    <xf numFmtId="0" fontId="11" fillId="0" borderId="64" xfId="0" applyFont="1" applyFill="1" applyBorder="1" applyAlignment="1">
      <alignment horizontal="center" vertical="center" wrapText="1"/>
    </xf>
    <xf numFmtId="0" fontId="11" fillId="0" borderId="40" xfId="0" applyFont="1" applyFill="1" applyBorder="1" applyAlignment="1">
      <alignment horizontal="center" vertical="center" wrapText="1"/>
    </xf>
    <xf numFmtId="0" fontId="15" fillId="0" borderId="72" xfId="4" applyFont="1" applyFill="1" applyBorder="1" applyAlignment="1">
      <alignment horizontal="left" vertical="center" wrapText="1"/>
    </xf>
    <xf numFmtId="0" fontId="18" fillId="0" borderId="1" xfId="0" applyFont="1" applyBorder="1" applyAlignment="1">
      <alignment horizontal="left" vertical="center"/>
    </xf>
    <xf numFmtId="0" fontId="18" fillId="0" borderId="73" xfId="0" applyFont="1" applyBorder="1" applyAlignment="1">
      <alignment horizontal="left" vertical="center"/>
    </xf>
    <xf numFmtId="0" fontId="12" fillId="0" borderId="2" xfId="0" applyFont="1" applyFill="1" applyBorder="1" applyAlignment="1">
      <alignment horizontal="center" vertical="center" wrapText="1"/>
    </xf>
    <xf numFmtId="0" fontId="12" fillId="0" borderId="55"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12" fillId="0" borderId="56" xfId="0" applyFont="1" applyFill="1" applyBorder="1" applyAlignment="1">
      <alignment horizontal="center" vertical="center" wrapText="1"/>
    </xf>
    <xf numFmtId="0" fontId="12" fillId="0" borderId="8" xfId="0" applyFont="1" applyFill="1" applyBorder="1" applyAlignment="1">
      <alignment horizontal="center" vertical="center" wrapText="1"/>
    </xf>
    <xf numFmtId="0" fontId="12" fillId="0" borderId="5" xfId="0" applyFont="1" applyFill="1" applyBorder="1" applyAlignment="1">
      <alignment horizontal="center" vertical="center" wrapText="1"/>
    </xf>
    <xf numFmtId="0" fontId="12" fillId="0" borderId="57" xfId="0" applyFont="1" applyFill="1" applyBorder="1" applyAlignment="1">
      <alignment horizontal="center" vertical="center" wrapText="1"/>
    </xf>
    <xf numFmtId="0" fontId="18" fillId="0" borderId="57" xfId="0" applyFont="1" applyBorder="1" applyAlignment="1">
      <alignment horizontal="left" vertical="center" wrapText="1"/>
    </xf>
    <xf numFmtId="0" fontId="15" fillId="0" borderId="41" xfId="4" applyFont="1" applyFill="1" applyBorder="1" applyAlignment="1">
      <alignment horizontal="left" vertical="center" wrapText="1"/>
    </xf>
    <xf numFmtId="0" fontId="15" fillId="0" borderId="45" xfId="4" applyFont="1" applyFill="1" applyBorder="1" applyAlignment="1">
      <alignment horizontal="left" vertical="center" wrapText="1"/>
    </xf>
    <xf numFmtId="0" fontId="18" fillId="0" borderId="39" xfId="0" applyFont="1" applyBorder="1" applyAlignment="1">
      <alignment horizontal="left" vertical="center" wrapText="1"/>
    </xf>
    <xf numFmtId="0" fontId="15" fillId="0" borderId="1" xfId="4" applyFont="1" applyFill="1" applyBorder="1" applyAlignment="1">
      <alignment horizontal="left" vertical="center" wrapText="1"/>
    </xf>
    <xf numFmtId="0" fontId="15" fillId="0" borderId="73" xfId="4" applyFont="1" applyFill="1" applyBorder="1" applyAlignment="1">
      <alignment horizontal="left" vertical="center" wrapText="1"/>
    </xf>
    <xf numFmtId="0" fontId="12" fillId="0" borderId="91" xfId="4" applyFont="1" applyFill="1" applyBorder="1" applyAlignment="1">
      <alignment horizontal="justify" vertical="center" wrapText="1"/>
    </xf>
    <xf numFmtId="0" fontId="12" fillId="0" borderId="92" xfId="4" applyFont="1" applyFill="1" applyBorder="1" applyAlignment="1">
      <alignment horizontal="justify" vertical="center" wrapText="1"/>
    </xf>
    <xf numFmtId="0" fontId="17" fillId="0" borderId="93" xfId="0" applyFont="1" applyBorder="1" applyAlignment="1">
      <alignment horizontal="justify" vertical="center" wrapText="1"/>
    </xf>
    <xf numFmtId="0" fontId="12" fillId="0" borderId="35" xfId="4" applyFont="1" applyFill="1" applyBorder="1" applyAlignment="1">
      <alignment horizontal="left" vertical="center" shrinkToFit="1"/>
    </xf>
    <xf numFmtId="0" fontId="12" fillId="0" borderId="23" xfId="4" applyFont="1" applyFill="1" applyBorder="1" applyAlignment="1">
      <alignment horizontal="left" vertical="center" shrinkToFit="1"/>
    </xf>
    <xf numFmtId="0" fontId="12" fillId="0" borderId="71" xfId="4" applyFont="1" applyFill="1" applyBorder="1" applyAlignment="1">
      <alignment horizontal="left" vertical="center" shrinkToFit="1"/>
    </xf>
    <xf numFmtId="0" fontId="12" fillId="0" borderId="43" xfId="4" applyFont="1" applyFill="1" applyBorder="1" applyAlignment="1">
      <alignment horizontal="justify" vertical="center" wrapText="1"/>
    </xf>
    <xf numFmtId="0" fontId="12" fillId="0" borderId="54" xfId="4" applyFont="1" applyFill="1" applyBorder="1" applyAlignment="1">
      <alignment horizontal="justify" vertical="center" wrapText="1"/>
    </xf>
    <xf numFmtId="0" fontId="17" fillId="0" borderId="61" xfId="0" applyFont="1" applyBorder="1" applyAlignment="1">
      <alignment horizontal="justify" vertical="center" wrapText="1"/>
    </xf>
    <xf numFmtId="0" fontId="12" fillId="0" borderId="8" xfId="4" applyFont="1" applyFill="1" applyBorder="1" applyAlignment="1">
      <alignment horizontal="justify" vertical="center" wrapText="1"/>
    </xf>
    <xf numFmtId="0" fontId="12" fillId="0" borderId="5" xfId="4" applyFont="1" applyFill="1" applyBorder="1" applyAlignment="1">
      <alignment horizontal="justify" vertical="center" wrapText="1"/>
    </xf>
    <xf numFmtId="0" fontId="17" fillId="0" borderId="57" xfId="0" applyFont="1" applyBorder="1" applyAlignment="1">
      <alignment horizontal="justify" vertical="center" wrapText="1"/>
    </xf>
    <xf numFmtId="0" fontId="12" fillId="0" borderId="50" xfId="4" applyFont="1" applyFill="1" applyBorder="1" applyAlignment="1">
      <alignment horizontal="center" vertical="center"/>
    </xf>
    <xf numFmtId="3" fontId="11" fillId="0" borderId="49" xfId="4" applyNumberFormat="1" applyFont="1" applyFill="1" applyBorder="1" applyAlignment="1" applyProtection="1">
      <alignment horizontal="center" vertical="center"/>
      <protection locked="0"/>
    </xf>
    <xf numFmtId="3" fontId="11" fillId="0" borderId="23" xfId="4" applyNumberFormat="1" applyFont="1" applyFill="1" applyBorder="1" applyAlignment="1" applyProtection="1">
      <alignment horizontal="center" vertical="center"/>
      <protection locked="0"/>
    </xf>
    <xf numFmtId="3" fontId="11" fillId="0" borderId="53" xfId="4" applyNumberFormat="1" applyFont="1" applyFill="1" applyBorder="1" applyAlignment="1" applyProtection="1">
      <alignment horizontal="center" vertical="center"/>
      <protection locked="0"/>
    </xf>
    <xf numFmtId="0" fontId="12" fillId="0" borderId="43" xfId="4" applyFont="1" applyFill="1" applyBorder="1" applyAlignment="1">
      <alignment horizontal="left" vertical="center" wrapText="1"/>
    </xf>
    <xf numFmtId="0" fontId="17" fillId="0" borderId="54" xfId="0" applyFont="1" applyBorder="1" applyAlignment="1">
      <alignment horizontal="left" vertical="center" wrapText="1"/>
    </xf>
    <xf numFmtId="0" fontId="17" fillId="0" borderId="54" xfId="0" applyFont="1" applyBorder="1" applyAlignment="1">
      <alignment horizontal="left" vertical="center"/>
    </xf>
    <xf numFmtId="0" fontId="12" fillId="0" borderId="8" xfId="4" applyFont="1" applyFill="1" applyBorder="1" applyAlignment="1">
      <alignment horizontal="left" vertical="center" wrapText="1"/>
    </xf>
    <xf numFmtId="0" fontId="17" fillId="0" borderId="5" xfId="0" applyFont="1" applyBorder="1" applyAlignment="1">
      <alignment horizontal="left" vertical="center" wrapText="1"/>
    </xf>
    <xf numFmtId="0" fontId="17" fillId="0" borderId="87" xfId="0" applyFont="1" applyBorder="1" applyAlignment="1">
      <alignment horizontal="left" vertical="center" wrapText="1"/>
    </xf>
    <xf numFmtId="0" fontId="12" fillId="0" borderId="2" xfId="4" applyFont="1" applyFill="1" applyBorder="1" applyAlignment="1">
      <alignment horizontal="left" vertical="center" wrapText="1"/>
    </xf>
    <xf numFmtId="0" fontId="17" fillId="0" borderId="9" xfId="0" applyFont="1" applyBorder="1" applyAlignment="1">
      <alignment horizontal="left" vertical="center" wrapText="1"/>
    </xf>
    <xf numFmtId="0" fontId="17" fillId="0" borderId="9" xfId="0" applyFont="1" applyBorder="1" applyAlignment="1">
      <alignment horizontal="left" vertical="center"/>
    </xf>
    <xf numFmtId="0" fontId="11" fillId="0" borderId="35" xfId="0" applyFont="1" applyFill="1" applyBorder="1" applyAlignment="1" applyProtection="1">
      <alignment horizontal="center" vertical="center" wrapText="1"/>
    </xf>
    <xf numFmtId="0" fontId="11" fillId="0" borderId="23" xfId="0" applyFont="1" applyFill="1" applyBorder="1" applyAlignment="1" applyProtection="1">
      <alignment horizontal="center" vertical="center" wrapText="1"/>
    </xf>
    <xf numFmtId="0" fontId="11" fillId="0" borderId="53" xfId="0" applyFont="1" applyFill="1" applyBorder="1" applyAlignment="1" applyProtection="1">
      <alignment horizontal="center" vertical="center" wrapText="1"/>
    </xf>
    <xf numFmtId="179" fontId="11" fillId="3" borderId="35" xfId="5" applyNumberFormat="1" applyFont="1" applyFill="1" applyBorder="1" applyAlignment="1" applyProtection="1">
      <alignment horizontal="center" vertical="center" wrapText="1"/>
    </xf>
    <xf numFmtId="179" fontId="11" fillId="3" borderId="53" xfId="0" applyNumberFormat="1" applyFont="1" applyFill="1" applyBorder="1" applyAlignment="1" applyProtection="1">
      <alignment horizontal="center" vertical="center" wrapText="1"/>
    </xf>
    <xf numFmtId="179" fontId="11" fillId="3" borderId="59" xfId="5" applyNumberFormat="1" applyFont="1" applyFill="1" applyBorder="1" applyAlignment="1" applyProtection="1">
      <alignment horizontal="center" vertical="center" wrapText="1"/>
    </xf>
    <xf numFmtId="179" fontId="11" fillId="3" borderId="62" xfId="0" applyNumberFormat="1" applyFont="1" applyFill="1" applyBorder="1" applyAlignment="1" applyProtection="1">
      <alignment horizontal="center" vertical="center" wrapText="1"/>
    </xf>
    <xf numFmtId="0" fontId="11" fillId="0" borderId="59" xfId="0" applyFont="1" applyFill="1" applyBorder="1" applyAlignment="1" applyProtection="1">
      <alignment horizontal="center" vertical="center" wrapText="1"/>
    </xf>
    <xf numFmtId="0" fontId="11" fillId="0" borderId="4" xfId="0" applyFont="1" applyFill="1" applyBorder="1" applyAlignment="1" applyProtection="1">
      <alignment horizontal="center" vertical="center" wrapText="1"/>
    </xf>
    <xf numFmtId="0" fontId="11" fillId="0" borderId="62" xfId="0" applyFont="1" applyFill="1" applyBorder="1" applyAlignment="1" applyProtection="1">
      <alignment horizontal="center" vertical="center" wrapText="1"/>
    </xf>
    <xf numFmtId="0" fontId="11" fillId="0" borderId="43" xfId="0" applyFont="1" applyFill="1" applyBorder="1" applyAlignment="1" applyProtection="1">
      <alignment horizontal="center" vertical="center" wrapText="1"/>
    </xf>
    <xf numFmtId="0" fontId="11" fillId="0" borderId="54" xfId="0" applyFont="1" applyFill="1" applyBorder="1" applyAlignment="1" applyProtection="1">
      <alignment horizontal="center" vertical="center" wrapText="1"/>
    </xf>
    <xf numFmtId="0" fontId="11" fillId="0" borderId="61" xfId="0" applyFont="1" applyFill="1" applyBorder="1" applyAlignment="1" applyProtection="1">
      <alignment horizontal="center" vertical="center" wrapText="1"/>
    </xf>
    <xf numFmtId="0" fontId="11" fillId="0" borderId="51" xfId="0" applyFont="1" applyFill="1" applyBorder="1" applyAlignment="1" applyProtection="1">
      <alignment horizontal="center" vertical="center" wrapText="1"/>
    </xf>
    <xf numFmtId="0" fontId="11" fillId="0" borderId="64" xfId="0" applyFont="1" applyFill="1" applyBorder="1" applyAlignment="1" applyProtection="1">
      <alignment horizontal="center" vertical="center" wrapText="1"/>
    </xf>
    <xf numFmtId="0" fontId="11" fillId="0" borderId="40" xfId="0" applyFont="1" applyFill="1" applyBorder="1" applyAlignment="1" applyProtection="1">
      <alignment horizontal="center" vertical="center" wrapText="1"/>
    </xf>
    <xf numFmtId="0" fontId="12" fillId="0" borderId="9" xfId="3" applyFont="1" applyFill="1" applyBorder="1" applyAlignment="1">
      <alignment horizontal="center" vertical="center" wrapText="1"/>
    </xf>
    <xf numFmtId="38" fontId="11" fillId="3" borderId="35" xfId="3" applyNumberFormat="1" applyFont="1" applyFill="1" applyBorder="1" applyAlignment="1">
      <alignment horizontal="center" vertical="center"/>
    </xf>
    <xf numFmtId="0" fontId="11" fillId="3" borderId="53" xfId="3" applyFont="1" applyFill="1" applyBorder="1" applyAlignment="1">
      <alignment horizontal="center" vertical="center"/>
    </xf>
    <xf numFmtId="0" fontId="12" fillId="0" borderId="35" xfId="3" applyFont="1" applyFill="1" applyBorder="1" applyAlignment="1">
      <alignment horizontal="center" vertical="center" wrapText="1"/>
    </xf>
    <xf numFmtId="0" fontId="12" fillId="0" borderId="23" xfId="3" applyFont="1" applyFill="1" applyBorder="1" applyAlignment="1">
      <alignment horizontal="center" vertical="center" wrapText="1"/>
    </xf>
    <xf numFmtId="0" fontId="12" fillId="0" borderId="53" xfId="3" applyFont="1" applyFill="1" applyBorder="1" applyAlignment="1">
      <alignment horizontal="center" vertical="center" wrapText="1"/>
    </xf>
    <xf numFmtId="49" fontId="15" fillId="0" borderId="43" xfId="3" applyNumberFormat="1" applyFont="1" applyFill="1" applyBorder="1" applyAlignment="1">
      <alignment horizontal="justify" vertical="center" wrapText="1"/>
    </xf>
    <xf numFmtId="49" fontId="15" fillId="0" borderId="54" xfId="3" applyNumberFormat="1" applyFont="1" applyFill="1" applyBorder="1" applyAlignment="1">
      <alignment horizontal="justify" vertical="center" wrapText="1"/>
    </xf>
    <xf numFmtId="49" fontId="15" fillId="0" borderId="61" xfId="3" applyNumberFormat="1" applyFont="1" applyFill="1" applyBorder="1" applyAlignment="1">
      <alignment horizontal="justify" vertical="center" wrapText="1"/>
    </xf>
    <xf numFmtId="49" fontId="15" fillId="0" borderId="51" xfId="3" applyNumberFormat="1" applyFont="1" applyFill="1" applyBorder="1" applyAlignment="1">
      <alignment horizontal="justify" vertical="center" wrapText="1"/>
    </xf>
    <xf numFmtId="49" fontId="15" fillId="0" borderId="64" xfId="3" applyNumberFormat="1" applyFont="1" applyFill="1" applyBorder="1" applyAlignment="1">
      <alignment horizontal="justify" vertical="center" wrapText="1"/>
    </xf>
    <xf numFmtId="49" fontId="15" fillId="0" borderId="40" xfId="3" applyNumberFormat="1" applyFont="1" applyFill="1" applyBorder="1" applyAlignment="1">
      <alignment horizontal="justify" vertical="center" wrapText="1"/>
    </xf>
    <xf numFmtId="0" fontId="0" fillId="0" borderId="54" xfId="0" applyBorder="1" applyAlignment="1">
      <alignment horizontal="justify" vertical="center" wrapText="1"/>
    </xf>
    <xf numFmtId="0" fontId="0" fillId="0" borderId="61" xfId="0" applyBorder="1" applyAlignment="1">
      <alignment horizontal="justify" vertical="center" wrapText="1"/>
    </xf>
    <xf numFmtId="38" fontId="12" fillId="0" borderId="2" xfId="1" applyFont="1" applyFill="1" applyBorder="1" applyAlignment="1">
      <alignment horizontal="center" vertical="center" wrapText="1"/>
    </xf>
    <xf numFmtId="38" fontId="12" fillId="0" borderId="55" xfId="1" applyFont="1" applyFill="1" applyBorder="1" applyAlignment="1">
      <alignment horizontal="center" vertical="center" wrapText="1"/>
    </xf>
    <xf numFmtId="38" fontId="11" fillId="0" borderId="2" xfId="1" applyFont="1" applyFill="1" applyBorder="1" applyAlignment="1">
      <alignment horizontal="center" vertical="center" wrapText="1"/>
    </xf>
    <xf numFmtId="38" fontId="11" fillId="0" borderId="45" xfId="1" applyFont="1" applyFill="1" applyBorder="1" applyAlignment="1">
      <alignment horizontal="center" vertical="center" wrapText="1"/>
    </xf>
    <xf numFmtId="38" fontId="11" fillId="0" borderId="39" xfId="1" applyFont="1" applyFill="1" applyBorder="1" applyAlignment="1">
      <alignment horizontal="center" vertical="center" wrapText="1"/>
    </xf>
    <xf numFmtId="49" fontId="15" fillId="0" borderId="72" xfId="3" applyNumberFormat="1" applyFont="1" applyFill="1" applyBorder="1" applyAlignment="1">
      <alignment horizontal="justify" vertical="center" wrapText="1"/>
    </xf>
    <xf numFmtId="49" fontId="15" fillId="0" borderId="1" xfId="3" applyNumberFormat="1" applyFont="1" applyFill="1" applyBorder="1" applyAlignment="1">
      <alignment horizontal="justify" vertical="center" wrapText="1"/>
    </xf>
    <xf numFmtId="49" fontId="15" fillId="0" borderId="73" xfId="3" applyNumberFormat="1" applyFont="1" applyFill="1" applyBorder="1" applyAlignment="1">
      <alignment horizontal="justify" vertical="center" wrapText="1"/>
    </xf>
    <xf numFmtId="0" fontId="15" fillId="0" borderId="43" xfId="3" applyFont="1" applyFill="1" applyBorder="1" applyAlignment="1">
      <alignment horizontal="left" vertical="center"/>
    </xf>
    <xf numFmtId="0" fontId="15" fillId="0" borderId="54" xfId="3" applyFont="1" applyFill="1" applyBorder="1" applyAlignment="1">
      <alignment horizontal="left" vertical="center"/>
    </xf>
    <xf numFmtId="0" fontId="15" fillId="0" borderId="61" xfId="3" applyFont="1" applyFill="1" applyBorder="1" applyAlignment="1">
      <alignment horizontal="left" vertical="center"/>
    </xf>
    <xf numFmtId="38" fontId="11" fillId="0" borderId="3" xfId="1" applyFont="1" applyFill="1" applyBorder="1" applyAlignment="1">
      <alignment horizontal="center" vertical="center" wrapText="1"/>
    </xf>
    <xf numFmtId="49" fontId="15" fillId="0" borderId="59" xfId="3" applyNumberFormat="1" applyFont="1" applyFill="1" applyBorder="1" applyAlignment="1">
      <alignment horizontal="justify" vertical="center" wrapText="1"/>
    </xf>
    <xf numFmtId="49" fontId="15" fillId="0" borderId="4" xfId="3" applyNumberFormat="1" applyFont="1" applyFill="1" applyBorder="1" applyAlignment="1">
      <alignment horizontal="justify" vertical="center" wrapText="1"/>
    </xf>
    <xf numFmtId="49" fontId="15" fillId="0" borderId="62" xfId="3" applyNumberFormat="1" applyFont="1" applyFill="1" applyBorder="1" applyAlignment="1">
      <alignment horizontal="justify" vertical="center" wrapText="1"/>
    </xf>
    <xf numFmtId="49" fontId="15" fillId="0" borderId="60" xfId="3" applyNumberFormat="1" applyFont="1" applyFill="1" applyBorder="1" applyAlignment="1">
      <alignment horizontal="justify" vertical="center" wrapText="1"/>
    </xf>
    <xf numFmtId="49" fontId="15" fillId="0" borderId="69" xfId="3" applyNumberFormat="1" applyFont="1" applyFill="1" applyBorder="1" applyAlignment="1">
      <alignment horizontal="justify" vertical="center" wrapText="1"/>
    </xf>
    <xf numFmtId="49" fontId="15" fillId="0" borderId="63" xfId="3" applyNumberFormat="1" applyFont="1" applyFill="1" applyBorder="1" applyAlignment="1">
      <alignment horizontal="justify" vertical="center" wrapText="1"/>
    </xf>
    <xf numFmtId="0" fontId="15" fillId="0" borderId="43" xfId="3" applyFont="1" applyFill="1" applyBorder="1" applyAlignment="1">
      <alignment horizontal="left" vertical="center" wrapText="1"/>
    </xf>
    <xf numFmtId="0" fontId="15" fillId="0" borderId="54" xfId="3" applyFont="1" applyFill="1" applyBorder="1" applyAlignment="1">
      <alignment horizontal="left" vertical="center" wrapText="1"/>
    </xf>
    <xf numFmtId="0" fontId="15" fillId="0" borderId="61" xfId="3" applyFont="1" applyFill="1" applyBorder="1" applyAlignment="1">
      <alignment horizontal="left" vertical="center" wrapText="1"/>
    </xf>
    <xf numFmtId="0" fontId="15" fillId="0" borderId="59" xfId="3" applyFont="1" applyFill="1" applyBorder="1" applyAlignment="1">
      <alignment horizontal="left" vertical="center" wrapText="1"/>
    </xf>
    <xf numFmtId="0" fontId="15" fillId="0" borderId="4" xfId="3" applyFont="1" applyFill="1" applyBorder="1" applyAlignment="1">
      <alignment horizontal="left" vertical="center" wrapText="1"/>
    </xf>
    <xf numFmtId="0" fontId="15" fillId="0" borderId="62" xfId="3" applyFont="1" applyFill="1" applyBorder="1" applyAlignment="1">
      <alignment horizontal="left" vertical="center" wrapText="1"/>
    </xf>
    <xf numFmtId="181" fontId="11" fillId="0" borderId="59" xfId="3" applyNumberFormat="1" applyFont="1" applyFill="1" applyBorder="1" applyAlignment="1" applyProtection="1">
      <alignment horizontal="center" vertical="center"/>
      <protection locked="0"/>
    </xf>
    <xf numFmtId="181" fontId="11" fillId="0" borderId="62" xfId="3" applyNumberFormat="1" applyFont="1" applyFill="1" applyBorder="1" applyAlignment="1" applyProtection="1">
      <alignment horizontal="center" vertical="center"/>
      <protection locked="0"/>
    </xf>
    <xf numFmtId="181" fontId="11" fillId="0" borderId="2" xfId="3" applyNumberFormat="1" applyFont="1" applyFill="1" applyBorder="1" applyAlignment="1" applyProtection="1">
      <alignment horizontal="center" vertical="center"/>
      <protection locked="0"/>
    </xf>
    <xf numFmtId="181" fontId="11" fillId="0" borderId="55" xfId="3" applyNumberFormat="1" applyFont="1" applyFill="1" applyBorder="1" applyAlignment="1" applyProtection="1">
      <alignment horizontal="center" vertical="center"/>
      <protection locked="0"/>
    </xf>
    <xf numFmtId="0" fontId="15" fillId="0" borderId="51" xfId="3" applyFont="1" applyFill="1" applyBorder="1" applyAlignment="1">
      <alignment horizontal="left" vertical="center" wrapText="1"/>
    </xf>
    <xf numFmtId="0" fontId="15" fillId="0" borderId="64" xfId="3" applyFont="1" applyFill="1" applyBorder="1" applyAlignment="1">
      <alignment horizontal="left" vertical="center" wrapText="1"/>
    </xf>
    <xf numFmtId="0" fontId="15" fillId="0" borderId="40" xfId="3" applyFont="1" applyFill="1" applyBorder="1" applyAlignment="1">
      <alignment horizontal="left" vertical="center" wrapText="1"/>
    </xf>
    <xf numFmtId="0" fontId="12" fillId="0" borderId="9" xfId="3" applyFont="1" applyFill="1" applyBorder="1" applyAlignment="1">
      <alignment horizontal="center" vertical="center"/>
    </xf>
    <xf numFmtId="0" fontId="12" fillId="0" borderId="0" xfId="3" applyFont="1" applyFill="1" applyBorder="1" applyAlignment="1">
      <alignment horizontal="center" vertical="center"/>
    </xf>
    <xf numFmtId="0" fontId="12" fillId="0" borderId="5" xfId="3" applyFont="1" applyFill="1" applyBorder="1" applyAlignment="1">
      <alignment horizontal="center" vertical="center"/>
    </xf>
    <xf numFmtId="0" fontId="15" fillId="3" borderId="35" xfId="3" applyFont="1" applyFill="1" applyBorder="1" applyAlignment="1">
      <alignment horizontal="center" vertical="center" wrapText="1"/>
    </xf>
    <xf numFmtId="0" fontId="15" fillId="3" borderId="53" xfId="3" applyFont="1" applyFill="1" applyBorder="1" applyAlignment="1">
      <alignment horizontal="center" vertical="center" wrapText="1"/>
    </xf>
    <xf numFmtId="0" fontId="15" fillId="0" borderId="5" xfId="3" applyFont="1" applyFill="1" applyBorder="1" applyAlignment="1">
      <alignment horizontal="center" vertical="center"/>
    </xf>
    <xf numFmtId="0" fontId="15" fillId="0" borderId="57" xfId="3" applyFont="1" applyFill="1" applyBorder="1" applyAlignment="1">
      <alignment horizontal="center" vertical="center"/>
    </xf>
    <xf numFmtId="181" fontId="11" fillId="0" borderId="43" xfId="3" applyNumberFormat="1" applyFont="1" applyFill="1" applyBorder="1" applyAlignment="1" applyProtection="1">
      <alignment horizontal="center" vertical="center"/>
      <protection locked="0"/>
    </xf>
    <xf numFmtId="181" fontId="11" fillId="0" borderId="61" xfId="3" applyNumberFormat="1" applyFont="1" applyFill="1" applyBorder="1" applyAlignment="1" applyProtection="1">
      <alignment horizontal="center" vertical="center"/>
      <protection locked="0"/>
    </xf>
    <xf numFmtId="181" fontId="11" fillId="0" borderId="51" xfId="3" applyNumberFormat="1" applyFont="1" applyFill="1" applyBorder="1" applyAlignment="1" applyProtection="1">
      <alignment horizontal="center" vertical="center"/>
      <protection locked="0"/>
    </xf>
    <xf numFmtId="181" fontId="11" fillId="0" borderId="40" xfId="3" applyNumberFormat="1" applyFont="1" applyFill="1" applyBorder="1" applyAlignment="1" applyProtection="1">
      <alignment horizontal="center" vertical="center"/>
      <protection locked="0"/>
    </xf>
    <xf numFmtId="181" fontId="11" fillId="0" borderId="8" xfId="3" applyNumberFormat="1" applyFont="1" applyFill="1" applyBorder="1" applyAlignment="1" applyProtection="1">
      <alignment horizontal="center" vertical="center"/>
      <protection locked="0"/>
    </xf>
    <xf numFmtId="181" fontId="11" fillId="0" borderId="57" xfId="3" applyNumberFormat="1" applyFont="1" applyFill="1" applyBorder="1" applyAlignment="1" applyProtection="1">
      <alignment horizontal="center" vertical="center"/>
      <protection locked="0"/>
    </xf>
    <xf numFmtId="0" fontId="15" fillId="0" borderId="68" xfId="3" applyFont="1" applyFill="1" applyBorder="1" applyAlignment="1">
      <alignment horizontal="center" vertical="center" wrapText="1"/>
    </xf>
    <xf numFmtId="0" fontId="15" fillId="0" borderId="46" xfId="3" applyFont="1" applyFill="1" applyBorder="1" applyAlignment="1">
      <alignment horizontal="center" vertical="center" wrapText="1"/>
    </xf>
    <xf numFmtId="0" fontId="15" fillId="0" borderId="35" xfId="3" applyFont="1" applyFill="1" applyBorder="1" applyAlignment="1">
      <alignment horizontal="center" vertical="center" wrapText="1"/>
    </xf>
    <xf numFmtId="0" fontId="15" fillId="0" borderId="53" xfId="3" applyFont="1" applyFill="1" applyBorder="1" applyAlignment="1">
      <alignment horizontal="center" vertical="center" wrapText="1"/>
    </xf>
    <xf numFmtId="0" fontId="11" fillId="0" borderId="2" xfId="3" applyFont="1" applyFill="1" applyBorder="1" applyAlignment="1">
      <alignment horizontal="center" vertical="center" wrapText="1"/>
    </xf>
    <xf numFmtId="0" fontId="11" fillId="0" borderId="9" xfId="3" applyFont="1" applyFill="1" applyBorder="1" applyAlignment="1">
      <alignment horizontal="center" vertical="center" wrapText="1"/>
    </xf>
    <xf numFmtId="0" fontId="11" fillId="0" borderId="55" xfId="3" applyFont="1" applyFill="1" applyBorder="1" applyAlignment="1">
      <alignment horizontal="center" vertical="center" wrapText="1"/>
    </xf>
    <xf numFmtId="0" fontId="11" fillId="0" borderId="8" xfId="3" applyFont="1" applyFill="1" applyBorder="1" applyAlignment="1">
      <alignment horizontal="center" vertical="center" wrapText="1"/>
    </xf>
    <xf numFmtId="0" fontId="11" fillId="0" borderId="5" xfId="3" applyFont="1" applyFill="1" applyBorder="1" applyAlignment="1">
      <alignment horizontal="center" vertical="center" wrapText="1"/>
    </xf>
    <xf numFmtId="0" fontId="11" fillId="0" borderId="57" xfId="3" applyFont="1" applyFill="1" applyBorder="1" applyAlignment="1">
      <alignment horizontal="center" vertical="center" wrapText="1"/>
    </xf>
    <xf numFmtId="0" fontId="15" fillId="0" borderId="3" xfId="3" applyFont="1" applyFill="1" applyBorder="1" applyAlignment="1">
      <alignment horizontal="center" vertical="center" wrapText="1"/>
    </xf>
    <xf numFmtId="0" fontId="15" fillId="0" borderId="0" xfId="3" applyFont="1" applyFill="1" applyBorder="1" applyAlignment="1">
      <alignment horizontal="center" vertical="center" wrapText="1"/>
    </xf>
    <xf numFmtId="0" fontId="15" fillId="0" borderId="8" xfId="3" applyFont="1" applyFill="1" applyBorder="1" applyAlignment="1">
      <alignment horizontal="center" vertical="center" wrapText="1"/>
    </xf>
    <xf numFmtId="0" fontId="15" fillId="0" borderId="5" xfId="3" applyFont="1" applyFill="1" applyBorder="1" applyAlignment="1">
      <alignment horizontal="center" vertical="center" wrapText="1"/>
    </xf>
    <xf numFmtId="0" fontId="15" fillId="0" borderId="57" xfId="3" applyFont="1" applyFill="1" applyBorder="1" applyAlignment="1">
      <alignment horizontal="center" vertical="center" wrapText="1"/>
    </xf>
    <xf numFmtId="181" fontId="11" fillId="3" borderId="35" xfId="3" applyNumberFormat="1" applyFont="1" applyFill="1" applyBorder="1" applyAlignment="1">
      <alignment horizontal="center" vertical="center"/>
    </xf>
    <xf numFmtId="181" fontId="2" fillId="3" borderId="23" xfId="0" applyNumberFormat="1" applyFont="1" applyFill="1" applyBorder="1" applyAlignment="1">
      <alignment horizontal="center" vertical="center"/>
    </xf>
    <xf numFmtId="181" fontId="2" fillId="3" borderId="53" xfId="0" applyNumberFormat="1" applyFont="1" applyFill="1" applyBorder="1" applyAlignment="1">
      <alignment horizontal="center" vertical="center"/>
    </xf>
    <xf numFmtId="0" fontId="15" fillId="0" borderId="59" xfId="3" applyFont="1" applyFill="1" applyBorder="1" applyAlignment="1">
      <alignment horizontal="left" vertical="center"/>
    </xf>
    <xf numFmtId="0" fontId="15" fillId="0" borderId="4" xfId="3" applyFont="1" applyFill="1" applyBorder="1" applyAlignment="1">
      <alignment horizontal="left" vertical="center"/>
    </xf>
    <xf numFmtId="0" fontId="15" fillId="0" borderId="62" xfId="3" applyFont="1" applyFill="1" applyBorder="1" applyAlignment="1">
      <alignment horizontal="left" vertical="center"/>
    </xf>
    <xf numFmtId="0" fontId="15" fillId="0" borderId="51" xfId="3" applyFont="1" applyFill="1" applyBorder="1" applyAlignment="1">
      <alignment horizontal="left" vertical="center"/>
    </xf>
    <xf numFmtId="0" fontId="15" fillId="0" borderId="64" xfId="3" applyFont="1" applyFill="1" applyBorder="1" applyAlignment="1">
      <alignment horizontal="left" vertical="center"/>
    </xf>
    <xf numFmtId="0" fontId="15" fillId="0" borderId="40" xfId="3" applyFont="1" applyFill="1" applyBorder="1" applyAlignment="1">
      <alignment horizontal="left" vertical="center"/>
    </xf>
    <xf numFmtId="0" fontId="12" fillId="0" borderId="0" xfId="0" applyFont="1" applyFill="1" applyAlignment="1">
      <alignment horizontal="justify" vertical="center"/>
    </xf>
    <xf numFmtId="0" fontId="4" fillId="0" borderId="0" xfId="0" applyFont="1" applyFill="1" applyAlignment="1">
      <alignment horizontal="left" vertical="center"/>
    </xf>
    <xf numFmtId="0" fontId="14" fillId="0" borderId="0" xfId="0" applyFont="1" applyFill="1" applyAlignment="1">
      <alignment horizontal="left" vertical="center"/>
    </xf>
    <xf numFmtId="49" fontId="12" fillId="0" borderId="0" xfId="0" applyNumberFormat="1" applyFont="1" applyFill="1" applyAlignment="1">
      <alignment horizontal="justify" vertical="top" wrapText="1"/>
    </xf>
    <xf numFmtId="0" fontId="12" fillId="0" borderId="0" xfId="0" applyFont="1" applyFill="1" applyAlignment="1">
      <alignment horizontal="justify" vertical="top" wrapText="1"/>
    </xf>
    <xf numFmtId="49" fontId="6" fillId="0" borderId="0" xfId="0" applyNumberFormat="1" applyFont="1" applyFill="1" applyAlignment="1">
      <alignment horizontal="justify" vertical="top" wrapText="1"/>
    </xf>
    <xf numFmtId="0" fontId="44" fillId="0" borderId="0" xfId="0" applyFont="1" applyFill="1" applyAlignment="1">
      <alignment horizontal="justify" vertical="top" wrapText="1"/>
    </xf>
    <xf numFmtId="0" fontId="28" fillId="0" borderId="0" xfId="0" applyFont="1" applyFill="1" applyAlignment="1">
      <alignment horizontal="justify" vertical="top" wrapText="1"/>
    </xf>
    <xf numFmtId="0" fontId="13" fillId="0" borderId="0" xfId="0" applyFont="1" applyFill="1" applyAlignment="1">
      <alignment horizontal="justify" vertical="center"/>
    </xf>
    <xf numFmtId="0" fontId="6" fillId="0" borderId="0" xfId="0" applyFont="1" applyFill="1" applyAlignment="1">
      <alignment horizontal="justify" vertical="top" wrapText="1"/>
    </xf>
    <xf numFmtId="0" fontId="6" fillId="0" borderId="0" xfId="0" applyFont="1" applyFill="1" applyAlignment="1">
      <alignment horizontal="justify" vertical="top"/>
    </xf>
    <xf numFmtId="49" fontId="6" fillId="0" borderId="0" xfId="0" applyNumberFormat="1" applyFont="1" applyFill="1" applyAlignment="1">
      <alignment horizontal="justify" vertical="top"/>
    </xf>
    <xf numFmtId="49" fontId="6" fillId="0" borderId="0" xfId="0" applyNumberFormat="1" applyFont="1" applyFill="1" applyAlignment="1">
      <alignment horizontal="left" vertical="top" wrapText="1"/>
    </xf>
    <xf numFmtId="0" fontId="6" fillId="0" borderId="0" xfId="0" applyFont="1" applyFill="1" applyAlignment="1">
      <alignment horizontal="justify" vertical="center"/>
    </xf>
    <xf numFmtId="0" fontId="6" fillId="0" borderId="0" xfId="0" applyFont="1" applyFill="1" applyAlignment="1">
      <alignment horizontal="left" vertical="top" wrapText="1"/>
    </xf>
    <xf numFmtId="0" fontId="0" fillId="0" borderId="0" xfId="0" applyFont="1" applyAlignment="1">
      <alignment horizontal="justify" vertical="top" wrapText="1"/>
    </xf>
    <xf numFmtId="0" fontId="6" fillId="0" borderId="0" xfId="0" applyFont="1" applyAlignment="1">
      <alignment vertical="top" wrapText="1"/>
    </xf>
    <xf numFmtId="0" fontId="8" fillId="0" borderId="0" xfId="0" applyFont="1" applyFill="1" applyAlignment="1">
      <alignment horizontal="left" vertical="center"/>
    </xf>
    <xf numFmtId="0" fontId="9" fillId="0" borderId="0" xfId="0" applyFont="1" applyFill="1" applyAlignment="1">
      <alignment horizontal="justify" vertical="center"/>
    </xf>
    <xf numFmtId="49" fontId="12" fillId="0" borderId="0" xfId="0" applyNumberFormat="1" applyFont="1" applyFill="1" applyAlignment="1">
      <alignment horizontal="left" vertical="top" wrapText="1"/>
    </xf>
  </cellXfs>
  <cellStyles count="6">
    <cellStyle name="桁区切り" xfId="1" builtinId="6"/>
    <cellStyle name="標準" xfId="0" builtinId="0"/>
    <cellStyle name="標準 2" xfId="2"/>
    <cellStyle name="標準 3" xfId="3"/>
    <cellStyle name="標準 4" xfId="4"/>
    <cellStyle name="標準 4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worksheets/sheet10.xml" Type="http://schemas.openxmlformats.org/officeDocument/2006/relationships/worksheet"/><Relationship Id="rId11" Target="worksheets/sheet11.xml" Type="http://schemas.openxmlformats.org/officeDocument/2006/relationships/worksheet"/><Relationship Id="rId12" Target="worksheets/sheet12.xml" Type="http://schemas.openxmlformats.org/officeDocument/2006/relationships/worksheet"/><Relationship Id="rId13" Target="worksheets/sheet13.xml" Type="http://schemas.openxmlformats.org/officeDocument/2006/relationships/worksheet"/><Relationship Id="rId14" Target="worksheets/sheet14.xml" Type="http://schemas.openxmlformats.org/officeDocument/2006/relationships/worksheet"/><Relationship Id="rId15" Target="worksheets/sheet15.xml" Type="http://schemas.openxmlformats.org/officeDocument/2006/relationships/worksheet"/><Relationship Id="rId16" Target="worksheets/sheet16.xml" Type="http://schemas.openxmlformats.org/officeDocument/2006/relationships/worksheet"/><Relationship Id="rId17" Target="theme/theme1.xml" Type="http://schemas.openxmlformats.org/officeDocument/2006/relationships/theme"/><Relationship Id="rId18" Target="styles.xml" Type="http://schemas.openxmlformats.org/officeDocument/2006/relationships/styles"/><Relationship Id="rId19" Target="sharedStrings.xml" Type="http://schemas.openxmlformats.org/officeDocument/2006/relationships/sharedStrings"/><Relationship Id="rId2" Target="worksheets/sheet2.xml" Type="http://schemas.openxmlformats.org/officeDocument/2006/relationships/worksheet"/><Relationship Id="rId20" Target="calcChain.xml" Type="http://schemas.openxmlformats.org/officeDocument/2006/relationships/calcChain"/><Relationship Id="rId21" Target="../customXml/item1.xml" Type="http://schemas.openxmlformats.org/officeDocument/2006/relationships/customXml"/><Relationship Id="rId22" Target="../customXml/item2.xml" Type="http://schemas.openxmlformats.org/officeDocument/2006/relationships/customXml"/><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worksheets/sheet9.xml" Type="http://schemas.openxmlformats.org/officeDocument/2006/relationships/worksheet"/></Relationships>
</file>

<file path=xl/drawings/drawing1.xml><?xml version="1.0" encoding="utf-8"?>
<xdr:wsDr xmlns:xdr="http://schemas.openxmlformats.org/drawingml/2006/spreadsheetDrawing" xmlns:a="http://schemas.openxmlformats.org/drawingml/2006/main">
  <xdr:twoCellAnchor>
    <xdr:from>
      <xdr:col>12</xdr:col>
      <xdr:colOff>276225</xdr:colOff>
      <xdr:row>2</xdr:row>
      <xdr:rowOff>0</xdr:rowOff>
    </xdr:from>
    <xdr:to>
      <xdr:col>12</xdr:col>
      <xdr:colOff>3536156</xdr:colOff>
      <xdr:row>22</xdr:row>
      <xdr:rowOff>23812</xdr:rowOff>
    </xdr:to>
    <xdr:sp macro="" textlink="">
      <xdr:nvSpPr>
        <xdr:cNvPr id="4" name="正方形/長方形 3"/>
        <xdr:cNvSpPr/>
      </xdr:nvSpPr>
      <xdr:spPr>
        <a:xfrm>
          <a:off x="9039225" y="416719"/>
          <a:ext cx="3259931" cy="4417218"/>
        </a:xfrm>
        <a:prstGeom prst="rect">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ja-JP" altLang="ja-JP" sz="1800" b="1" u="sng">
              <a:solidFill>
                <a:srgbClr val="FF0000"/>
              </a:solidFill>
              <a:effectLst/>
              <a:latin typeface="+mn-lt"/>
              <a:ea typeface="+mn-ea"/>
              <a:cs typeface="+mn-cs"/>
            </a:rPr>
            <a:t>使用する前に必ずご確認の上、ご活用ください</a:t>
          </a:r>
          <a:r>
            <a:rPr lang="ja-JP" altLang="en-US" sz="1800" b="1" u="sng">
              <a:solidFill>
                <a:srgbClr val="FF0000"/>
              </a:solidFill>
              <a:effectLst/>
              <a:latin typeface="+mn-lt"/>
              <a:ea typeface="+mn-ea"/>
              <a:cs typeface="+mn-cs"/>
            </a:rPr>
            <a:t>！</a:t>
          </a:r>
          <a:endParaRPr lang="ja-JP" altLang="ja-JP" sz="1800" b="1" u="sng">
            <a:solidFill>
              <a:srgbClr val="FF0000"/>
            </a:solidFill>
            <a:effectLst/>
            <a:latin typeface="+mn-lt"/>
            <a:ea typeface="+mn-ea"/>
            <a:cs typeface="+mn-cs"/>
          </a:endParaRPr>
        </a:p>
        <a:p>
          <a:r>
            <a:rPr lang="en-US" altLang="ja-JP" sz="1100">
              <a:solidFill>
                <a:srgbClr val="FF0000"/>
              </a:solidFill>
              <a:effectLst/>
              <a:latin typeface="+mn-lt"/>
              <a:ea typeface="+mn-ea"/>
              <a:cs typeface="+mn-cs"/>
            </a:rPr>
            <a:t> </a:t>
          </a:r>
          <a:endParaRPr lang="ja-JP" altLang="ja-JP" sz="1100">
            <a:solidFill>
              <a:srgbClr val="FF0000"/>
            </a:solidFill>
            <a:effectLst/>
            <a:latin typeface="+mn-lt"/>
            <a:ea typeface="+mn-ea"/>
            <a:cs typeface="+mn-cs"/>
          </a:endParaRPr>
        </a:p>
        <a:p>
          <a:r>
            <a:rPr lang="ja-JP" altLang="ja-JP" sz="1200" b="1">
              <a:solidFill>
                <a:sysClr val="windowText" lastClr="000000"/>
              </a:solidFill>
              <a:effectLst/>
              <a:latin typeface="+mn-lt"/>
              <a:ea typeface="+mn-ea"/>
              <a:cs typeface="+mn-cs"/>
            </a:rPr>
            <a:t>●本ワークシートは、労働者派遣事業報告書（様式第</a:t>
          </a:r>
          <a:r>
            <a:rPr lang="en-US" altLang="ja-JP" sz="1200" b="1">
              <a:solidFill>
                <a:sysClr val="windowText" lastClr="000000"/>
              </a:solidFill>
              <a:effectLst/>
              <a:latin typeface="+mn-lt"/>
              <a:ea typeface="+mn-ea"/>
              <a:cs typeface="+mn-cs"/>
            </a:rPr>
            <a:t>11</a:t>
          </a:r>
          <a:r>
            <a:rPr lang="ja-JP" altLang="ja-JP" sz="1200" b="1">
              <a:solidFill>
                <a:sysClr val="windowText" lastClr="000000"/>
              </a:solidFill>
              <a:effectLst/>
              <a:latin typeface="+mn-lt"/>
              <a:ea typeface="+mn-ea"/>
              <a:cs typeface="+mn-cs"/>
            </a:rPr>
            <a:t>号）（以下「事業報告」という。）の円滑な作成を補助することを目的に、参考配布するものです。</a:t>
          </a:r>
        </a:p>
        <a:p>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事業報告を作成する際に、必ずしも本ワークシートを使用して作成する必要はありません。</a:t>
          </a:r>
        </a:p>
        <a:p>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なお、使用に当たっては、計算式等に不備のある可能性もあることから、本ワークシートの目的を</a:t>
          </a:r>
          <a:r>
            <a:rPr lang="ja-JP" altLang="en-US" sz="1200" b="1">
              <a:solidFill>
                <a:sysClr val="windowText" lastClr="000000"/>
              </a:solidFill>
              <a:effectLst/>
              <a:latin typeface="+mn-lt"/>
              <a:ea typeface="+mn-ea"/>
              <a:cs typeface="+mn-cs"/>
            </a:rPr>
            <a:t>ご</a:t>
          </a:r>
          <a:r>
            <a:rPr lang="ja-JP" altLang="ja-JP" sz="1200" b="1">
              <a:solidFill>
                <a:sysClr val="windowText" lastClr="000000"/>
              </a:solidFill>
              <a:effectLst/>
              <a:latin typeface="+mn-lt"/>
              <a:ea typeface="+mn-ea"/>
              <a:cs typeface="+mn-cs"/>
            </a:rPr>
            <a:t>理解していただき、各事業主の責任のもとでご活用ください。</a:t>
          </a:r>
        </a:p>
        <a:p>
          <a:r>
            <a:rPr lang="ja-JP" altLang="en-US" sz="1200" b="1">
              <a:solidFill>
                <a:sysClr val="windowText" lastClr="000000"/>
              </a:solidFill>
              <a:effectLst/>
              <a:latin typeface="+mn-lt"/>
              <a:ea typeface="+mn-ea"/>
              <a:cs typeface="+mn-cs"/>
            </a:rPr>
            <a:t>　</a:t>
          </a:r>
          <a:r>
            <a:rPr lang="ja-JP" altLang="ja-JP" sz="1200" b="1">
              <a:solidFill>
                <a:sysClr val="windowText" lastClr="000000"/>
              </a:solidFill>
              <a:effectLst/>
              <a:latin typeface="+mn-lt"/>
              <a:ea typeface="+mn-ea"/>
              <a:cs typeface="+mn-cs"/>
            </a:rPr>
            <a:t>このため、本ワークシートに係る操作方法等の問合せには対応できかねますのでご理解願います。</a:t>
          </a:r>
        </a:p>
        <a:p>
          <a:r>
            <a:rPr lang="ja-JP" altLang="ja-JP" sz="1200" b="1">
              <a:solidFill>
                <a:sysClr val="windowText" lastClr="000000"/>
              </a:solidFill>
              <a:effectLst/>
              <a:latin typeface="+mn-lt"/>
              <a:ea typeface="+mn-ea"/>
              <a:cs typeface="+mn-cs"/>
            </a:rPr>
            <a:t>　</a:t>
          </a:r>
        </a:p>
        <a:p>
          <a:r>
            <a:rPr lang="ja-JP" altLang="ja-JP" sz="1200" b="1">
              <a:solidFill>
                <a:sysClr val="windowText" lastClr="000000"/>
              </a:solidFill>
              <a:effectLst/>
              <a:latin typeface="+mn-lt"/>
              <a:ea typeface="+mn-ea"/>
              <a:cs typeface="+mn-cs"/>
            </a:rPr>
            <a:t>●事業報告の作成にあたっては、事業報告第</a:t>
          </a:r>
          <a:r>
            <a:rPr lang="ja-JP" altLang="en-US" sz="1200" b="1">
              <a:solidFill>
                <a:sysClr val="windowText" lastClr="000000"/>
              </a:solidFill>
              <a:effectLst/>
              <a:latin typeface="+mn-lt"/>
              <a:ea typeface="+mn-ea"/>
              <a:cs typeface="+mn-cs"/>
            </a:rPr>
            <a:t>１０</a:t>
          </a:r>
          <a:r>
            <a:rPr lang="ja-JP" altLang="ja-JP" sz="1200" b="1">
              <a:solidFill>
                <a:sysClr val="windowText" lastClr="000000"/>
              </a:solidFill>
              <a:effectLst/>
              <a:latin typeface="+mn-lt"/>
              <a:ea typeface="+mn-ea"/>
              <a:cs typeface="+mn-cs"/>
            </a:rPr>
            <a:t>面～</a:t>
          </a:r>
          <a:r>
            <a:rPr lang="ja-JP" altLang="en-US" sz="1200" b="1">
              <a:solidFill>
                <a:sysClr val="windowText" lastClr="000000"/>
              </a:solidFill>
              <a:effectLst/>
              <a:latin typeface="+mn-lt"/>
              <a:ea typeface="+mn-ea"/>
              <a:cs typeface="+mn-cs"/>
            </a:rPr>
            <a:t>１４</a:t>
          </a:r>
          <a:r>
            <a:rPr lang="ja-JP" altLang="ja-JP" sz="1200" b="1">
              <a:solidFill>
                <a:sysClr val="windowText" lastClr="000000"/>
              </a:solidFill>
              <a:effectLst/>
              <a:latin typeface="+mn-lt"/>
              <a:ea typeface="+mn-ea"/>
              <a:cs typeface="+mn-cs"/>
            </a:rPr>
            <a:t>面の記載要領を参照してください。</a:t>
          </a:r>
        </a:p>
        <a:p>
          <a:r>
            <a:rPr lang="en-US" altLang="ja-JP" sz="1200" b="1">
              <a:solidFill>
                <a:sysClr val="windowText" lastClr="000000"/>
              </a:solidFill>
              <a:effectLst/>
              <a:latin typeface="+mn-lt"/>
              <a:ea typeface="+mn-ea"/>
              <a:cs typeface="+mn-cs"/>
            </a:rPr>
            <a:t> </a:t>
          </a:r>
          <a:endParaRPr lang="ja-JP" altLang="ja-JP" sz="1200" b="1">
            <a:solidFill>
              <a:sysClr val="windowText" lastClr="000000"/>
            </a:solidFill>
            <a:effectLst/>
            <a:latin typeface="+mn-lt"/>
            <a:ea typeface="+mn-ea"/>
            <a:cs typeface="+mn-cs"/>
          </a:endParaRPr>
        </a:p>
        <a:p>
          <a:pPr algn="l"/>
          <a:endParaRPr kumimoji="1" lang="ja-JP" altLang="en-US"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152400</xdr:colOff>
      <xdr:row>51</xdr:row>
      <xdr:rowOff>123825</xdr:rowOff>
    </xdr:from>
    <xdr:to>
      <xdr:col>19</xdr:col>
      <xdr:colOff>318170</xdr:colOff>
      <xdr:row>53</xdr:row>
      <xdr:rowOff>57151</xdr:rowOff>
    </xdr:to>
    <xdr:sp macro="" textlink="">
      <xdr:nvSpPr>
        <xdr:cNvPr id="2" name="四角形吹き出し 1"/>
        <xdr:cNvSpPr/>
      </xdr:nvSpPr>
      <xdr:spPr>
        <a:xfrm>
          <a:off x="11915775" y="15544800"/>
          <a:ext cx="3766220" cy="695326"/>
        </a:xfrm>
        <a:prstGeom prst="wedgeRectCallout">
          <a:avLst>
            <a:gd name="adj1" fmla="val -53929"/>
            <a:gd name="adj2" fmla="val -9122"/>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0" lang="en-US" altLang="ja-JP" sz="1000" b="1" u="none">
              <a:solidFill>
                <a:srgbClr val="00B050"/>
              </a:solidFill>
              <a:effectLst/>
              <a:latin typeface="+mn-ea"/>
              <a:ea typeface="+mn-ea"/>
              <a:cs typeface="+mn-cs"/>
            </a:rPr>
            <a:t>※</a:t>
          </a:r>
          <a:r>
            <a:rPr kumimoji="0" lang="ja-JP" altLang="en-US" sz="1000" b="1" u="none">
              <a:solidFill>
                <a:srgbClr val="00B050"/>
              </a:solidFill>
              <a:effectLst/>
              <a:latin typeface="+mn-ea"/>
              <a:ea typeface="+mn-ea"/>
              <a:cs typeface="+mn-cs"/>
            </a:rPr>
            <a:t>実施時間の総計は、以下の場合のみ加算</a:t>
          </a:r>
          <a:endParaRPr kumimoji="0" lang="en-US" altLang="ja-JP" sz="1000" b="1" u="none">
            <a:solidFill>
              <a:srgbClr val="00B050"/>
            </a:solidFill>
            <a:effectLst/>
            <a:latin typeface="+mn-ea"/>
            <a:ea typeface="+mn-ea"/>
            <a:cs typeface="+mn-cs"/>
          </a:endParaRPr>
        </a:p>
        <a:p>
          <a:pPr algn="l"/>
          <a:r>
            <a:rPr kumimoji="0" lang="ja-JP" altLang="en-US" sz="800" b="0" u="none">
              <a:solidFill>
                <a:sysClr val="windowText" lastClr="000000"/>
              </a:solidFill>
              <a:effectLst/>
              <a:latin typeface="+mn-ea"/>
              <a:ea typeface="+mn-ea"/>
              <a:cs typeface="+mn-cs"/>
            </a:rPr>
            <a:t>●訓練の方法の別（１ 計画的な</a:t>
          </a:r>
          <a:r>
            <a:rPr kumimoji="0" lang="en-US" altLang="ja-JP" sz="800" b="0" u="none">
              <a:solidFill>
                <a:sysClr val="windowText" lastClr="000000"/>
              </a:solidFill>
              <a:effectLst/>
              <a:latin typeface="+mn-ea"/>
              <a:ea typeface="+mn-ea"/>
              <a:cs typeface="+mn-cs"/>
            </a:rPr>
            <a:t>OJT</a:t>
          </a:r>
          <a:r>
            <a:rPr kumimoji="0" lang="ja-JP" altLang="en-US" sz="800" b="0" u="none">
              <a:solidFill>
                <a:sysClr val="windowText" lastClr="000000"/>
              </a:solidFill>
              <a:effectLst/>
              <a:latin typeface="+mn-ea"/>
              <a:ea typeface="+mn-ea"/>
              <a:cs typeface="+mn-cs"/>
            </a:rPr>
            <a:t>・２ </a:t>
          </a:r>
          <a:r>
            <a:rPr kumimoji="0" lang="en-US" altLang="ja-JP" sz="800" b="0" u="none">
              <a:solidFill>
                <a:sysClr val="windowText" lastClr="000000"/>
              </a:solidFill>
              <a:effectLst/>
              <a:latin typeface="+mn-ea"/>
              <a:ea typeface="+mn-ea"/>
              <a:cs typeface="+mn-cs"/>
            </a:rPr>
            <a:t>OFF-JT</a:t>
          </a:r>
          <a:r>
            <a:rPr kumimoji="0" lang="ja-JP" altLang="en-US" sz="800" b="0" u="none">
              <a:solidFill>
                <a:sysClr val="windowText" lastClr="000000"/>
              </a:solidFill>
              <a:effectLst/>
              <a:latin typeface="+mn-ea"/>
              <a:ea typeface="+mn-ea"/>
              <a:cs typeface="+mn-cs"/>
            </a:rPr>
            <a:t>）</a:t>
          </a:r>
          <a:endParaRPr kumimoji="0" lang="en-US" altLang="ja-JP" sz="800" b="0" u="none">
            <a:solidFill>
              <a:sysClr val="windowText" lastClr="000000"/>
            </a:solidFill>
            <a:effectLst/>
            <a:latin typeface="+mn-ea"/>
            <a:ea typeface="+mn-ea"/>
            <a:cs typeface="+mn-cs"/>
          </a:endParaRPr>
        </a:p>
        <a:p>
          <a:pPr algn="l"/>
          <a:r>
            <a:rPr kumimoji="1" lang="ja-JP" altLang="en-US" sz="800" b="0" u="none">
              <a:solidFill>
                <a:sysClr val="windowText" lastClr="000000"/>
              </a:solidFill>
              <a:latin typeface="+mn-ea"/>
              <a:ea typeface="+mn-ea"/>
            </a:rPr>
            <a:t>●訓練費負担の別（１ 無償（実費負担なし））</a:t>
          </a:r>
          <a:endParaRPr kumimoji="1" lang="en-US" altLang="ja-JP" sz="800" b="0" u="none">
            <a:solidFill>
              <a:sysClr val="windowText" lastClr="000000"/>
            </a:solidFill>
            <a:latin typeface="+mn-ea"/>
            <a:ea typeface="+mn-ea"/>
          </a:endParaRPr>
        </a:p>
        <a:p>
          <a:pPr algn="l"/>
          <a:r>
            <a:rPr kumimoji="1" lang="ja-JP" altLang="en-US" sz="800" b="0" u="none">
              <a:solidFill>
                <a:sysClr val="windowText" lastClr="000000"/>
              </a:solidFill>
              <a:latin typeface="+mn-ea"/>
              <a:ea typeface="+mn-ea"/>
            </a:rPr>
            <a:t>●賃金支給の別（１ 有給（無給部分なし））</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16</xdr:col>
      <xdr:colOff>152400</xdr:colOff>
      <xdr:row>51</xdr:row>
      <xdr:rowOff>123825</xdr:rowOff>
    </xdr:from>
    <xdr:to>
      <xdr:col>19</xdr:col>
      <xdr:colOff>318170</xdr:colOff>
      <xdr:row>53</xdr:row>
      <xdr:rowOff>57151</xdr:rowOff>
    </xdr:to>
    <xdr:sp macro="" textlink="">
      <xdr:nvSpPr>
        <xdr:cNvPr id="2" name="四角形吹き出し 1"/>
        <xdr:cNvSpPr/>
      </xdr:nvSpPr>
      <xdr:spPr>
        <a:xfrm>
          <a:off x="11915775" y="15544800"/>
          <a:ext cx="3766220" cy="695326"/>
        </a:xfrm>
        <a:prstGeom prst="wedgeRectCallout">
          <a:avLst>
            <a:gd name="adj1" fmla="val -53929"/>
            <a:gd name="adj2" fmla="val -9122"/>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0" lang="en-US" altLang="ja-JP" sz="1000" b="1" u="none">
              <a:solidFill>
                <a:srgbClr val="00B050"/>
              </a:solidFill>
              <a:effectLst/>
              <a:latin typeface="+mn-ea"/>
              <a:ea typeface="+mn-ea"/>
              <a:cs typeface="+mn-cs"/>
            </a:rPr>
            <a:t>※</a:t>
          </a:r>
          <a:r>
            <a:rPr kumimoji="0" lang="ja-JP" altLang="en-US" sz="1000" b="1" u="none">
              <a:solidFill>
                <a:srgbClr val="00B050"/>
              </a:solidFill>
              <a:effectLst/>
              <a:latin typeface="+mn-ea"/>
              <a:ea typeface="+mn-ea"/>
              <a:cs typeface="+mn-cs"/>
            </a:rPr>
            <a:t>実施時間の総計は、以下の場合のみ加算</a:t>
          </a:r>
          <a:endParaRPr kumimoji="0" lang="en-US" altLang="ja-JP" sz="1000" b="1" u="none">
            <a:solidFill>
              <a:srgbClr val="00B050"/>
            </a:solidFill>
            <a:effectLst/>
            <a:latin typeface="+mn-ea"/>
            <a:ea typeface="+mn-ea"/>
            <a:cs typeface="+mn-cs"/>
          </a:endParaRPr>
        </a:p>
        <a:p>
          <a:pPr algn="l"/>
          <a:r>
            <a:rPr kumimoji="0" lang="ja-JP" altLang="en-US" sz="800" b="0" u="none">
              <a:solidFill>
                <a:sysClr val="windowText" lastClr="000000"/>
              </a:solidFill>
              <a:effectLst/>
              <a:latin typeface="+mn-ea"/>
              <a:ea typeface="+mn-ea"/>
              <a:cs typeface="+mn-cs"/>
            </a:rPr>
            <a:t>●訓練の方法の別（１ 計画的な</a:t>
          </a:r>
          <a:r>
            <a:rPr kumimoji="0" lang="en-US" altLang="ja-JP" sz="800" b="0" u="none">
              <a:solidFill>
                <a:sysClr val="windowText" lastClr="000000"/>
              </a:solidFill>
              <a:effectLst/>
              <a:latin typeface="+mn-ea"/>
              <a:ea typeface="+mn-ea"/>
              <a:cs typeface="+mn-cs"/>
            </a:rPr>
            <a:t>OJT</a:t>
          </a:r>
          <a:r>
            <a:rPr kumimoji="0" lang="ja-JP" altLang="en-US" sz="800" b="0" u="none">
              <a:solidFill>
                <a:sysClr val="windowText" lastClr="000000"/>
              </a:solidFill>
              <a:effectLst/>
              <a:latin typeface="+mn-ea"/>
              <a:ea typeface="+mn-ea"/>
              <a:cs typeface="+mn-cs"/>
            </a:rPr>
            <a:t>・２ </a:t>
          </a:r>
          <a:r>
            <a:rPr kumimoji="0" lang="en-US" altLang="ja-JP" sz="800" b="0" u="none">
              <a:solidFill>
                <a:sysClr val="windowText" lastClr="000000"/>
              </a:solidFill>
              <a:effectLst/>
              <a:latin typeface="+mn-ea"/>
              <a:ea typeface="+mn-ea"/>
              <a:cs typeface="+mn-cs"/>
            </a:rPr>
            <a:t>OFF-JT</a:t>
          </a:r>
          <a:r>
            <a:rPr kumimoji="0" lang="ja-JP" altLang="en-US" sz="800" b="0" u="none">
              <a:solidFill>
                <a:sysClr val="windowText" lastClr="000000"/>
              </a:solidFill>
              <a:effectLst/>
              <a:latin typeface="+mn-ea"/>
              <a:ea typeface="+mn-ea"/>
              <a:cs typeface="+mn-cs"/>
            </a:rPr>
            <a:t>）</a:t>
          </a:r>
          <a:endParaRPr kumimoji="0" lang="en-US" altLang="ja-JP" sz="800" b="0" u="none">
            <a:solidFill>
              <a:sysClr val="windowText" lastClr="000000"/>
            </a:solidFill>
            <a:effectLst/>
            <a:latin typeface="+mn-ea"/>
            <a:ea typeface="+mn-ea"/>
            <a:cs typeface="+mn-cs"/>
          </a:endParaRPr>
        </a:p>
        <a:p>
          <a:pPr algn="l"/>
          <a:r>
            <a:rPr kumimoji="1" lang="ja-JP" altLang="en-US" sz="800" b="0" u="none">
              <a:solidFill>
                <a:sysClr val="windowText" lastClr="000000"/>
              </a:solidFill>
              <a:latin typeface="+mn-ea"/>
              <a:ea typeface="+mn-ea"/>
            </a:rPr>
            <a:t>●訓練費負担の別（１ 無償（実費負担なし））</a:t>
          </a:r>
          <a:endParaRPr kumimoji="1" lang="en-US" altLang="ja-JP" sz="800" b="0" u="none">
            <a:solidFill>
              <a:sysClr val="windowText" lastClr="000000"/>
            </a:solidFill>
            <a:latin typeface="+mn-ea"/>
            <a:ea typeface="+mn-ea"/>
          </a:endParaRPr>
        </a:p>
        <a:p>
          <a:pPr algn="l"/>
          <a:r>
            <a:rPr kumimoji="1" lang="ja-JP" altLang="en-US" sz="800" b="0" u="none">
              <a:solidFill>
                <a:sysClr val="windowText" lastClr="000000"/>
              </a:solidFill>
              <a:latin typeface="+mn-ea"/>
              <a:ea typeface="+mn-ea"/>
            </a:rPr>
            <a:t>●賃金支給の別（１ 有給（無給部分なし））</a:t>
          </a:r>
        </a:p>
      </xdr:txBody>
    </xdr:sp>
    <xdr:clientData/>
  </xdr:twoCellAnchor>
  <xdr:twoCellAnchor>
    <xdr:from>
      <xdr:col>3</xdr:col>
      <xdr:colOff>625929</xdr:colOff>
      <xdr:row>8</xdr:row>
      <xdr:rowOff>13607</xdr:rowOff>
    </xdr:from>
    <xdr:to>
      <xdr:col>13</xdr:col>
      <xdr:colOff>1170215</xdr:colOff>
      <xdr:row>12</xdr:row>
      <xdr:rowOff>272143</xdr:rowOff>
    </xdr:to>
    <xdr:cxnSp macro="">
      <xdr:nvCxnSpPr>
        <xdr:cNvPr id="4" name="直線コネクタ 3"/>
        <xdr:cNvCxnSpPr/>
      </xdr:nvCxnSpPr>
      <xdr:spPr>
        <a:xfrm flipH="1">
          <a:off x="2000250" y="2598964"/>
          <a:ext cx="7388679" cy="145596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152400</xdr:colOff>
      <xdr:row>51</xdr:row>
      <xdr:rowOff>123825</xdr:rowOff>
    </xdr:from>
    <xdr:to>
      <xdr:col>19</xdr:col>
      <xdr:colOff>318170</xdr:colOff>
      <xdr:row>53</xdr:row>
      <xdr:rowOff>57151</xdr:rowOff>
    </xdr:to>
    <xdr:sp macro="" textlink="">
      <xdr:nvSpPr>
        <xdr:cNvPr id="2" name="四角形吹き出し 1"/>
        <xdr:cNvSpPr/>
      </xdr:nvSpPr>
      <xdr:spPr>
        <a:xfrm>
          <a:off x="11915775" y="15544800"/>
          <a:ext cx="3766220" cy="695326"/>
        </a:xfrm>
        <a:prstGeom prst="wedgeRectCallout">
          <a:avLst>
            <a:gd name="adj1" fmla="val -53929"/>
            <a:gd name="adj2" fmla="val -9122"/>
          </a:avLst>
        </a:prstGeom>
        <a:solidFill>
          <a:schemeClr val="accent6">
            <a:lumMod val="20000"/>
            <a:lumOff val="8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lnSpc>
              <a:spcPts val="1200"/>
            </a:lnSpc>
          </a:pPr>
          <a:r>
            <a:rPr kumimoji="0" lang="en-US" altLang="ja-JP" sz="1000" b="1" u="none">
              <a:solidFill>
                <a:srgbClr val="00B050"/>
              </a:solidFill>
              <a:effectLst/>
              <a:latin typeface="+mn-ea"/>
              <a:ea typeface="+mn-ea"/>
              <a:cs typeface="+mn-cs"/>
            </a:rPr>
            <a:t>※</a:t>
          </a:r>
          <a:r>
            <a:rPr kumimoji="0" lang="ja-JP" altLang="en-US" sz="1000" b="1" u="none">
              <a:solidFill>
                <a:srgbClr val="00B050"/>
              </a:solidFill>
              <a:effectLst/>
              <a:latin typeface="+mn-ea"/>
              <a:ea typeface="+mn-ea"/>
              <a:cs typeface="+mn-cs"/>
            </a:rPr>
            <a:t>実施時間の総計は、以下の場合のみ加算</a:t>
          </a:r>
          <a:endParaRPr kumimoji="0" lang="en-US" altLang="ja-JP" sz="1000" b="1" u="none">
            <a:solidFill>
              <a:srgbClr val="00B050"/>
            </a:solidFill>
            <a:effectLst/>
            <a:latin typeface="+mn-ea"/>
            <a:ea typeface="+mn-ea"/>
            <a:cs typeface="+mn-cs"/>
          </a:endParaRPr>
        </a:p>
        <a:p>
          <a:pPr algn="l"/>
          <a:r>
            <a:rPr kumimoji="0" lang="ja-JP" altLang="en-US" sz="800" b="0" u="none">
              <a:solidFill>
                <a:sysClr val="windowText" lastClr="000000"/>
              </a:solidFill>
              <a:effectLst/>
              <a:latin typeface="+mn-ea"/>
              <a:ea typeface="+mn-ea"/>
              <a:cs typeface="+mn-cs"/>
            </a:rPr>
            <a:t>●訓練の方法の別（１ 計画的な</a:t>
          </a:r>
          <a:r>
            <a:rPr kumimoji="0" lang="en-US" altLang="ja-JP" sz="800" b="0" u="none">
              <a:solidFill>
                <a:sysClr val="windowText" lastClr="000000"/>
              </a:solidFill>
              <a:effectLst/>
              <a:latin typeface="+mn-ea"/>
              <a:ea typeface="+mn-ea"/>
              <a:cs typeface="+mn-cs"/>
            </a:rPr>
            <a:t>OJT</a:t>
          </a:r>
          <a:r>
            <a:rPr kumimoji="0" lang="ja-JP" altLang="en-US" sz="800" b="0" u="none">
              <a:solidFill>
                <a:sysClr val="windowText" lastClr="000000"/>
              </a:solidFill>
              <a:effectLst/>
              <a:latin typeface="+mn-ea"/>
              <a:ea typeface="+mn-ea"/>
              <a:cs typeface="+mn-cs"/>
            </a:rPr>
            <a:t>・２ </a:t>
          </a:r>
          <a:r>
            <a:rPr kumimoji="0" lang="en-US" altLang="ja-JP" sz="800" b="0" u="none">
              <a:solidFill>
                <a:sysClr val="windowText" lastClr="000000"/>
              </a:solidFill>
              <a:effectLst/>
              <a:latin typeface="+mn-ea"/>
              <a:ea typeface="+mn-ea"/>
              <a:cs typeface="+mn-cs"/>
            </a:rPr>
            <a:t>OFF-JT</a:t>
          </a:r>
          <a:r>
            <a:rPr kumimoji="0" lang="ja-JP" altLang="en-US" sz="800" b="0" u="none">
              <a:solidFill>
                <a:sysClr val="windowText" lastClr="000000"/>
              </a:solidFill>
              <a:effectLst/>
              <a:latin typeface="+mn-ea"/>
              <a:ea typeface="+mn-ea"/>
              <a:cs typeface="+mn-cs"/>
            </a:rPr>
            <a:t>）</a:t>
          </a:r>
          <a:endParaRPr kumimoji="0" lang="en-US" altLang="ja-JP" sz="800" b="0" u="none">
            <a:solidFill>
              <a:sysClr val="windowText" lastClr="000000"/>
            </a:solidFill>
            <a:effectLst/>
            <a:latin typeface="+mn-ea"/>
            <a:ea typeface="+mn-ea"/>
            <a:cs typeface="+mn-cs"/>
          </a:endParaRPr>
        </a:p>
        <a:p>
          <a:pPr algn="l"/>
          <a:r>
            <a:rPr kumimoji="1" lang="ja-JP" altLang="en-US" sz="800" b="0" u="none">
              <a:solidFill>
                <a:sysClr val="windowText" lastClr="000000"/>
              </a:solidFill>
              <a:latin typeface="+mn-ea"/>
              <a:ea typeface="+mn-ea"/>
            </a:rPr>
            <a:t>●訓練費負担の別（１ 無償（実費負担なし））</a:t>
          </a:r>
          <a:endParaRPr kumimoji="1" lang="en-US" altLang="ja-JP" sz="800" b="0" u="none">
            <a:solidFill>
              <a:sysClr val="windowText" lastClr="000000"/>
            </a:solidFill>
            <a:latin typeface="+mn-ea"/>
            <a:ea typeface="+mn-ea"/>
          </a:endParaRPr>
        </a:p>
        <a:p>
          <a:pPr algn="l"/>
          <a:r>
            <a:rPr kumimoji="1" lang="ja-JP" altLang="en-US" sz="800" b="0" u="none">
              <a:solidFill>
                <a:sysClr val="windowText" lastClr="000000"/>
              </a:solidFill>
              <a:latin typeface="+mn-ea"/>
              <a:ea typeface="+mn-ea"/>
            </a:rPr>
            <a:t>●賃金支給の別（１ 有給（無給部分なし））</a:t>
          </a:r>
        </a:p>
      </xdr:txBody>
    </xdr:sp>
    <xdr:clientData/>
  </xdr:twoCellAnchor>
  <xdr:twoCellAnchor>
    <xdr:from>
      <xdr:col>4</xdr:col>
      <xdr:colOff>13607</xdr:colOff>
      <xdr:row>7</xdr:row>
      <xdr:rowOff>285750</xdr:rowOff>
    </xdr:from>
    <xdr:to>
      <xdr:col>13</xdr:col>
      <xdr:colOff>1170215</xdr:colOff>
      <xdr:row>12</xdr:row>
      <xdr:rowOff>244928</xdr:rowOff>
    </xdr:to>
    <xdr:cxnSp macro="">
      <xdr:nvCxnSpPr>
        <xdr:cNvPr id="4" name="直線コネクタ 3"/>
        <xdr:cNvCxnSpPr/>
      </xdr:nvCxnSpPr>
      <xdr:spPr>
        <a:xfrm flipH="1">
          <a:off x="2027464" y="2571750"/>
          <a:ext cx="7361465" cy="145596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10.xml.rels><?xml version="1.0" encoding="UTF-8" standalone="yes"?><Relationships xmlns="http://schemas.openxmlformats.org/package/2006/relationships"><Relationship Id="rId1" Target="../printerSettings/printerSettings10.bin" Type="http://schemas.openxmlformats.org/officeDocument/2006/relationships/printerSettings"/></Relationships>
</file>

<file path=xl/worksheets/_rels/sheet11.xml.rels><?xml version="1.0" encoding="UTF-8" standalone="yes"?><Relationships xmlns="http://schemas.openxmlformats.org/package/2006/relationships"><Relationship Id="rId1" Target="../printerSettings/printerSettings11.bin" Type="http://schemas.openxmlformats.org/officeDocument/2006/relationships/printerSettings"/></Relationships>
</file>

<file path=xl/worksheets/_rels/sheet12.xml.rels><?xml version="1.0" encoding="UTF-8" standalone="yes"?><Relationships xmlns="http://schemas.openxmlformats.org/package/2006/relationships"><Relationship Id="rId1" Target="../printerSettings/printerSettings12.bin" Type="http://schemas.openxmlformats.org/officeDocument/2006/relationships/printerSettings"/></Relationships>
</file>

<file path=xl/worksheets/_rels/sheet13.xml.rels><?xml version="1.0" encoding="UTF-8" standalone="yes"?><Relationships xmlns="http://schemas.openxmlformats.org/package/2006/relationships"><Relationship Id="rId1" Target="../printerSettings/printerSettings13.bin" Type="http://schemas.openxmlformats.org/officeDocument/2006/relationships/printerSettings"/></Relationships>
</file>

<file path=xl/worksheets/_rels/sheet14.xml.rels><?xml version="1.0" encoding="UTF-8" standalone="yes"?><Relationships xmlns="http://schemas.openxmlformats.org/package/2006/relationships"><Relationship Id="rId1" Target="../printerSettings/printerSettings14.bin" Type="http://schemas.openxmlformats.org/officeDocument/2006/relationships/printerSettings"/></Relationships>
</file>

<file path=xl/worksheets/_rels/sheet15.xml.rels><?xml version="1.0" encoding="UTF-8" standalone="yes"?><Relationships xmlns="http://schemas.openxmlformats.org/package/2006/relationships"><Relationship Id="rId1" Target="../printerSettings/printerSettings15.bin" Type="http://schemas.openxmlformats.org/officeDocument/2006/relationships/printerSettings"/></Relationships>
</file>

<file path=xl/worksheets/_rels/sheet16.xml.rels><?xml version="1.0" encoding="UTF-8" standalone="yes"?><Relationships xmlns="http://schemas.openxmlformats.org/package/2006/relationships"><Relationship Id="rId1" Target="../printerSettings/printerSettings16.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2.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3.xml" Type="http://schemas.openxmlformats.org/officeDocument/2006/relationships/drawing"/></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4.xml" Type="http://schemas.openxmlformats.org/officeDocument/2006/relationships/drawing"/></Relationships>
</file>

<file path=xl/worksheets/_rels/sheet9.xml.rels><?xml version="1.0" encoding="UTF-8" standalone="yes"?><Relationships xmlns="http://schemas.openxmlformats.org/package/2006/relationships"><Relationship Id="rId1" Target="../printerSettings/printerSettings9.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3" tint="0.59999389629810485"/>
    <pageSetUpPr fitToPage="1"/>
  </sheetPr>
  <dimension ref="A1:M52"/>
  <sheetViews>
    <sheetView tabSelected="1" showWhiteSpace="0" topLeftCell="D1" zoomScale="80" zoomScaleNormal="80" zoomScaleSheetLayoutView="100" workbookViewId="0">
      <selection activeCell="M14" sqref="M14"/>
    </sheetView>
  </sheetViews>
  <sheetFormatPr defaultRowHeight="13.5" x14ac:dyDescent="0.15"/>
  <cols>
    <col min="1" max="1" width="3.25" style="206" customWidth="1"/>
    <col min="2" max="2" width="5.25" style="206" customWidth="1"/>
    <col min="3" max="3" width="10.75" style="206" customWidth="1"/>
    <col min="4" max="4" width="9.25" style="206" customWidth="1"/>
    <col min="5" max="5" width="15.125" style="206" customWidth="1"/>
    <col min="6" max="6" width="5.5" style="206" customWidth="1"/>
    <col min="7" max="7" width="23" style="206" customWidth="1"/>
    <col min="8" max="8" width="3.125" style="206" customWidth="1"/>
    <col min="9" max="9" width="14.75" style="206" customWidth="1"/>
    <col min="10" max="10" width="5.125" style="206" customWidth="1"/>
    <col min="11" max="11" width="16.5" style="206" customWidth="1"/>
    <col min="12" max="12" width="3.25" style="206" customWidth="1"/>
    <col min="13" max="13" width="60.5" style="206" customWidth="1"/>
    <col min="14" max="16384" width="9" style="206"/>
  </cols>
  <sheetData>
    <row r="1" spans="1:13" x14ac:dyDescent="0.15">
      <c r="A1" s="339"/>
      <c r="B1" s="339"/>
      <c r="C1" s="339"/>
      <c r="D1" s="339"/>
      <c r="E1" s="339"/>
      <c r="F1" s="339"/>
      <c r="G1" s="339"/>
      <c r="H1" s="339"/>
      <c r="I1" s="339"/>
      <c r="J1" s="339"/>
      <c r="K1" s="339"/>
      <c r="L1" s="339"/>
      <c r="M1" s="339"/>
    </row>
    <row r="2" spans="1:13" ht="19.5" customHeight="1" x14ac:dyDescent="0.15">
      <c r="A2" s="340" t="s">
        <v>321</v>
      </c>
      <c r="B2" s="341"/>
      <c r="C2" s="341"/>
      <c r="D2" s="341"/>
      <c r="E2" s="341"/>
      <c r="F2" s="341"/>
      <c r="G2" s="341"/>
      <c r="H2" s="341"/>
      <c r="I2" s="341"/>
      <c r="J2" s="341"/>
      <c r="K2" s="341"/>
      <c r="L2" s="348" t="s">
        <v>530</v>
      </c>
      <c r="M2" s="339"/>
    </row>
    <row r="3" spans="1:13" ht="27" customHeight="1" x14ac:dyDescent="0.15">
      <c r="A3" s="339"/>
      <c r="B3" s="341"/>
      <c r="C3" s="342"/>
      <c r="D3" s="342"/>
      <c r="E3" s="341"/>
      <c r="F3" s="341"/>
      <c r="G3" s="341"/>
      <c r="H3" s="349"/>
      <c r="I3" s="735" t="s">
        <v>320</v>
      </c>
      <c r="J3" s="736"/>
      <c r="K3" s="737"/>
      <c r="L3" s="738"/>
      <c r="M3" s="339"/>
    </row>
    <row r="4" spans="1:13" ht="27" customHeight="1" x14ac:dyDescent="0.15">
      <c r="A4" s="339"/>
      <c r="B4" s="341"/>
      <c r="C4" s="342"/>
      <c r="D4" s="341"/>
      <c r="E4" s="341"/>
      <c r="F4" s="341"/>
      <c r="G4" s="341"/>
      <c r="H4" s="350"/>
      <c r="I4" s="745" t="s">
        <v>319</v>
      </c>
      <c r="J4" s="736"/>
      <c r="K4" s="746"/>
      <c r="L4" s="747"/>
      <c r="M4" s="339"/>
    </row>
    <row r="5" spans="1:13" ht="27" customHeight="1" x14ac:dyDescent="0.15">
      <c r="A5" s="341"/>
      <c r="B5" s="341"/>
      <c r="C5" s="341"/>
      <c r="D5" s="339"/>
      <c r="E5" s="341"/>
      <c r="F5" s="341"/>
      <c r="G5" s="341"/>
      <c r="H5" s="351"/>
      <c r="I5" s="735" t="s">
        <v>318</v>
      </c>
      <c r="J5" s="736"/>
      <c r="K5" s="739" t="s">
        <v>427</v>
      </c>
      <c r="L5" s="740"/>
      <c r="M5" s="339"/>
    </row>
    <row r="6" spans="1:13" ht="22.5" customHeight="1" x14ac:dyDescent="0.15">
      <c r="A6" s="341"/>
      <c r="B6" s="341"/>
      <c r="C6" s="341"/>
      <c r="D6" s="341"/>
      <c r="E6" s="341"/>
      <c r="F6" s="341"/>
      <c r="G6" s="341"/>
      <c r="H6" s="352"/>
      <c r="I6" s="353"/>
      <c r="J6" s="354"/>
      <c r="K6" s="354"/>
      <c r="L6" s="355"/>
      <c r="M6" s="339"/>
    </row>
    <row r="7" spans="1:13" ht="19.5" customHeight="1" x14ac:dyDescent="0.15">
      <c r="A7" s="341"/>
      <c r="B7" s="341"/>
      <c r="C7" s="339"/>
      <c r="D7" s="343"/>
      <c r="E7" s="744" t="s">
        <v>317</v>
      </c>
      <c r="F7" s="744"/>
      <c r="G7" s="744"/>
      <c r="H7" s="748" t="s">
        <v>316</v>
      </c>
      <c r="I7" s="748"/>
      <c r="J7" s="748"/>
      <c r="K7" s="748"/>
      <c r="L7" s="223"/>
      <c r="M7" s="339"/>
    </row>
    <row r="8" spans="1:13" ht="19.5" customHeight="1" x14ac:dyDescent="0.15">
      <c r="A8" s="343"/>
      <c r="B8" s="343"/>
      <c r="C8" s="343"/>
      <c r="D8" s="343"/>
      <c r="E8" s="744"/>
      <c r="F8" s="744"/>
      <c r="G8" s="744"/>
      <c r="H8" s="748" t="s">
        <v>315</v>
      </c>
      <c r="I8" s="748"/>
      <c r="J8" s="748"/>
      <c r="K8" s="748"/>
      <c r="L8" s="222"/>
      <c r="M8" s="339"/>
    </row>
    <row r="9" spans="1:13" ht="13.5" customHeight="1" x14ac:dyDescent="0.15">
      <c r="A9" s="344"/>
      <c r="B9" s="344"/>
      <c r="C9" s="344"/>
      <c r="D9" s="344"/>
      <c r="E9" s="344"/>
      <c r="F9" s="344"/>
      <c r="G9" s="344"/>
      <c r="H9" s="344"/>
      <c r="I9" s="344"/>
      <c r="J9" s="344"/>
      <c r="K9" s="344"/>
      <c r="L9" s="344"/>
      <c r="M9" s="339"/>
    </row>
    <row r="10" spans="1:13" ht="13.5" customHeight="1" x14ac:dyDescent="0.15">
      <c r="A10" s="345"/>
      <c r="B10" s="345"/>
      <c r="C10" s="345"/>
      <c r="D10" s="345"/>
      <c r="E10" s="345"/>
      <c r="F10" s="345"/>
      <c r="G10" s="345"/>
      <c r="H10" s="345"/>
      <c r="I10" s="345"/>
      <c r="J10" s="345"/>
      <c r="K10" s="345"/>
      <c r="L10" s="345"/>
      <c r="M10" s="339"/>
    </row>
    <row r="11" spans="1:13" ht="13.5" customHeight="1" x14ac:dyDescent="0.15">
      <c r="A11" s="345"/>
      <c r="B11" s="345"/>
      <c r="C11" s="345"/>
      <c r="D11" s="345"/>
      <c r="E11" s="345"/>
      <c r="F11" s="345"/>
      <c r="G11" s="345"/>
      <c r="H11" s="219"/>
      <c r="I11" s="220"/>
      <c r="J11" s="749" t="s">
        <v>435</v>
      </c>
      <c r="K11" s="749"/>
      <c r="L11" s="749"/>
      <c r="M11" s="339"/>
    </row>
    <row r="12" spans="1:13" ht="13.5" customHeight="1" x14ac:dyDescent="0.15">
      <c r="A12" s="345"/>
      <c r="B12" s="345"/>
      <c r="C12" s="345"/>
      <c r="D12" s="345"/>
      <c r="E12" s="345"/>
      <c r="F12" s="345"/>
      <c r="G12" s="345"/>
      <c r="H12" s="345"/>
      <c r="I12" s="356"/>
      <c r="J12" s="345"/>
      <c r="K12" s="345"/>
      <c r="L12" s="345"/>
      <c r="M12" s="339"/>
    </row>
    <row r="13" spans="1:13" ht="13.5" customHeight="1" x14ac:dyDescent="0.15">
      <c r="A13" s="345"/>
      <c r="B13" s="750" t="s">
        <v>314</v>
      </c>
      <c r="C13" s="750"/>
      <c r="D13" s="750"/>
      <c r="E13" s="750"/>
      <c r="F13" s="346"/>
      <c r="G13" s="345"/>
      <c r="H13" s="345"/>
      <c r="I13" s="345"/>
      <c r="J13" s="345"/>
      <c r="K13" s="345"/>
      <c r="L13" s="345"/>
      <c r="M13" s="339"/>
    </row>
    <row r="14" spans="1:13" ht="13.5" customHeight="1" x14ac:dyDescent="0.15">
      <c r="A14" s="345"/>
      <c r="B14" s="346"/>
      <c r="C14" s="346"/>
      <c r="D14" s="346"/>
      <c r="E14" s="346"/>
      <c r="F14" s="346"/>
      <c r="G14" s="345"/>
      <c r="H14" s="345"/>
      <c r="I14" s="345"/>
      <c r="J14" s="345"/>
      <c r="K14" s="345"/>
      <c r="L14" s="345"/>
      <c r="M14" s="339"/>
    </row>
    <row r="15" spans="1:13" ht="13.5" customHeight="1" x14ac:dyDescent="0.15">
      <c r="A15" s="345"/>
      <c r="B15" s="346"/>
      <c r="C15" s="346"/>
      <c r="D15" s="346"/>
      <c r="E15" s="346"/>
      <c r="F15" s="346"/>
      <c r="G15" s="345"/>
      <c r="H15" s="345"/>
      <c r="I15" s="345"/>
      <c r="J15" s="345"/>
      <c r="K15" s="345"/>
      <c r="L15" s="345"/>
      <c r="M15" s="339"/>
    </row>
    <row r="16" spans="1:13" ht="13.5" customHeight="1" x14ac:dyDescent="0.15">
      <c r="A16" s="345"/>
      <c r="B16" s="346"/>
      <c r="C16" s="346"/>
      <c r="D16" s="346"/>
      <c r="E16" s="346"/>
      <c r="F16" s="346"/>
      <c r="G16" s="345"/>
      <c r="H16" s="219"/>
      <c r="I16" s="778"/>
      <c r="J16" s="779"/>
      <c r="K16" s="779"/>
      <c r="L16" s="345"/>
      <c r="M16" s="339"/>
    </row>
    <row r="17" spans="1:13" ht="13.5" customHeight="1" x14ac:dyDescent="0.15">
      <c r="A17" s="345"/>
      <c r="B17" s="346"/>
      <c r="C17" s="346"/>
      <c r="D17" s="346"/>
      <c r="E17" s="346"/>
      <c r="F17" s="346"/>
      <c r="G17" s="345"/>
      <c r="H17" s="221" t="s">
        <v>313</v>
      </c>
      <c r="I17" s="779"/>
      <c r="J17" s="779"/>
      <c r="K17" s="779"/>
      <c r="L17" s="345"/>
      <c r="M17" s="339"/>
    </row>
    <row r="18" spans="1:13" ht="13.5" customHeight="1" x14ac:dyDescent="0.15">
      <c r="A18" s="345"/>
      <c r="B18" s="346"/>
      <c r="C18" s="346"/>
      <c r="D18" s="346"/>
      <c r="E18" s="346"/>
      <c r="F18" s="346"/>
      <c r="G18" s="345"/>
      <c r="H18" s="219"/>
      <c r="I18" s="779"/>
      <c r="J18" s="779"/>
      <c r="K18" s="779"/>
      <c r="L18" s="345"/>
      <c r="M18" s="339"/>
    </row>
    <row r="19" spans="1:13" ht="13.5" customHeight="1" x14ac:dyDescent="0.15">
      <c r="A19" s="344"/>
      <c r="B19" s="347"/>
      <c r="C19" s="347"/>
      <c r="D19" s="347"/>
      <c r="E19" s="347"/>
      <c r="F19" s="347"/>
      <c r="G19" s="344"/>
      <c r="H19" s="218"/>
      <c r="I19" s="779"/>
      <c r="J19" s="779"/>
      <c r="K19" s="779"/>
      <c r="L19" s="344"/>
      <c r="M19" s="339"/>
    </row>
    <row r="20" spans="1:13" ht="13.5" customHeight="1" x14ac:dyDescent="0.15">
      <c r="A20" s="753" t="s">
        <v>312</v>
      </c>
      <c r="B20" s="753"/>
      <c r="C20" s="753"/>
      <c r="D20" s="753"/>
      <c r="E20" s="753"/>
      <c r="F20" s="753"/>
      <c r="G20" s="753"/>
      <c r="H20" s="753"/>
      <c r="I20" s="753"/>
      <c r="J20" s="753"/>
      <c r="K20" s="753"/>
      <c r="L20" s="753"/>
      <c r="M20" s="339"/>
    </row>
    <row r="21" spans="1:13" s="217" customFormat="1" ht="31.5" customHeight="1" x14ac:dyDescent="0.15">
      <c r="A21" s="753"/>
      <c r="B21" s="753"/>
      <c r="C21" s="753"/>
      <c r="D21" s="753"/>
      <c r="E21" s="753"/>
      <c r="F21" s="753"/>
      <c r="G21" s="753"/>
      <c r="H21" s="753"/>
      <c r="I21" s="753"/>
      <c r="J21" s="753"/>
      <c r="K21" s="753"/>
      <c r="L21" s="753"/>
      <c r="M21" s="380"/>
    </row>
    <row r="22" spans="1:13" s="217" customFormat="1" ht="13.5" customHeight="1" thickBot="1" x14ac:dyDescent="0.2">
      <c r="A22" s="344"/>
      <c r="B22" s="357"/>
      <c r="C22" s="357"/>
      <c r="D22" s="357"/>
      <c r="E22" s="357"/>
      <c r="F22" s="357"/>
      <c r="G22" s="357"/>
      <c r="H22" s="358"/>
      <c r="I22" s="358"/>
      <c r="J22" s="359"/>
      <c r="K22" s="359"/>
      <c r="L22" s="359"/>
      <c r="M22" s="380"/>
    </row>
    <row r="23" spans="1:13" s="207" customFormat="1" ht="13.5" customHeight="1" x14ac:dyDescent="0.15">
      <c r="A23" s="360" t="s">
        <v>307</v>
      </c>
      <c r="B23" s="361"/>
      <c r="C23" s="361"/>
      <c r="D23" s="362"/>
      <c r="E23" s="741"/>
      <c r="F23" s="742"/>
      <c r="G23" s="742"/>
      <c r="H23" s="742"/>
      <c r="I23" s="742"/>
      <c r="J23" s="742"/>
      <c r="K23" s="742"/>
      <c r="L23" s="743"/>
      <c r="M23" s="381"/>
    </row>
    <row r="24" spans="1:13" s="207" customFormat="1" ht="36" customHeight="1" thickBot="1" x14ac:dyDescent="0.2">
      <c r="A24" s="726" t="s">
        <v>311</v>
      </c>
      <c r="B24" s="712"/>
      <c r="C24" s="712"/>
      <c r="D24" s="713"/>
      <c r="E24" s="701"/>
      <c r="F24" s="702"/>
      <c r="G24" s="702"/>
      <c r="H24" s="702"/>
      <c r="I24" s="702"/>
      <c r="J24" s="702"/>
      <c r="K24" s="702"/>
      <c r="L24" s="703"/>
      <c r="M24" s="381"/>
    </row>
    <row r="25" spans="1:13" s="385" customFormat="1" ht="17.100000000000001" customHeight="1" x14ac:dyDescent="0.15">
      <c r="A25" s="717" t="s">
        <v>310</v>
      </c>
      <c r="B25" s="718"/>
      <c r="C25" s="718"/>
      <c r="D25" s="719"/>
      <c r="E25" s="714"/>
      <c r="F25" s="715"/>
      <c r="G25" s="715"/>
      <c r="H25" s="715"/>
      <c r="I25" s="715"/>
      <c r="J25" s="715"/>
      <c r="K25" s="715"/>
      <c r="L25" s="716"/>
      <c r="M25" s="382" t="s">
        <v>540</v>
      </c>
    </row>
    <row r="26" spans="1:13" s="207" customFormat="1" ht="32.1" customHeight="1" thickBot="1" x14ac:dyDescent="0.2">
      <c r="A26" s="726"/>
      <c r="B26" s="712"/>
      <c r="C26" s="712"/>
      <c r="D26" s="713"/>
      <c r="E26" s="699"/>
      <c r="F26" s="700"/>
      <c r="G26" s="700"/>
      <c r="H26" s="700"/>
      <c r="I26" s="700"/>
      <c r="J26" s="696" t="s">
        <v>543</v>
      </c>
      <c r="K26" s="697"/>
      <c r="L26" s="698"/>
      <c r="M26" s="381"/>
    </row>
    <row r="27" spans="1:13" s="207" customFormat="1" ht="13.5" customHeight="1" x14ac:dyDescent="0.15">
      <c r="A27" s="360" t="s">
        <v>307</v>
      </c>
      <c r="B27" s="361"/>
      <c r="C27" s="361"/>
      <c r="D27" s="362"/>
      <c r="E27" s="704"/>
      <c r="F27" s="705"/>
      <c r="G27" s="705"/>
      <c r="H27" s="705"/>
      <c r="I27" s="705"/>
      <c r="J27" s="706"/>
      <c r="K27" s="751" t="s">
        <v>309</v>
      </c>
      <c r="L27" s="752"/>
      <c r="M27" s="381"/>
    </row>
    <row r="28" spans="1:13" s="207" customFormat="1" ht="30.75" customHeight="1" thickBot="1" x14ac:dyDescent="0.2">
      <c r="A28" s="711" t="s">
        <v>308</v>
      </c>
      <c r="B28" s="712"/>
      <c r="C28" s="712"/>
      <c r="D28" s="713"/>
      <c r="E28" s="729"/>
      <c r="F28" s="730"/>
      <c r="G28" s="730"/>
      <c r="H28" s="730"/>
      <c r="I28" s="730"/>
      <c r="J28" s="731"/>
      <c r="K28" s="727"/>
      <c r="L28" s="728"/>
      <c r="M28" s="381"/>
    </row>
    <row r="29" spans="1:13" s="207" customFormat="1" ht="13.5" customHeight="1" x14ac:dyDescent="0.15">
      <c r="A29" s="360" t="s">
        <v>307</v>
      </c>
      <c r="B29" s="361"/>
      <c r="C29" s="361"/>
      <c r="D29" s="362"/>
      <c r="E29" s="741"/>
      <c r="F29" s="742"/>
      <c r="G29" s="742"/>
      <c r="H29" s="742"/>
      <c r="I29" s="742"/>
      <c r="J29" s="742"/>
      <c r="K29" s="742"/>
      <c r="L29" s="743"/>
      <c r="M29" s="381"/>
    </row>
    <row r="30" spans="1:13" s="207" customFormat="1" ht="33" customHeight="1" thickBot="1" x14ac:dyDescent="0.2">
      <c r="A30" s="726" t="s">
        <v>306</v>
      </c>
      <c r="B30" s="712"/>
      <c r="C30" s="712"/>
      <c r="D30" s="713"/>
      <c r="E30" s="701"/>
      <c r="F30" s="702"/>
      <c r="G30" s="702"/>
      <c r="H30" s="702"/>
      <c r="I30" s="702"/>
      <c r="J30" s="702"/>
      <c r="K30" s="702"/>
      <c r="L30" s="703"/>
      <c r="M30" s="381"/>
    </row>
    <row r="31" spans="1:13" s="207" customFormat="1" ht="17.100000000000001" customHeight="1" x14ac:dyDescent="0.15">
      <c r="A31" s="723" t="s">
        <v>305</v>
      </c>
      <c r="B31" s="724"/>
      <c r="C31" s="724"/>
      <c r="D31" s="725"/>
      <c r="E31" s="714"/>
      <c r="F31" s="715"/>
      <c r="G31" s="715"/>
      <c r="H31" s="715"/>
      <c r="I31" s="715"/>
      <c r="J31" s="715"/>
      <c r="K31" s="715"/>
      <c r="L31" s="716"/>
      <c r="M31" s="382" t="s">
        <v>540</v>
      </c>
    </row>
    <row r="32" spans="1:13" s="207" customFormat="1" ht="32.1" customHeight="1" thickBot="1" x14ac:dyDescent="0.2">
      <c r="A32" s="726"/>
      <c r="B32" s="712"/>
      <c r="C32" s="712"/>
      <c r="D32" s="713"/>
      <c r="E32" s="699"/>
      <c r="F32" s="700"/>
      <c r="G32" s="700"/>
      <c r="H32" s="700"/>
      <c r="I32" s="700"/>
      <c r="J32" s="696" t="s">
        <v>543</v>
      </c>
      <c r="K32" s="697"/>
      <c r="L32" s="698"/>
      <c r="M32" s="381"/>
    </row>
    <row r="33" spans="1:13" s="207" customFormat="1" ht="31.5" customHeight="1" thickBot="1" x14ac:dyDescent="0.2">
      <c r="A33" s="717" t="s">
        <v>304</v>
      </c>
      <c r="B33" s="718"/>
      <c r="C33" s="718"/>
      <c r="D33" s="719"/>
      <c r="E33" s="732"/>
      <c r="F33" s="733"/>
      <c r="G33" s="734"/>
      <c r="H33" s="599"/>
      <c r="I33" s="600"/>
      <c r="J33" s="599"/>
      <c r="K33" s="599"/>
      <c r="L33" s="599"/>
      <c r="M33" s="678" t="str">
        <f>IF(E33="","「大企業、中小企業の別」未選択","")</f>
        <v>「大企業、中小企業の別」未選択</v>
      </c>
    </row>
    <row r="34" spans="1:13" s="207" customFormat="1" ht="6" customHeight="1" x14ac:dyDescent="0.15">
      <c r="A34" s="363"/>
      <c r="B34" s="364"/>
      <c r="C34" s="364"/>
      <c r="D34" s="364"/>
      <c r="E34" s="216"/>
      <c r="F34" s="216"/>
      <c r="G34" s="216"/>
      <c r="H34" s="215"/>
      <c r="I34" s="215"/>
      <c r="J34" s="215"/>
      <c r="K34" s="709"/>
      <c r="L34" s="710"/>
      <c r="M34" s="381"/>
    </row>
    <row r="35" spans="1:13" s="207" customFormat="1" ht="31.5" customHeight="1" thickBot="1" x14ac:dyDescent="0.2">
      <c r="A35" s="365" t="s">
        <v>303</v>
      </c>
      <c r="B35" s="366" t="s">
        <v>302</v>
      </c>
      <c r="C35" s="366"/>
      <c r="D35" s="367" t="s">
        <v>301</v>
      </c>
      <c r="E35" s="720"/>
      <c r="F35" s="721"/>
      <c r="G35" s="721"/>
      <c r="H35" s="721"/>
      <c r="I35" s="722"/>
      <c r="J35" s="369" t="s">
        <v>300</v>
      </c>
      <c r="K35" s="707"/>
      <c r="L35" s="708"/>
      <c r="M35" s="382" t="s">
        <v>541</v>
      </c>
    </row>
    <row r="36" spans="1:13" ht="32.25" customHeight="1" thickBot="1" x14ac:dyDescent="0.2">
      <c r="A36" s="368" t="s">
        <v>299</v>
      </c>
      <c r="B36" s="787" t="s">
        <v>436</v>
      </c>
      <c r="C36" s="787"/>
      <c r="D36" s="788"/>
      <c r="E36" s="302"/>
      <c r="F36" s="303" t="s">
        <v>428</v>
      </c>
      <c r="G36" s="304"/>
      <c r="H36" s="382"/>
      <c r="I36" s="602"/>
      <c r="J36" s="601"/>
      <c r="K36" s="601"/>
      <c r="L36" s="601"/>
      <c r="M36" s="382" t="s">
        <v>542</v>
      </c>
    </row>
    <row r="37" spans="1:13" s="207" customFormat="1" ht="6" customHeight="1" x14ac:dyDescent="0.15">
      <c r="A37" s="717" t="s">
        <v>298</v>
      </c>
      <c r="B37" s="718"/>
      <c r="C37" s="718"/>
      <c r="D37" s="718"/>
      <c r="E37" s="213"/>
      <c r="F37" s="213"/>
      <c r="G37" s="213"/>
      <c r="H37" s="212"/>
      <c r="I37" s="212"/>
      <c r="J37" s="212"/>
      <c r="K37" s="709"/>
      <c r="L37" s="710"/>
      <c r="M37" s="381"/>
    </row>
    <row r="38" spans="1:13" s="207" customFormat="1" ht="29.25" customHeight="1" thickBot="1" x14ac:dyDescent="0.2">
      <c r="A38" s="726"/>
      <c r="B38" s="712"/>
      <c r="C38" s="712"/>
      <c r="D38" s="712"/>
      <c r="E38" s="791"/>
      <c r="F38" s="792"/>
      <c r="G38" s="793"/>
      <c r="H38" s="789" t="s">
        <v>429</v>
      </c>
      <c r="I38" s="790"/>
      <c r="J38" s="784"/>
      <c r="K38" s="785"/>
      <c r="L38" s="786"/>
      <c r="M38" s="678" t="str">
        <f>IF(E38="","「民営職業紹介事業との兼業」未選択","")</f>
        <v>「民営職業紹介事業との兼業」未選択</v>
      </c>
    </row>
    <row r="39" spans="1:13" s="207" customFormat="1" ht="6" customHeight="1" x14ac:dyDescent="0.15">
      <c r="A39" s="363"/>
      <c r="B39" s="371"/>
      <c r="C39" s="371"/>
      <c r="D39" s="211"/>
      <c r="E39" s="210"/>
      <c r="F39" s="210"/>
      <c r="G39" s="210"/>
      <c r="H39" s="214"/>
      <c r="I39" s="214"/>
      <c r="J39" s="214"/>
      <c r="K39" s="214"/>
      <c r="L39" s="298"/>
      <c r="M39" s="381"/>
    </row>
    <row r="40" spans="1:13" s="207" customFormat="1" ht="27.75" customHeight="1" x14ac:dyDescent="0.15">
      <c r="A40" s="372" t="s">
        <v>297</v>
      </c>
      <c r="B40" s="373"/>
      <c r="C40" s="373"/>
      <c r="D40" s="775"/>
      <c r="E40" s="776"/>
      <c r="F40" s="776"/>
      <c r="G40" s="776"/>
      <c r="H40" s="777"/>
      <c r="I40" s="370" t="s">
        <v>2</v>
      </c>
      <c r="J40" s="797"/>
      <c r="K40" s="798"/>
      <c r="L40" s="799"/>
      <c r="M40" s="679" t="str">
        <f>IF(E38="①　有　　２　無",IF(J38="","許可・届出番号未入力",""),"")</f>
        <v/>
      </c>
    </row>
    <row r="41" spans="1:13" ht="30" customHeight="1" thickBot="1" x14ac:dyDescent="0.2">
      <c r="A41" s="374"/>
      <c r="B41" s="754" t="s">
        <v>296</v>
      </c>
      <c r="C41" s="755"/>
      <c r="D41" s="756"/>
      <c r="E41" s="803"/>
      <c r="F41" s="804"/>
      <c r="G41" s="794" t="s">
        <v>295</v>
      </c>
      <c r="H41" s="795"/>
      <c r="I41" s="796"/>
      <c r="J41" s="800"/>
      <c r="K41" s="801"/>
      <c r="L41" s="802"/>
      <c r="M41" s="678" t="str">
        <f>IF(E44="","「請負事業の実施」未選択","")</f>
        <v>「請負事業の実施」未選択</v>
      </c>
    </row>
    <row r="42" spans="1:13" s="207" customFormat="1" ht="6" customHeight="1" x14ac:dyDescent="0.15">
      <c r="A42" s="375"/>
      <c r="B42" s="376"/>
      <c r="C42" s="376"/>
      <c r="D42" s="376"/>
      <c r="E42" s="305"/>
      <c r="F42" s="305"/>
      <c r="G42" s="305"/>
      <c r="H42" s="306"/>
      <c r="I42" s="306"/>
      <c r="J42" s="306"/>
      <c r="K42" s="306"/>
      <c r="L42" s="307"/>
      <c r="M42" s="383"/>
    </row>
    <row r="43" spans="1:13" s="207" customFormat="1" ht="6" customHeight="1" x14ac:dyDescent="0.15">
      <c r="A43" s="313"/>
      <c r="B43" s="377"/>
      <c r="C43" s="377"/>
      <c r="D43" s="377"/>
      <c r="E43" s="308"/>
      <c r="F43" s="309"/>
      <c r="G43" s="309"/>
      <c r="H43" s="780" t="s">
        <v>294</v>
      </c>
      <c r="I43" s="781"/>
      <c r="J43" s="310"/>
      <c r="K43" s="310"/>
      <c r="L43" s="311"/>
      <c r="M43" s="383"/>
    </row>
    <row r="44" spans="1:13" s="207" customFormat="1" ht="27.75" customHeight="1" thickBot="1" x14ac:dyDescent="0.2">
      <c r="A44" s="312" t="s">
        <v>293</v>
      </c>
      <c r="B44" s="378"/>
      <c r="C44" s="378"/>
      <c r="D44" s="379"/>
      <c r="E44" s="757"/>
      <c r="F44" s="758"/>
      <c r="G44" s="759"/>
      <c r="H44" s="782"/>
      <c r="I44" s="783"/>
      <c r="J44" s="772"/>
      <c r="K44" s="773"/>
      <c r="L44" s="774"/>
      <c r="M44" s="679" t="str">
        <f>IF(E44="①　有　　２　無",IF(J44="","「うち構内請負の実施」未選択",""),"")</f>
        <v/>
      </c>
    </row>
    <row r="45" spans="1:13" s="207" customFormat="1" ht="6" customHeight="1" thickBot="1" x14ac:dyDescent="0.2">
      <c r="A45" s="313"/>
      <c r="B45" s="377"/>
      <c r="C45" s="377"/>
      <c r="D45" s="594"/>
      <c r="E45" s="595"/>
      <c r="F45" s="595"/>
      <c r="G45" s="595"/>
      <c r="H45" s="596"/>
      <c r="I45" s="596"/>
      <c r="J45" s="597"/>
      <c r="K45" s="597"/>
      <c r="L45" s="598"/>
      <c r="M45" s="381"/>
    </row>
    <row r="46" spans="1:13" s="207" customFormat="1" ht="27.75" customHeight="1" x14ac:dyDescent="0.15">
      <c r="A46" s="717" t="s">
        <v>532</v>
      </c>
      <c r="B46" s="718"/>
      <c r="C46" s="766" t="s">
        <v>529</v>
      </c>
      <c r="D46" s="767"/>
      <c r="E46" s="767"/>
      <c r="F46" s="767"/>
      <c r="G46" s="767"/>
      <c r="H46" s="767"/>
      <c r="I46" s="767"/>
      <c r="J46" s="767"/>
      <c r="K46" s="767"/>
      <c r="L46" s="768"/>
      <c r="M46" s="381"/>
    </row>
    <row r="47" spans="1:13" s="207" customFormat="1" ht="27.75" customHeight="1" thickBot="1" x14ac:dyDescent="0.2">
      <c r="A47" s="726"/>
      <c r="B47" s="712"/>
      <c r="C47" s="769"/>
      <c r="D47" s="770"/>
      <c r="E47" s="770"/>
      <c r="F47" s="770"/>
      <c r="G47" s="770"/>
      <c r="H47" s="770"/>
      <c r="I47" s="770"/>
      <c r="J47" s="770"/>
      <c r="K47" s="770"/>
      <c r="L47" s="771"/>
      <c r="M47" s="381"/>
    </row>
    <row r="48" spans="1:13" s="207" customFormat="1" ht="27.75" customHeight="1" thickBot="1" x14ac:dyDescent="0.2">
      <c r="A48" s="211"/>
      <c r="B48" s="211"/>
      <c r="C48" s="211"/>
      <c r="D48" s="210"/>
      <c r="E48" s="210"/>
      <c r="F48" s="210"/>
      <c r="G48" s="211"/>
      <c r="H48" s="210"/>
      <c r="I48" s="210"/>
      <c r="J48" s="210"/>
      <c r="K48" s="210"/>
      <c r="L48" s="210"/>
      <c r="M48" s="381"/>
    </row>
    <row r="49" spans="1:13" s="207" customFormat="1" ht="23.25" customHeight="1" x14ac:dyDescent="0.15">
      <c r="A49" s="360" t="s">
        <v>292</v>
      </c>
      <c r="B49" s="384"/>
      <c r="C49" s="384"/>
      <c r="D49" s="764"/>
      <c r="E49" s="764"/>
      <c r="F49" s="764"/>
      <c r="G49" s="764"/>
      <c r="H49" s="764"/>
      <c r="I49" s="764"/>
      <c r="J49" s="764"/>
      <c r="K49" s="764"/>
      <c r="L49" s="765"/>
      <c r="M49" s="381"/>
    </row>
    <row r="50" spans="1:13" s="207" customFormat="1" ht="23.25" customHeight="1" x14ac:dyDescent="0.15">
      <c r="A50" s="209"/>
      <c r="B50" s="760"/>
      <c r="C50" s="760"/>
      <c r="D50" s="760"/>
      <c r="E50" s="760"/>
      <c r="F50" s="760"/>
      <c r="G50" s="760"/>
      <c r="H50" s="760"/>
      <c r="I50" s="760"/>
      <c r="J50" s="760"/>
      <c r="K50" s="760"/>
      <c r="L50" s="761"/>
      <c r="M50" s="381"/>
    </row>
    <row r="51" spans="1:13" s="207" customFormat="1" ht="23.25" customHeight="1" thickBot="1" x14ac:dyDescent="0.2">
      <c r="A51" s="208"/>
      <c r="B51" s="762"/>
      <c r="C51" s="762"/>
      <c r="D51" s="762"/>
      <c r="E51" s="762"/>
      <c r="F51" s="762"/>
      <c r="G51" s="762"/>
      <c r="H51" s="762"/>
      <c r="I51" s="762"/>
      <c r="J51" s="762"/>
      <c r="K51" s="762"/>
      <c r="L51" s="763"/>
      <c r="M51" s="381"/>
    </row>
    <row r="52" spans="1:13" x14ac:dyDescent="0.15">
      <c r="K52" s="589" t="s">
        <v>531</v>
      </c>
    </row>
  </sheetData>
  <sheetProtection sheet="1" objects="1" scenarios="1"/>
  <mergeCells count="56">
    <mergeCell ref="E23:L23"/>
    <mergeCell ref="A24:D24"/>
    <mergeCell ref="J44:L44"/>
    <mergeCell ref="D40:H40"/>
    <mergeCell ref="I16:K19"/>
    <mergeCell ref="H43:I44"/>
    <mergeCell ref="J38:L38"/>
    <mergeCell ref="K37:L37"/>
    <mergeCell ref="B36:D36"/>
    <mergeCell ref="A37:D38"/>
    <mergeCell ref="H38:I38"/>
    <mergeCell ref="E38:G38"/>
    <mergeCell ref="G41:I41"/>
    <mergeCell ref="J40:L40"/>
    <mergeCell ref="J41:L41"/>
    <mergeCell ref="E41:F41"/>
    <mergeCell ref="B41:D41"/>
    <mergeCell ref="E44:G44"/>
    <mergeCell ref="B50:L51"/>
    <mergeCell ref="D49:L49"/>
    <mergeCell ref="A46:B47"/>
    <mergeCell ref="C46:L47"/>
    <mergeCell ref="I3:J3"/>
    <mergeCell ref="K3:L3"/>
    <mergeCell ref="K5:L5"/>
    <mergeCell ref="I5:J5"/>
    <mergeCell ref="E29:L29"/>
    <mergeCell ref="E7:G8"/>
    <mergeCell ref="I4:J4"/>
    <mergeCell ref="K4:L4"/>
    <mergeCell ref="H8:K8"/>
    <mergeCell ref="H7:K7"/>
    <mergeCell ref="J11:L11"/>
    <mergeCell ref="B13:E13"/>
    <mergeCell ref="A25:D26"/>
    <mergeCell ref="K27:L27"/>
    <mergeCell ref="E25:L25"/>
    <mergeCell ref="A20:L21"/>
    <mergeCell ref="K35:L35"/>
    <mergeCell ref="K34:L34"/>
    <mergeCell ref="A28:D28"/>
    <mergeCell ref="E31:L31"/>
    <mergeCell ref="A33:D33"/>
    <mergeCell ref="E35:I35"/>
    <mergeCell ref="E30:L30"/>
    <mergeCell ref="A31:D32"/>
    <mergeCell ref="A30:D30"/>
    <mergeCell ref="K28:L28"/>
    <mergeCell ref="E28:J28"/>
    <mergeCell ref="E33:G33"/>
    <mergeCell ref="J26:L26"/>
    <mergeCell ref="E26:I26"/>
    <mergeCell ref="J32:L32"/>
    <mergeCell ref="E32:I32"/>
    <mergeCell ref="E24:L24"/>
    <mergeCell ref="E27:J27"/>
  </mergeCells>
  <phoneticPr fontId="5"/>
  <dataValidations count="4">
    <dataValidation type="list" allowBlank="1" showInputMessage="1" showErrorMessage="1" sqref="E33:G33">
      <formula1>"①　大企業　　２　中小企業,１　大企業　　②　中小企業"</formula1>
    </dataValidation>
    <dataValidation type="whole" allowBlank="1" showInputMessage="1" showErrorMessage="1" sqref="K35:L35">
      <formula1>100</formula1>
      <formula2>9999</formula2>
    </dataValidation>
    <dataValidation operator="greaterThanOrEqual" allowBlank="1" showInputMessage="1" showErrorMessage="1" sqref="E36"/>
    <dataValidation type="list" allowBlank="1" showInputMessage="1" showErrorMessage="1" sqref="E38:G38 E44:G45 J44:L45">
      <formula1>"①　有　　２　無,１　有　　②　無"</formula1>
    </dataValidation>
  </dataValidations>
  <printOptions horizontalCentered="1"/>
  <pageMargins left="0.39370078740157483" right="0.39370078740157483" top="0.39370078740157483" bottom="0.47244094488188981" header="0.31496062992125984" footer="0.31496062992125984"/>
  <pageSetup paperSize="9" scale="8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theme="3" tint="0.59999389629810485"/>
    <pageSetUpPr fitToPage="1"/>
  </sheetPr>
  <dimension ref="A1:M56"/>
  <sheetViews>
    <sheetView zoomScale="70" zoomScaleNormal="70" zoomScaleSheetLayoutView="100" workbookViewId="0">
      <selection activeCell="N17" sqref="N17"/>
    </sheetView>
  </sheetViews>
  <sheetFormatPr defaultRowHeight="13.5" x14ac:dyDescent="0.15"/>
  <cols>
    <col min="1" max="1" width="1" style="140" customWidth="1"/>
    <col min="2" max="2" width="2.875" style="140" customWidth="1"/>
    <col min="3" max="3" width="2.625" style="140" customWidth="1"/>
    <col min="4" max="4" width="22.5" style="140" customWidth="1"/>
    <col min="5" max="5" width="16.625" style="140" customWidth="1"/>
    <col min="6" max="12" width="15.375" style="140" customWidth="1"/>
    <col min="13" max="13" width="22.5" style="140" customWidth="1"/>
    <col min="14" max="16384" width="9" style="140"/>
  </cols>
  <sheetData>
    <row r="1" spans="1:13" ht="28.5" customHeight="1" x14ac:dyDescent="0.15">
      <c r="A1" s="37"/>
      <c r="B1" s="41"/>
      <c r="C1" s="154"/>
      <c r="D1" s="154"/>
      <c r="E1" s="154"/>
      <c r="F1" s="40"/>
      <c r="G1" s="153"/>
      <c r="H1" s="153"/>
      <c r="I1" s="153"/>
      <c r="J1" s="153"/>
      <c r="K1" s="153"/>
      <c r="L1" s="59" t="s">
        <v>441</v>
      </c>
    </row>
    <row r="2" spans="1:13" ht="28.5" customHeight="1" x14ac:dyDescent="0.15">
      <c r="A2" s="1" t="s">
        <v>187</v>
      </c>
      <c r="B2" s="41"/>
      <c r="C2" s="154"/>
      <c r="D2" s="154"/>
      <c r="E2" s="154"/>
      <c r="F2" s="40"/>
      <c r="G2" s="153"/>
      <c r="H2" s="153"/>
      <c r="I2" s="153"/>
      <c r="J2" s="153"/>
      <c r="K2" s="153"/>
      <c r="L2" s="153"/>
    </row>
    <row r="3" spans="1:13" ht="28.5" customHeight="1" thickBot="1" x14ac:dyDescent="0.2">
      <c r="A3" s="37"/>
      <c r="B3" s="35" t="s">
        <v>177</v>
      </c>
      <c r="C3" s="154"/>
      <c r="D3" s="154"/>
      <c r="E3" s="154"/>
      <c r="F3" s="40"/>
      <c r="G3" s="153"/>
      <c r="H3" s="153"/>
      <c r="I3" s="153"/>
      <c r="J3" s="153"/>
      <c r="K3" s="62"/>
      <c r="L3" s="676"/>
    </row>
    <row r="4" spans="1:13" ht="9" customHeight="1" thickBot="1" x14ac:dyDescent="0.2">
      <c r="A4" s="37"/>
      <c r="B4" s="41"/>
      <c r="C4" s="925"/>
      <c r="D4" s="926"/>
      <c r="E4" s="927"/>
      <c r="F4" s="1113" t="s">
        <v>1</v>
      </c>
      <c r="G4" s="67"/>
      <c r="H4" s="67"/>
      <c r="I4" s="67"/>
      <c r="J4" s="66"/>
      <c r="K4" s="203"/>
      <c r="L4" s="675"/>
    </row>
    <row r="5" spans="1:13" ht="27" customHeight="1" x14ac:dyDescent="0.15">
      <c r="A5" s="37"/>
      <c r="B5" s="41"/>
      <c r="C5" s="928"/>
      <c r="D5" s="929"/>
      <c r="E5" s="930"/>
      <c r="F5" s="1122"/>
      <c r="G5" s="1111" t="s">
        <v>156</v>
      </c>
      <c r="H5" s="1112"/>
      <c r="I5" s="1111" t="s">
        <v>263</v>
      </c>
      <c r="J5" s="1112"/>
      <c r="K5" s="203"/>
      <c r="L5" s="675"/>
    </row>
    <row r="6" spans="1:13" ht="27" customHeight="1" thickBot="1" x14ac:dyDescent="0.2">
      <c r="A6" s="37"/>
      <c r="B6" s="41"/>
      <c r="C6" s="928"/>
      <c r="D6" s="929"/>
      <c r="E6" s="930"/>
      <c r="F6" s="1122"/>
      <c r="G6" s="468"/>
      <c r="H6" s="448" t="s">
        <v>183</v>
      </c>
      <c r="I6" s="469"/>
      <c r="J6" s="448" t="s">
        <v>183</v>
      </c>
      <c r="K6" s="203"/>
      <c r="L6" s="675"/>
    </row>
    <row r="7" spans="1:13" ht="27" customHeight="1" x14ac:dyDescent="0.15">
      <c r="A7" s="37"/>
      <c r="B7" s="41"/>
      <c r="C7" s="1123" t="s">
        <v>45</v>
      </c>
      <c r="D7" s="1124"/>
      <c r="E7" s="1125"/>
      <c r="F7" s="548" t="str">
        <f t="shared" ref="F7:F13" si="0">IF(G7+I7=0,"",G7+I7)</f>
        <v/>
      </c>
      <c r="G7" s="549"/>
      <c r="H7" s="499"/>
      <c r="I7" s="539"/>
      <c r="J7" s="499"/>
      <c r="K7" s="155"/>
      <c r="L7" s="155"/>
      <c r="M7" s="395" t="str">
        <f>IF(OR(H7&gt;G7,J7&gt;I7),"協定対象派遣労働者数が派遣労働者数の内数でない","")</f>
        <v/>
      </c>
    </row>
    <row r="8" spans="1:13" ht="27" customHeight="1" x14ac:dyDescent="0.15">
      <c r="A8" s="37"/>
      <c r="B8" s="41"/>
      <c r="C8" s="1103" t="s">
        <v>46</v>
      </c>
      <c r="D8" s="1104"/>
      <c r="E8" s="1105"/>
      <c r="F8" s="543" t="str">
        <f t="shared" si="0"/>
        <v/>
      </c>
      <c r="G8" s="541"/>
      <c r="H8" s="500"/>
      <c r="I8" s="542"/>
      <c r="J8" s="500"/>
      <c r="K8" s="144"/>
      <c r="L8" s="676"/>
      <c r="M8" s="395" t="str">
        <f t="shared" ref="M8:M17" si="1">IF(OR(H8&gt;G8,J8&gt;I8),"協定対象派遣労働者数が派遣労働者数の内数でない","")</f>
        <v/>
      </c>
    </row>
    <row r="9" spans="1:13" ht="27" customHeight="1" x14ac:dyDescent="0.15">
      <c r="A9" s="37"/>
      <c r="B9" s="41"/>
      <c r="C9" s="1103" t="s">
        <v>47</v>
      </c>
      <c r="D9" s="1104"/>
      <c r="E9" s="1105"/>
      <c r="F9" s="543" t="str">
        <f t="shared" si="0"/>
        <v/>
      </c>
      <c r="G9" s="541"/>
      <c r="H9" s="500"/>
      <c r="I9" s="542"/>
      <c r="J9" s="500"/>
      <c r="K9" s="38"/>
      <c r="L9" s="141"/>
      <c r="M9" s="395" t="str">
        <f t="shared" si="1"/>
        <v/>
      </c>
    </row>
    <row r="10" spans="1:13" ht="27" customHeight="1" x14ac:dyDescent="0.15">
      <c r="A10" s="37"/>
      <c r="B10" s="41"/>
      <c r="C10" s="1103" t="s">
        <v>48</v>
      </c>
      <c r="D10" s="1104"/>
      <c r="E10" s="1105"/>
      <c r="F10" s="543" t="str">
        <f t="shared" si="0"/>
        <v/>
      </c>
      <c r="G10" s="541"/>
      <c r="H10" s="500"/>
      <c r="I10" s="542"/>
      <c r="J10" s="500"/>
      <c r="K10" s="38"/>
      <c r="L10" s="141"/>
      <c r="M10" s="395" t="str">
        <f t="shared" si="1"/>
        <v/>
      </c>
    </row>
    <row r="11" spans="1:13" ht="27" customHeight="1" x14ac:dyDescent="0.15">
      <c r="A11" s="37"/>
      <c r="B11" s="41"/>
      <c r="C11" s="1126" t="s">
        <v>49</v>
      </c>
      <c r="D11" s="1127"/>
      <c r="E11" s="1128"/>
      <c r="F11" s="543" t="str">
        <f t="shared" si="0"/>
        <v/>
      </c>
      <c r="G11" s="541"/>
      <c r="H11" s="500"/>
      <c r="I11" s="542"/>
      <c r="J11" s="500"/>
      <c r="K11" s="38"/>
      <c r="L11" s="141"/>
      <c r="M11" s="395" t="str">
        <f t="shared" si="1"/>
        <v/>
      </c>
    </row>
    <row r="12" spans="1:13" ht="27" customHeight="1" x14ac:dyDescent="0.15">
      <c r="A12" s="37"/>
      <c r="B12" s="41"/>
      <c r="C12" s="1103" t="s">
        <v>50</v>
      </c>
      <c r="D12" s="1104"/>
      <c r="E12" s="1105"/>
      <c r="F12" s="543" t="str">
        <f t="shared" si="0"/>
        <v/>
      </c>
      <c r="G12" s="541"/>
      <c r="H12" s="500"/>
      <c r="I12" s="542"/>
      <c r="J12" s="500"/>
      <c r="K12" s="38"/>
      <c r="L12" s="144"/>
      <c r="M12" s="395" t="str">
        <f t="shared" si="1"/>
        <v/>
      </c>
    </row>
    <row r="13" spans="1:13" ht="24.75" customHeight="1" x14ac:dyDescent="0.15">
      <c r="A13" s="37"/>
      <c r="B13" s="41"/>
      <c r="C13" s="1103" t="s">
        <v>269</v>
      </c>
      <c r="D13" s="1104"/>
      <c r="E13" s="1105"/>
      <c r="F13" s="540" t="str">
        <f t="shared" si="0"/>
        <v/>
      </c>
      <c r="G13" s="541"/>
      <c r="H13" s="500"/>
      <c r="I13" s="542"/>
      <c r="J13" s="500"/>
      <c r="K13" s="38"/>
      <c r="L13" s="676"/>
      <c r="M13" s="395" t="str">
        <f t="shared" si="1"/>
        <v/>
      </c>
    </row>
    <row r="14" spans="1:13" ht="24.75" customHeight="1" x14ac:dyDescent="0.15">
      <c r="A14" s="37"/>
      <c r="B14" s="41"/>
      <c r="C14" s="1119" t="s">
        <v>51</v>
      </c>
      <c r="D14" s="1120"/>
      <c r="E14" s="1121"/>
      <c r="F14" s="540" t="str">
        <f t="shared" ref="F14:F44" si="2">IF(G14+I14=0,"",G14+I14)</f>
        <v/>
      </c>
      <c r="G14" s="542"/>
      <c r="H14" s="500"/>
      <c r="I14" s="542"/>
      <c r="J14" s="500"/>
      <c r="K14" s="38"/>
      <c r="L14" s="141"/>
      <c r="M14" s="395" t="str">
        <f t="shared" si="1"/>
        <v/>
      </c>
    </row>
    <row r="15" spans="1:13" ht="24.75" customHeight="1" x14ac:dyDescent="0.15">
      <c r="A15" s="37"/>
      <c r="B15" s="41"/>
      <c r="C15" s="1119" t="s">
        <v>52</v>
      </c>
      <c r="D15" s="1120"/>
      <c r="E15" s="1121"/>
      <c r="F15" s="540" t="str">
        <f t="shared" si="2"/>
        <v/>
      </c>
      <c r="G15" s="542"/>
      <c r="H15" s="500"/>
      <c r="I15" s="542"/>
      <c r="J15" s="500"/>
      <c r="K15" s="38"/>
      <c r="L15" s="141"/>
      <c r="M15" s="395" t="str">
        <f t="shared" si="1"/>
        <v/>
      </c>
    </row>
    <row r="16" spans="1:13" ht="24.75" customHeight="1" x14ac:dyDescent="0.15">
      <c r="A16" s="144"/>
      <c r="B16" s="144"/>
      <c r="C16" s="1129" t="s">
        <v>53</v>
      </c>
      <c r="D16" s="1130"/>
      <c r="E16" s="1131"/>
      <c r="F16" s="540" t="str">
        <f t="shared" si="2"/>
        <v/>
      </c>
      <c r="G16" s="542"/>
      <c r="H16" s="500"/>
      <c r="I16" s="542"/>
      <c r="J16" s="500"/>
      <c r="K16" s="38"/>
      <c r="L16" s="141"/>
      <c r="M16" s="395" t="str">
        <f t="shared" si="1"/>
        <v/>
      </c>
    </row>
    <row r="17" spans="1:13" ht="24.75" customHeight="1" x14ac:dyDescent="0.15">
      <c r="A17" s="144"/>
      <c r="B17" s="144"/>
      <c r="C17" s="1129" t="s">
        <v>54</v>
      </c>
      <c r="D17" s="1130"/>
      <c r="E17" s="1131"/>
      <c r="F17" s="540" t="str">
        <f t="shared" si="2"/>
        <v/>
      </c>
      <c r="G17" s="542"/>
      <c r="H17" s="500"/>
      <c r="I17" s="542"/>
      <c r="J17" s="500"/>
      <c r="K17" s="38"/>
      <c r="L17" s="141"/>
      <c r="M17" s="395" t="str">
        <f t="shared" si="1"/>
        <v/>
      </c>
    </row>
    <row r="18" spans="1:13" ht="24.75" customHeight="1" x14ac:dyDescent="0.15">
      <c r="A18" s="144"/>
      <c r="B18" s="144"/>
      <c r="C18" s="1129" t="s">
        <v>157</v>
      </c>
      <c r="D18" s="1130"/>
      <c r="E18" s="1131"/>
      <c r="F18" s="656"/>
      <c r="G18" s="657"/>
      <c r="H18" s="658"/>
      <c r="I18" s="657"/>
      <c r="J18" s="658"/>
      <c r="K18" s="38"/>
      <c r="L18" s="141"/>
    </row>
    <row r="19" spans="1:13" ht="24.75" customHeight="1" x14ac:dyDescent="0.15">
      <c r="A19" s="144"/>
      <c r="B19" s="144"/>
      <c r="C19" s="1129" t="s">
        <v>55</v>
      </c>
      <c r="D19" s="1130"/>
      <c r="E19" s="1131"/>
      <c r="F19" s="540" t="str">
        <f t="shared" si="2"/>
        <v/>
      </c>
      <c r="G19" s="542"/>
      <c r="H19" s="500"/>
      <c r="I19" s="542"/>
      <c r="J19" s="500"/>
      <c r="K19" s="38"/>
      <c r="L19" s="141"/>
      <c r="M19" s="395" t="str">
        <f t="shared" ref="M19:M34" si="3">IF(OR(H19&gt;G19,J19&gt;I19),"協定対象派遣労働者数が派遣労働者数の内数でない","")</f>
        <v/>
      </c>
    </row>
    <row r="20" spans="1:13" ht="24.75" customHeight="1" x14ac:dyDescent="0.15">
      <c r="A20" s="144"/>
      <c r="B20" s="144"/>
      <c r="C20" s="1129" t="s">
        <v>56</v>
      </c>
      <c r="D20" s="1130"/>
      <c r="E20" s="1131"/>
      <c r="F20" s="540" t="str">
        <f t="shared" si="2"/>
        <v/>
      </c>
      <c r="G20" s="542"/>
      <c r="H20" s="500"/>
      <c r="I20" s="542"/>
      <c r="J20" s="500"/>
      <c r="K20" s="38"/>
      <c r="L20" s="141"/>
      <c r="M20" s="395" t="str">
        <f t="shared" si="3"/>
        <v/>
      </c>
    </row>
    <row r="21" spans="1:13" ht="24.75" customHeight="1" x14ac:dyDescent="0.15">
      <c r="A21" s="144"/>
      <c r="B21" s="144"/>
      <c r="C21" s="1129" t="s">
        <v>57</v>
      </c>
      <c r="D21" s="1130"/>
      <c r="E21" s="1131"/>
      <c r="F21" s="540" t="str">
        <f t="shared" si="2"/>
        <v/>
      </c>
      <c r="G21" s="542"/>
      <c r="H21" s="500"/>
      <c r="I21" s="542"/>
      <c r="J21" s="500"/>
      <c r="K21" s="38"/>
      <c r="L21" s="141"/>
      <c r="M21" s="395" t="str">
        <f t="shared" si="3"/>
        <v/>
      </c>
    </row>
    <row r="22" spans="1:13" ht="24.75" customHeight="1" x14ac:dyDescent="0.15">
      <c r="A22" s="144"/>
      <c r="B22" s="144"/>
      <c r="C22" s="1129" t="s">
        <v>268</v>
      </c>
      <c r="D22" s="1130"/>
      <c r="E22" s="1131"/>
      <c r="F22" s="540" t="str">
        <f t="shared" si="2"/>
        <v/>
      </c>
      <c r="G22" s="542"/>
      <c r="H22" s="500"/>
      <c r="I22" s="542"/>
      <c r="J22" s="500"/>
      <c r="K22" s="38"/>
      <c r="L22" s="141"/>
      <c r="M22" s="395" t="str">
        <f t="shared" si="3"/>
        <v/>
      </c>
    </row>
    <row r="23" spans="1:13" ht="24.75" customHeight="1" x14ac:dyDescent="0.15">
      <c r="A23" s="144"/>
      <c r="B23" s="144"/>
      <c r="C23" s="1129" t="s">
        <v>58</v>
      </c>
      <c r="D23" s="1130"/>
      <c r="E23" s="1131"/>
      <c r="F23" s="540" t="str">
        <f t="shared" si="2"/>
        <v/>
      </c>
      <c r="G23" s="542"/>
      <c r="H23" s="500"/>
      <c r="I23" s="542"/>
      <c r="J23" s="500"/>
      <c r="K23" s="38"/>
      <c r="L23" s="141"/>
      <c r="M23" s="395" t="str">
        <f t="shared" si="3"/>
        <v/>
      </c>
    </row>
    <row r="24" spans="1:13" ht="24.75" customHeight="1" x14ac:dyDescent="0.15">
      <c r="A24" s="144"/>
      <c r="B24" s="144"/>
      <c r="C24" s="1129" t="s">
        <v>267</v>
      </c>
      <c r="D24" s="1130"/>
      <c r="E24" s="1131"/>
      <c r="F24" s="540" t="str">
        <f t="shared" si="2"/>
        <v/>
      </c>
      <c r="G24" s="542"/>
      <c r="H24" s="500"/>
      <c r="I24" s="542"/>
      <c r="J24" s="500"/>
      <c r="K24" s="38"/>
      <c r="L24" s="141"/>
      <c r="M24" s="395" t="str">
        <f t="shared" si="3"/>
        <v/>
      </c>
    </row>
    <row r="25" spans="1:13" ht="24.75" customHeight="1" x14ac:dyDescent="0.15">
      <c r="A25" s="144"/>
      <c r="B25" s="144"/>
      <c r="C25" s="1129" t="s">
        <v>59</v>
      </c>
      <c r="D25" s="1130"/>
      <c r="E25" s="1131"/>
      <c r="F25" s="540" t="str">
        <f t="shared" si="2"/>
        <v/>
      </c>
      <c r="G25" s="542"/>
      <c r="H25" s="500"/>
      <c r="I25" s="542"/>
      <c r="J25" s="500"/>
      <c r="K25" s="38"/>
      <c r="L25" s="141"/>
      <c r="M25" s="395" t="str">
        <f t="shared" si="3"/>
        <v/>
      </c>
    </row>
    <row r="26" spans="1:13" ht="24.75" customHeight="1" x14ac:dyDescent="0.15">
      <c r="A26" s="144"/>
      <c r="B26" s="144"/>
      <c r="C26" s="1129" t="s">
        <v>60</v>
      </c>
      <c r="D26" s="1130"/>
      <c r="E26" s="1131"/>
      <c r="F26" s="540" t="str">
        <f t="shared" si="2"/>
        <v/>
      </c>
      <c r="G26" s="542"/>
      <c r="H26" s="500"/>
      <c r="I26" s="542"/>
      <c r="J26" s="500"/>
      <c r="K26" s="38"/>
      <c r="L26" s="141"/>
      <c r="M26" s="395" t="str">
        <f t="shared" si="3"/>
        <v/>
      </c>
    </row>
    <row r="27" spans="1:13" ht="24.75" customHeight="1" x14ac:dyDescent="0.15">
      <c r="A27" s="144"/>
      <c r="B27" s="144"/>
      <c r="C27" s="1129" t="s">
        <v>266</v>
      </c>
      <c r="D27" s="1130"/>
      <c r="E27" s="1131"/>
      <c r="F27" s="540" t="str">
        <f t="shared" si="2"/>
        <v/>
      </c>
      <c r="G27" s="542"/>
      <c r="H27" s="500"/>
      <c r="I27" s="542"/>
      <c r="J27" s="500"/>
      <c r="K27" s="38"/>
      <c r="L27" s="141"/>
      <c r="M27" s="395" t="str">
        <f t="shared" si="3"/>
        <v/>
      </c>
    </row>
    <row r="28" spans="1:13" ht="24.75" customHeight="1" x14ac:dyDescent="0.15">
      <c r="A28" s="144"/>
      <c r="B28" s="144"/>
      <c r="C28" s="1129" t="s">
        <v>61</v>
      </c>
      <c r="D28" s="1130"/>
      <c r="E28" s="1131"/>
      <c r="F28" s="540" t="str">
        <f t="shared" si="2"/>
        <v/>
      </c>
      <c r="G28" s="542"/>
      <c r="H28" s="500"/>
      <c r="I28" s="542"/>
      <c r="J28" s="500"/>
      <c r="K28" s="38"/>
      <c r="L28" s="141"/>
      <c r="M28" s="395" t="str">
        <f t="shared" si="3"/>
        <v/>
      </c>
    </row>
    <row r="29" spans="1:13" ht="24.75" customHeight="1" x14ac:dyDescent="0.15">
      <c r="A29" s="144"/>
      <c r="B29" s="144"/>
      <c r="C29" s="1129" t="s">
        <v>62</v>
      </c>
      <c r="D29" s="1130"/>
      <c r="E29" s="1131"/>
      <c r="F29" s="540" t="str">
        <f t="shared" si="2"/>
        <v/>
      </c>
      <c r="G29" s="542"/>
      <c r="H29" s="500"/>
      <c r="I29" s="542"/>
      <c r="J29" s="500"/>
      <c r="K29" s="38"/>
      <c r="L29" s="141"/>
      <c r="M29" s="395" t="str">
        <f t="shared" si="3"/>
        <v/>
      </c>
    </row>
    <row r="30" spans="1:13" ht="24.75" customHeight="1" x14ac:dyDescent="0.15">
      <c r="A30" s="144"/>
      <c r="B30" s="144"/>
      <c r="C30" s="1129" t="s">
        <v>63</v>
      </c>
      <c r="D30" s="1130"/>
      <c r="E30" s="1131"/>
      <c r="F30" s="540" t="str">
        <f t="shared" si="2"/>
        <v/>
      </c>
      <c r="G30" s="542"/>
      <c r="H30" s="500"/>
      <c r="I30" s="542"/>
      <c r="J30" s="500"/>
      <c r="K30" s="38"/>
      <c r="L30" s="141"/>
      <c r="M30" s="395" t="str">
        <f t="shared" si="3"/>
        <v/>
      </c>
    </row>
    <row r="31" spans="1:13" ht="24.75" customHeight="1" x14ac:dyDescent="0.15">
      <c r="A31" s="144"/>
      <c r="B31" s="144"/>
      <c r="C31" s="1129" t="s">
        <v>64</v>
      </c>
      <c r="D31" s="1130"/>
      <c r="E31" s="1131"/>
      <c r="F31" s="540" t="str">
        <f t="shared" si="2"/>
        <v/>
      </c>
      <c r="G31" s="542"/>
      <c r="H31" s="500"/>
      <c r="I31" s="542"/>
      <c r="J31" s="500"/>
      <c r="K31" s="38"/>
      <c r="L31" s="141"/>
      <c r="M31" s="395" t="str">
        <f t="shared" si="3"/>
        <v/>
      </c>
    </row>
    <row r="32" spans="1:13" ht="24.75" customHeight="1" x14ac:dyDescent="0.15">
      <c r="A32" s="144"/>
      <c r="B32" s="144"/>
      <c r="C32" s="1129" t="s">
        <v>65</v>
      </c>
      <c r="D32" s="1130"/>
      <c r="E32" s="1131"/>
      <c r="F32" s="540" t="str">
        <f t="shared" si="2"/>
        <v/>
      </c>
      <c r="G32" s="542"/>
      <c r="H32" s="500"/>
      <c r="I32" s="542"/>
      <c r="J32" s="500"/>
      <c r="K32" s="38"/>
      <c r="L32" s="141"/>
      <c r="M32" s="395" t="str">
        <f t="shared" si="3"/>
        <v/>
      </c>
    </row>
    <row r="33" spans="1:13" ht="24.75" customHeight="1" x14ac:dyDescent="0.15">
      <c r="A33" s="144"/>
      <c r="B33" s="144"/>
      <c r="C33" s="1129" t="s">
        <v>66</v>
      </c>
      <c r="D33" s="1130"/>
      <c r="E33" s="1131"/>
      <c r="F33" s="540" t="str">
        <f t="shared" si="2"/>
        <v/>
      </c>
      <c r="G33" s="542"/>
      <c r="H33" s="500"/>
      <c r="I33" s="542"/>
      <c r="J33" s="500"/>
      <c r="K33" s="38"/>
      <c r="L33" s="141"/>
      <c r="M33" s="395" t="str">
        <f t="shared" si="3"/>
        <v/>
      </c>
    </row>
    <row r="34" spans="1:13" ht="24.75" customHeight="1" x14ac:dyDescent="0.15">
      <c r="A34" s="144"/>
      <c r="B34" s="144"/>
      <c r="C34" s="1129" t="s">
        <v>67</v>
      </c>
      <c r="D34" s="1130"/>
      <c r="E34" s="1131"/>
      <c r="F34" s="540" t="str">
        <f t="shared" si="2"/>
        <v/>
      </c>
      <c r="G34" s="542"/>
      <c r="H34" s="500"/>
      <c r="I34" s="542"/>
      <c r="J34" s="500"/>
      <c r="K34" s="38"/>
      <c r="L34" s="141"/>
      <c r="M34" s="395" t="str">
        <f t="shared" si="3"/>
        <v/>
      </c>
    </row>
    <row r="35" spans="1:13" ht="24.75" customHeight="1" x14ac:dyDescent="0.15">
      <c r="A35" s="144"/>
      <c r="B35" s="144"/>
      <c r="C35" s="1129" t="s">
        <v>68</v>
      </c>
      <c r="D35" s="1130"/>
      <c r="E35" s="1131"/>
      <c r="F35" s="656"/>
      <c r="G35" s="657"/>
      <c r="H35" s="658"/>
      <c r="I35" s="657"/>
      <c r="J35" s="658"/>
      <c r="K35" s="38"/>
      <c r="L35" s="141"/>
    </row>
    <row r="36" spans="1:13" ht="24.75" customHeight="1" x14ac:dyDescent="0.15">
      <c r="A36" s="144"/>
      <c r="B36" s="144"/>
      <c r="C36" s="1129" t="s">
        <v>265</v>
      </c>
      <c r="D36" s="1130"/>
      <c r="E36" s="1131"/>
      <c r="F36" s="540" t="str">
        <f t="shared" si="2"/>
        <v/>
      </c>
      <c r="G36" s="542"/>
      <c r="H36" s="500"/>
      <c r="I36" s="542"/>
      <c r="J36" s="500"/>
      <c r="K36" s="38"/>
      <c r="L36" s="141"/>
      <c r="M36" s="395" t="str">
        <f t="shared" ref="M36:M37" si="4">IF(OR(H36&gt;G36,J36&gt;I36),"協定対象派遣労働者数が派遣労働者数の内数でない","")</f>
        <v/>
      </c>
    </row>
    <row r="37" spans="1:13" ht="24.75" customHeight="1" x14ac:dyDescent="0.15">
      <c r="A37" s="144"/>
      <c r="B37" s="144"/>
      <c r="C37" s="1129" t="s">
        <v>69</v>
      </c>
      <c r="D37" s="1130"/>
      <c r="E37" s="1131"/>
      <c r="F37" s="540" t="str">
        <f t="shared" si="2"/>
        <v/>
      </c>
      <c r="G37" s="542"/>
      <c r="H37" s="500"/>
      <c r="I37" s="542"/>
      <c r="J37" s="500"/>
      <c r="K37" s="38"/>
      <c r="L37" s="141"/>
      <c r="M37" s="395" t="str">
        <f t="shared" si="4"/>
        <v/>
      </c>
    </row>
    <row r="38" spans="1:13" ht="24.75" customHeight="1" x14ac:dyDescent="0.15">
      <c r="A38" s="144"/>
      <c r="B38" s="144"/>
      <c r="C38" s="1129" t="s">
        <v>70</v>
      </c>
      <c r="D38" s="1130"/>
      <c r="E38" s="1131"/>
      <c r="F38" s="656"/>
      <c r="G38" s="657"/>
      <c r="H38" s="658"/>
      <c r="I38" s="657"/>
      <c r="J38" s="658"/>
      <c r="K38" s="38"/>
      <c r="L38" s="141"/>
    </row>
    <row r="39" spans="1:13" ht="24.75" customHeight="1" x14ac:dyDescent="0.15">
      <c r="A39" s="144"/>
      <c r="B39" s="144"/>
      <c r="C39" s="1129" t="s">
        <v>71</v>
      </c>
      <c r="D39" s="1130"/>
      <c r="E39" s="1131"/>
      <c r="F39" s="540" t="str">
        <f t="shared" si="2"/>
        <v/>
      </c>
      <c r="G39" s="542"/>
      <c r="H39" s="500"/>
      <c r="I39" s="542"/>
      <c r="J39" s="500"/>
      <c r="K39" s="38"/>
      <c r="L39" s="141"/>
      <c r="M39" s="395" t="str">
        <f t="shared" ref="M39:M44" si="5">IF(OR(H39&gt;G39,J39&gt;I39),"協定対象派遣労働者数が派遣労働者数の内数でない","")</f>
        <v/>
      </c>
    </row>
    <row r="40" spans="1:13" ht="24.75" customHeight="1" x14ac:dyDescent="0.15">
      <c r="A40" s="144"/>
      <c r="B40" s="144"/>
      <c r="C40" s="1129" t="s">
        <v>522</v>
      </c>
      <c r="D40" s="1130"/>
      <c r="E40" s="1131"/>
      <c r="F40" s="540" t="str">
        <f t="shared" si="2"/>
        <v/>
      </c>
      <c r="G40" s="542"/>
      <c r="H40" s="500"/>
      <c r="I40" s="542"/>
      <c r="J40" s="500"/>
      <c r="K40" s="38"/>
      <c r="L40" s="141"/>
      <c r="M40" s="395" t="str">
        <f t="shared" si="5"/>
        <v/>
      </c>
    </row>
    <row r="41" spans="1:13" ht="24.75" customHeight="1" x14ac:dyDescent="0.15">
      <c r="A41" s="144"/>
      <c r="B41" s="144"/>
      <c r="C41" s="1129" t="s">
        <v>72</v>
      </c>
      <c r="D41" s="1130"/>
      <c r="E41" s="1131"/>
      <c r="F41" s="540" t="str">
        <f t="shared" si="2"/>
        <v/>
      </c>
      <c r="G41" s="542"/>
      <c r="H41" s="500"/>
      <c r="I41" s="542"/>
      <c r="J41" s="500"/>
      <c r="K41" s="38"/>
      <c r="L41" s="141"/>
      <c r="M41" s="395" t="str">
        <f t="shared" si="5"/>
        <v/>
      </c>
    </row>
    <row r="42" spans="1:13" ht="24.75" customHeight="1" x14ac:dyDescent="0.15">
      <c r="A42" s="144"/>
      <c r="B42" s="144"/>
      <c r="C42" s="1129" t="s">
        <v>73</v>
      </c>
      <c r="D42" s="1130"/>
      <c r="E42" s="1131"/>
      <c r="F42" s="540" t="str">
        <f t="shared" si="2"/>
        <v/>
      </c>
      <c r="G42" s="542"/>
      <c r="H42" s="500"/>
      <c r="I42" s="542"/>
      <c r="J42" s="500"/>
      <c r="K42" s="38"/>
      <c r="L42" s="141"/>
      <c r="M42" s="395" t="str">
        <f t="shared" si="5"/>
        <v/>
      </c>
    </row>
    <row r="43" spans="1:13" ht="24.75" customHeight="1" x14ac:dyDescent="0.15">
      <c r="A43" s="144"/>
      <c r="B43" s="144"/>
      <c r="C43" s="1129" t="s">
        <v>523</v>
      </c>
      <c r="D43" s="1130"/>
      <c r="E43" s="1131"/>
      <c r="F43" s="540" t="str">
        <f t="shared" ref="F43" si="6">IF(G43+I43=0,"",G43+I43)</f>
        <v/>
      </c>
      <c r="G43" s="542"/>
      <c r="H43" s="500"/>
      <c r="I43" s="542"/>
      <c r="J43" s="500"/>
      <c r="K43" s="38"/>
      <c r="L43" s="141"/>
      <c r="M43" s="395" t="str">
        <f t="shared" si="5"/>
        <v/>
      </c>
    </row>
    <row r="44" spans="1:13" ht="24.75" customHeight="1" thickBot="1" x14ac:dyDescent="0.2">
      <c r="A44" s="144"/>
      <c r="B44" s="144"/>
      <c r="C44" s="1139" t="s">
        <v>74</v>
      </c>
      <c r="D44" s="1140"/>
      <c r="E44" s="1141"/>
      <c r="F44" s="550" t="str">
        <f t="shared" si="2"/>
        <v/>
      </c>
      <c r="G44" s="547"/>
      <c r="H44" s="546"/>
      <c r="I44" s="547"/>
      <c r="J44" s="546"/>
      <c r="K44" s="38"/>
      <c r="L44" s="141"/>
      <c r="M44" s="395" t="str">
        <f t="shared" si="5"/>
        <v/>
      </c>
    </row>
    <row r="45" spans="1:13" ht="28.5" customHeight="1" thickBot="1" x14ac:dyDescent="0.2">
      <c r="A45" s="17"/>
      <c r="B45" s="36" t="s">
        <v>178</v>
      </c>
      <c r="C45" s="58"/>
      <c r="D45" s="58"/>
      <c r="E45" s="58"/>
      <c r="F45" s="144"/>
      <c r="G45" s="143"/>
      <c r="H45" s="143"/>
      <c r="I45" s="143"/>
      <c r="J45" s="143"/>
      <c r="K45" s="38"/>
      <c r="L45" s="141"/>
    </row>
    <row r="46" spans="1:13" ht="8.25" customHeight="1" thickBot="1" x14ac:dyDescent="0.2">
      <c r="A46" s="37"/>
      <c r="B46" s="150"/>
      <c r="C46" s="902" t="s">
        <v>264</v>
      </c>
      <c r="D46" s="1142"/>
      <c r="E46" s="149"/>
      <c r="F46" s="149"/>
      <c r="G46" s="149"/>
      <c r="H46" s="148"/>
    </row>
    <row r="47" spans="1:13" ht="27" customHeight="1" x14ac:dyDescent="0.15">
      <c r="A47" s="37"/>
      <c r="B47" s="41"/>
      <c r="C47" s="903"/>
      <c r="D47" s="1143"/>
      <c r="E47" s="1111" t="s">
        <v>156</v>
      </c>
      <c r="F47" s="1112"/>
      <c r="G47" s="1111" t="s">
        <v>263</v>
      </c>
      <c r="H47" s="1112"/>
      <c r="K47" s="203"/>
      <c r="L47" s="675"/>
    </row>
    <row r="48" spans="1:13" ht="27" customHeight="1" thickBot="1" x14ac:dyDescent="0.2">
      <c r="A48" s="37"/>
      <c r="B48" s="41"/>
      <c r="C48" s="904"/>
      <c r="D48" s="1144"/>
      <c r="E48" s="147"/>
      <c r="F48" s="48" t="s">
        <v>183</v>
      </c>
      <c r="G48" s="146"/>
      <c r="H48" s="48" t="s">
        <v>183</v>
      </c>
      <c r="K48" s="203"/>
      <c r="L48" s="675"/>
    </row>
    <row r="49" spans="1:13" ht="24" customHeight="1" thickBot="1" x14ac:dyDescent="0.2">
      <c r="A49" s="17"/>
      <c r="C49" s="1145" t="str">
        <f>IF(E49+G49=0,"",E49+G49)</f>
        <v/>
      </c>
      <c r="D49" s="1146" t="str">
        <f t="shared" ref="D49" si="7">IF(E49+G49=0,"",E49+G49)</f>
        <v/>
      </c>
      <c r="E49" s="551"/>
      <c r="F49" s="552"/>
      <c r="G49" s="551"/>
      <c r="H49" s="552"/>
      <c r="K49" s="38"/>
      <c r="L49" s="141"/>
      <c r="M49" s="395" t="str">
        <f>IF(OR(F49&gt;E49,H49&gt;G49),"協定対象派遣労働者数が派遣労働者数の内数でない","")</f>
        <v/>
      </c>
    </row>
    <row r="50" spans="1:13" ht="28.5" customHeight="1" thickBot="1" x14ac:dyDescent="0.2">
      <c r="A50" s="17"/>
      <c r="B50" s="36" t="s">
        <v>403</v>
      </c>
      <c r="C50" s="58"/>
      <c r="D50" s="58"/>
      <c r="E50" s="58"/>
      <c r="F50" s="144"/>
      <c r="G50" s="143"/>
      <c r="H50" s="143"/>
      <c r="I50" s="143"/>
      <c r="J50" s="143"/>
      <c r="K50" s="38"/>
      <c r="L50" s="141"/>
    </row>
    <row r="51" spans="1:13" ht="29.25" customHeight="1" thickBot="1" x14ac:dyDescent="0.2">
      <c r="A51" s="17"/>
      <c r="B51" s="142"/>
      <c r="C51" s="1147"/>
      <c r="D51" s="1147"/>
      <c r="E51" s="1148"/>
      <c r="F51" s="202" t="s">
        <v>1</v>
      </c>
      <c r="G51" s="1111" t="s">
        <v>156</v>
      </c>
      <c r="H51" s="1112"/>
      <c r="I51" s="1111" t="s">
        <v>263</v>
      </c>
      <c r="J51" s="1112"/>
      <c r="K51" s="38"/>
      <c r="L51" s="141"/>
    </row>
    <row r="52" spans="1:13" ht="24.75" customHeight="1" x14ac:dyDescent="0.15">
      <c r="A52" s="17"/>
      <c r="C52" s="1132" t="s">
        <v>262</v>
      </c>
      <c r="D52" s="1133"/>
      <c r="E52" s="1134"/>
      <c r="F52" s="553" t="str">
        <f>IF(G52+I52=0,"",G52+I52)</f>
        <v/>
      </c>
      <c r="G52" s="1135"/>
      <c r="H52" s="1136"/>
      <c r="I52" s="1137"/>
      <c r="J52" s="1138"/>
      <c r="K52" s="38"/>
      <c r="L52" s="141"/>
    </row>
    <row r="53" spans="1:13" ht="24.75" customHeight="1" x14ac:dyDescent="0.15">
      <c r="A53" s="17"/>
      <c r="C53" s="1129" t="s">
        <v>261</v>
      </c>
      <c r="D53" s="1130"/>
      <c r="E53" s="1131"/>
      <c r="F53" s="554" t="str">
        <f t="shared" ref="F53:F56" si="8">IF(G53+I53=0,"",G53+I53)</f>
        <v/>
      </c>
      <c r="G53" s="1149"/>
      <c r="H53" s="1150"/>
      <c r="I53" s="1149"/>
      <c r="J53" s="1150"/>
      <c r="K53" s="38"/>
      <c r="L53" s="141"/>
    </row>
    <row r="54" spans="1:13" ht="24.75" customHeight="1" x14ac:dyDescent="0.15">
      <c r="A54" s="17"/>
      <c r="C54" s="1129" t="s">
        <v>152</v>
      </c>
      <c r="D54" s="1130"/>
      <c r="E54" s="1131"/>
      <c r="F54" s="554" t="str">
        <f t="shared" si="8"/>
        <v/>
      </c>
      <c r="G54" s="1149"/>
      <c r="H54" s="1150"/>
      <c r="I54" s="1149"/>
      <c r="J54" s="1150"/>
      <c r="K54" s="38"/>
      <c r="L54" s="141"/>
    </row>
    <row r="55" spans="1:13" ht="24.75" customHeight="1" x14ac:dyDescent="0.15">
      <c r="A55" s="17"/>
      <c r="C55" s="1129" t="s">
        <v>260</v>
      </c>
      <c r="D55" s="1130"/>
      <c r="E55" s="1131"/>
      <c r="F55" s="554" t="str">
        <f t="shared" si="8"/>
        <v/>
      </c>
      <c r="G55" s="1149"/>
      <c r="H55" s="1150"/>
      <c r="I55" s="1149"/>
      <c r="J55" s="1150"/>
      <c r="K55" s="38"/>
      <c r="L55" s="141"/>
    </row>
    <row r="56" spans="1:13" ht="24.75" customHeight="1" thickBot="1" x14ac:dyDescent="0.2">
      <c r="A56" s="17"/>
      <c r="C56" s="1139" t="s">
        <v>259</v>
      </c>
      <c r="D56" s="1140"/>
      <c r="E56" s="1141"/>
      <c r="F56" s="555" t="str">
        <f t="shared" si="8"/>
        <v/>
      </c>
      <c r="G56" s="1151"/>
      <c r="H56" s="1152"/>
      <c r="I56" s="1153"/>
      <c r="J56" s="1154"/>
      <c r="K56" s="38"/>
      <c r="L56" s="141"/>
    </row>
  </sheetData>
  <sheetProtection sheet="1" objects="1" scenarios="1"/>
  <mergeCells count="64">
    <mergeCell ref="C55:E55"/>
    <mergeCell ref="G55:H55"/>
    <mergeCell ref="I55:J55"/>
    <mergeCell ref="C56:E56"/>
    <mergeCell ref="G56:H56"/>
    <mergeCell ref="I56:J56"/>
    <mergeCell ref="C53:E53"/>
    <mergeCell ref="G53:H53"/>
    <mergeCell ref="I53:J53"/>
    <mergeCell ref="C54:E54"/>
    <mergeCell ref="G54:H54"/>
    <mergeCell ref="I54:J54"/>
    <mergeCell ref="C52:E52"/>
    <mergeCell ref="G52:H52"/>
    <mergeCell ref="I52:J52"/>
    <mergeCell ref="C39:E39"/>
    <mergeCell ref="C40:E40"/>
    <mergeCell ref="C41:E41"/>
    <mergeCell ref="C42:E42"/>
    <mergeCell ref="C44:E44"/>
    <mergeCell ref="C46:D48"/>
    <mergeCell ref="E47:F47"/>
    <mergeCell ref="G47:H47"/>
    <mergeCell ref="C49:D49"/>
    <mergeCell ref="C51:E51"/>
    <mergeCell ref="G51:H51"/>
    <mergeCell ref="I51:J51"/>
    <mergeCell ref="C43:E43"/>
    <mergeCell ref="C38:E38"/>
    <mergeCell ref="C27:E27"/>
    <mergeCell ref="C28:E28"/>
    <mergeCell ref="C29:E29"/>
    <mergeCell ref="C30:E30"/>
    <mergeCell ref="C31:E31"/>
    <mergeCell ref="C32:E32"/>
    <mergeCell ref="C33:E33"/>
    <mergeCell ref="C34:E34"/>
    <mergeCell ref="C35:E35"/>
    <mergeCell ref="C36:E36"/>
    <mergeCell ref="C37:E37"/>
    <mergeCell ref="C26:E26"/>
    <mergeCell ref="C16:E16"/>
    <mergeCell ref="C17:E17"/>
    <mergeCell ref="C18:E18"/>
    <mergeCell ref="C19:E19"/>
    <mergeCell ref="C20:E20"/>
    <mergeCell ref="C21:E21"/>
    <mergeCell ref="C22:E22"/>
    <mergeCell ref="C23:E23"/>
    <mergeCell ref="C24:E24"/>
    <mergeCell ref="C25:E25"/>
    <mergeCell ref="C15:E15"/>
    <mergeCell ref="C4:E6"/>
    <mergeCell ref="F4:F6"/>
    <mergeCell ref="G5:H5"/>
    <mergeCell ref="I5:J5"/>
    <mergeCell ref="C13:E13"/>
    <mergeCell ref="C14:E14"/>
    <mergeCell ref="C12:E12"/>
    <mergeCell ref="C8:E8"/>
    <mergeCell ref="C10:E10"/>
    <mergeCell ref="C7:E7"/>
    <mergeCell ref="C11:E11"/>
    <mergeCell ref="C9:E9"/>
  </mergeCells>
  <phoneticPr fontId="5"/>
  <dataValidations count="2">
    <dataValidation type="whole" operator="greaterThanOrEqual" allowBlank="1" showInputMessage="1" showErrorMessage="1" sqref="E49:H49 G52:J56 G7:J12">
      <formula1>0</formula1>
    </dataValidation>
    <dataValidation operator="greaterThanOrEqual" allowBlank="1" showInputMessage="1" showErrorMessage="1" sqref="C49:D49"/>
  </dataValidations>
  <printOptions horizontalCentered="1"/>
  <pageMargins left="0.39370078740157483" right="0.39370078740157483" top="0.39370078740157483" bottom="0.47244094488188981" header="0.31496062992125984" footer="0.31496062992125984"/>
  <pageSetup paperSize="9" scale="60" fitToWidth="0" orientation="portrait" r:id="rId1"/>
  <headerFooter differentFirst="1"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theme="3" tint="0.59999389629810485"/>
    <pageSetUpPr fitToPage="1"/>
  </sheetPr>
  <dimension ref="A1:Y85"/>
  <sheetViews>
    <sheetView topLeftCell="A7" zoomScale="70" zoomScaleNormal="70" zoomScaleSheetLayoutView="100" workbookViewId="0">
      <selection activeCell="P1" sqref="P1:T1048576"/>
    </sheetView>
  </sheetViews>
  <sheetFormatPr defaultRowHeight="13.5" x14ac:dyDescent="0.15"/>
  <cols>
    <col min="1" max="1" width="1" style="140" customWidth="1"/>
    <col min="2" max="2" width="2.875" style="140" customWidth="1"/>
    <col min="3" max="3" width="3.5" style="140" customWidth="1"/>
    <col min="4" max="5" width="14.25" style="140" customWidth="1"/>
    <col min="6" max="6" width="11.5" style="140" customWidth="1"/>
    <col min="7" max="7" width="12.375" style="140" customWidth="1"/>
    <col min="8" max="8" width="11.875" style="140" customWidth="1"/>
    <col min="9" max="9" width="13.625" style="140" customWidth="1"/>
    <col min="10" max="15" width="11.875" style="140" customWidth="1"/>
    <col min="16" max="16" width="20.75" style="140" customWidth="1"/>
    <col min="17" max="17" width="13.25" style="140" customWidth="1"/>
    <col min="18" max="22" width="10.625" style="140" customWidth="1"/>
    <col min="23" max="16384" width="9" style="140"/>
  </cols>
  <sheetData>
    <row r="1" spans="1:25" ht="26.25" customHeight="1" x14ac:dyDescent="0.15">
      <c r="A1" s="1"/>
      <c r="C1" s="58"/>
      <c r="D1" s="58"/>
      <c r="E1" s="58"/>
      <c r="F1" s="144"/>
      <c r="G1" s="144"/>
      <c r="H1" s="143"/>
      <c r="I1" s="143"/>
      <c r="J1" s="143"/>
      <c r="K1" s="143"/>
      <c r="L1" s="143"/>
      <c r="M1" s="143"/>
      <c r="N1" s="196"/>
      <c r="O1" s="59" t="s">
        <v>441</v>
      </c>
      <c r="R1" s="141"/>
      <c r="S1" s="40"/>
      <c r="T1" s="40"/>
      <c r="U1" s="40"/>
      <c r="V1" s="40"/>
    </row>
    <row r="2" spans="1:25" ht="26.25" customHeight="1" x14ac:dyDescent="0.15">
      <c r="A2" s="1" t="s">
        <v>188</v>
      </c>
      <c r="Q2" s="62"/>
      <c r="R2" s="141"/>
      <c r="S2" s="40"/>
      <c r="T2" s="40"/>
      <c r="U2" s="40"/>
      <c r="V2" s="40"/>
    </row>
    <row r="3" spans="1:25" ht="26.25" customHeight="1" x14ac:dyDescent="0.15">
      <c r="A3" s="1"/>
      <c r="P3" s="62"/>
      <c r="Q3" s="62"/>
      <c r="R3" s="141"/>
      <c r="S3" s="40"/>
      <c r="T3" s="40"/>
      <c r="U3" s="40"/>
      <c r="V3" s="40"/>
    </row>
    <row r="4" spans="1:25" ht="26.25" customHeight="1" thickBot="1" x14ac:dyDescent="0.2">
      <c r="A4" s="1"/>
      <c r="B4" s="37" t="s">
        <v>179</v>
      </c>
      <c r="N4" s="144"/>
      <c r="O4" s="144"/>
      <c r="P4" s="144"/>
    </row>
    <row r="5" spans="1:25" ht="10.5" customHeight="1" thickBot="1" x14ac:dyDescent="0.2">
      <c r="A5" s="35"/>
      <c r="B5" s="186"/>
      <c r="C5" s="937" t="s">
        <v>291</v>
      </c>
      <c r="D5" s="938"/>
      <c r="E5" s="938"/>
      <c r="F5" s="195"/>
      <c r="G5" s="195"/>
      <c r="H5" s="194"/>
      <c r="I5" s="194"/>
      <c r="J5" s="193"/>
      <c r="K5" s="193"/>
      <c r="L5" s="193"/>
      <c r="M5" s="193"/>
      <c r="N5" s="193"/>
      <c r="O5" s="192"/>
      <c r="P5" s="191"/>
      <c r="S5" s="35"/>
      <c r="T5" s="35"/>
      <c r="U5" s="35"/>
      <c r="V5" s="35"/>
      <c r="W5" s="35"/>
      <c r="X5" s="37"/>
    </row>
    <row r="6" spans="1:25" ht="28.5" customHeight="1" x14ac:dyDescent="0.15">
      <c r="A6" s="35"/>
      <c r="B6" s="186"/>
      <c r="C6" s="1165"/>
      <c r="D6" s="1166"/>
      <c r="E6" s="1166"/>
      <c r="F6" s="937" t="s">
        <v>151</v>
      </c>
      <c r="G6" s="938"/>
      <c r="H6" s="1155" t="s">
        <v>290</v>
      </c>
      <c r="I6" s="1156"/>
      <c r="J6" s="938" t="s">
        <v>289</v>
      </c>
      <c r="K6" s="1156"/>
      <c r="L6" s="1155" t="s">
        <v>288</v>
      </c>
      <c r="M6" s="1156"/>
      <c r="N6" s="1155" t="s">
        <v>287</v>
      </c>
      <c r="O6" s="939"/>
      <c r="P6" s="191"/>
      <c r="S6" s="35"/>
      <c r="T6" s="35"/>
      <c r="U6" s="35"/>
      <c r="V6" s="35"/>
      <c r="W6" s="35"/>
      <c r="X6" s="37"/>
    </row>
    <row r="7" spans="1:25" ht="28.5" customHeight="1" thickBot="1" x14ac:dyDescent="0.2">
      <c r="A7" s="37"/>
      <c r="B7" s="186"/>
      <c r="C7" s="1167"/>
      <c r="D7" s="1168"/>
      <c r="E7" s="1169"/>
      <c r="F7" s="190"/>
      <c r="G7" s="188" t="s">
        <v>285</v>
      </c>
      <c r="H7" s="189"/>
      <c r="I7" s="188" t="s">
        <v>285</v>
      </c>
      <c r="J7" s="189"/>
      <c r="K7" s="188" t="s">
        <v>285</v>
      </c>
      <c r="L7" s="189"/>
      <c r="M7" s="188" t="s">
        <v>285</v>
      </c>
      <c r="N7" s="187"/>
      <c r="O7" s="182" t="s">
        <v>285</v>
      </c>
      <c r="P7" s="675"/>
      <c r="V7" s="35"/>
      <c r="W7" s="35"/>
      <c r="X7" s="37"/>
    </row>
    <row r="8" spans="1:25" ht="26.25" customHeight="1" thickBot="1" x14ac:dyDescent="0.2">
      <c r="A8" s="35"/>
      <c r="B8" s="186"/>
      <c r="C8" s="1170" t="str">
        <f>IF((F8+H8+J8+L8+N8)=0,"",(F8+H8+J8+L8+N8))</f>
        <v/>
      </c>
      <c r="D8" s="1171"/>
      <c r="E8" s="1172"/>
      <c r="F8" s="572"/>
      <c r="G8" s="573"/>
      <c r="H8" s="574"/>
      <c r="I8" s="575"/>
      <c r="J8" s="575"/>
      <c r="K8" s="575"/>
      <c r="L8" s="574"/>
      <c r="M8" s="574"/>
      <c r="N8" s="486"/>
      <c r="O8" s="498"/>
      <c r="P8" s="395" t="str">
        <f>IF(OR(G8&gt;F8,I8&gt;H8,K8&gt;J8,M8&gt;L8,O8&gt;N8),"協定対象派遣労働者数が派遣労働者数の内数でない","")</f>
        <v/>
      </c>
      <c r="S8" s="11"/>
      <c r="T8" s="11"/>
      <c r="U8" s="11"/>
      <c r="V8" s="35"/>
      <c r="W8" s="35"/>
      <c r="X8" s="37"/>
    </row>
    <row r="9" spans="1:25" ht="26.25" customHeight="1" thickBot="1" x14ac:dyDescent="0.2">
      <c r="A9" s="35"/>
      <c r="B9" s="151"/>
      <c r="C9" s="151"/>
      <c r="D9" s="151"/>
      <c r="E9" s="151"/>
      <c r="F9" s="160"/>
      <c r="G9" s="160"/>
      <c r="H9" s="160"/>
      <c r="I9" s="160"/>
      <c r="J9" s="160"/>
      <c r="K9" s="160"/>
      <c r="L9" s="160"/>
      <c r="M9" s="160"/>
      <c r="N9" s="160"/>
      <c r="O9" s="160"/>
      <c r="P9" s="395" t="str">
        <f>IF(F8=(SUM(G17:G35)),"","⑤の「ⅰ～ⅳに該当しない者」派遣労働者数と⑦の（令第4条業務）派遣労働者の合計が不一致")</f>
        <v/>
      </c>
      <c r="S9" s="11"/>
      <c r="T9" s="11"/>
      <c r="U9" s="11"/>
      <c r="V9" s="35"/>
      <c r="W9" s="35"/>
      <c r="X9" s="37"/>
    </row>
    <row r="10" spans="1:25" s="142" customFormat="1" ht="26.25" customHeight="1" x14ac:dyDescent="0.15">
      <c r="A10" s="36"/>
      <c r="B10" s="41" t="s">
        <v>440</v>
      </c>
      <c r="C10" s="155"/>
      <c r="D10" s="155"/>
      <c r="E10" s="155"/>
      <c r="F10" s="150"/>
      <c r="G10" s="150"/>
      <c r="H10" s="155"/>
      <c r="J10" s="937" t="s">
        <v>286</v>
      </c>
      <c r="K10" s="939"/>
      <c r="L10" s="155"/>
      <c r="M10" s="155"/>
      <c r="N10" s="155"/>
      <c r="O10" s="155"/>
      <c r="P10" s="395" t="str">
        <f>IF(G8=(SUM(H17:H35)),"","⑤の「ⅰ～ⅳに該当しない者」協定対象派遣労働者数と⑦の（令第4条業務）協定対象派遣労働者の合計が不一致")</f>
        <v/>
      </c>
      <c r="Q10" s="155"/>
      <c r="T10" s="15"/>
      <c r="U10" s="15"/>
      <c r="V10" s="15"/>
      <c r="W10" s="36"/>
      <c r="X10" s="36"/>
      <c r="Y10" s="41"/>
    </row>
    <row r="11" spans="1:25" s="142" customFormat="1" ht="26.25" customHeight="1" thickBot="1" x14ac:dyDescent="0.2">
      <c r="A11" s="36"/>
      <c r="B11" s="41"/>
      <c r="C11" s="155"/>
      <c r="D11" s="155"/>
      <c r="E11" s="155"/>
      <c r="F11" s="155"/>
      <c r="G11" s="155"/>
      <c r="H11" s="155"/>
      <c r="J11" s="185"/>
      <c r="K11" s="182" t="s">
        <v>285</v>
      </c>
      <c r="L11" s="155"/>
      <c r="M11" s="155"/>
      <c r="N11" s="155"/>
      <c r="O11" s="155"/>
      <c r="P11" s="155"/>
      <c r="Q11" s="155"/>
      <c r="T11" s="15"/>
      <c r="U11" s="15"/>
      <c r="V11" s="15"/>
      <c r="W11" s="36"/>
      <c r="X11" s="36"/>
      <c r="Y11" s="41"/>
    </row>
    <row r="12" spans="1:25" s="142" customFormat="1" ht="26.25" customHeight="1" thickBot="1" x14ac:dyDescent="0.2">
      <c r="A12" s="36"/>
      <c r="B12" s="41"/>
      <c r="C12" s="155"/>
      <c r="D12" s="155"/>
      <c r="E12" s="155"/>
      <c r="F12" s="155"/>
      <c r="G12" s="155"/>
      <c r="H12" s="155"/>
      <c r="J12" s="570"/>
      <c r="K12" s="571"/>
      <c r="L12" s="155"/>
      <c r="M12" s="155"/>
      <c r="N12" s="155"/>
      <c r="O12" s="155"/>
      <c r="P12" s="395" t="str">
        <f>IF(K12&gt;J12,"協定対象派遣労働者数が派遣労働者数の内数でない","")</f>
        <v/>
      </c>
      <c r="Q12" s="155"/>
      <c r="T12" s="15"/>
      <c r="U12" s="15"/>
      <c r="V12" s="15"/>
      <c r="W12" s="36"/>
      <c r="X12" s="36"/>
      <c r="Y12" s="41"/>
    </row>
    <row r="13" spans="1:25" ht="26.25" customHeight="1" x14ac:dyDescent="0.15">
      <c r="A13" s="35"/>
      <c r="B13" s="151"/>
      <c r="C13" s="141"/>
      <c r="D13" s="141"/>
      <c r="E13" s="141"/>
      <c r="N13" s="40"/>
      <c r="O13" s="40"/>
      <c r="P13" s="160"/>
      <c r="Q13" s="144"/>
      <c r="W13" s="35"/>
      <c r="X13" s="37"/>
    </row>
    <row r="14" spans="1:25" s="142" customFormat="1" ht="28.5" customHeight="1" thickBot="1" x14ac:dyDescent="0.2">
      <c r="A14" s="36"/>
      <c r="B14" s="41" t="s">
        <v>181</v>
      </c>
      <c r="C14" s="155"/>
      <c r="D14" s="155"/>
      <c r="E14" s="155"/>
      <c r="F14" s="155"/>
      <c r="G14" s="155"/>
      <c r="H14" s="155"/>
      <c r="I14" s="155"/>
      <c r="J14" s="155"/>
      <c r="K14" s="155"/>
      <c r="L14" s="155"/>
      <c r="M14" s="155"/>
      <c r="N14" s="155"/>
      <c r="O14" s="155"/>
      <c r="P14" s="155"/>
      <c r="S14" s="15"/>
      <c r="T14" s="15"/>
      <c r="U14" s="15"/>
      <c r="V14" s="36"/>
      <c r="W14" s="36"/>
      <c r="X14" s="41"/>
    </row>
    <row r="15" spans="1:25" s="142" customFormat="1" ht="28.5" customHeight="1" x14ac:dyDescent="0.15">
      <c r="A15" s="36"/>
      <c r="B15" s="184"/>
      <c r="C15" s="1159"/>
      <c r="D15" s="1160"/>
      <c r="E15" s="1160"/>
      <c r="F15" s="1161"/>
      <c r="G15" s="937" t="s">
        <v>284</v>
      </c>
      <c r="H15" s="939"/>
      <c r="I15" s="181"/>
      <c r="J15" s="180"/>
      <c r="K15" s="180"/>
      <c r="L15" s="180"/>
      <c r="M15" s="180"/>
      <c r="N15" s="180"/>
      <c r="Q15" s="15"/>
      <c r="R15" s="15"/>
      <c r="S15" s="15"/>
      <c r="T15" s="36"/>
      <c r="U15" s="36"/>
      <c r="V15" s="41"/>
    </row>
    <row r="16" spans="1:25" s="142" customFormat="1" ht="28.5" customHeight="1" thickBot="1" x14ac:dyDescent="0.2">
      <c r="A16" s="36"/>
      <c r="B16" s="184"/>
      <c r="C16" s="1162"/>
      <c r="D16" s="1163"/>
      <c r="E16" s="1163"/>
      <c r="F16" s="1164"/>
      <c r="G16" s="183"/>
      <c r="H16" s="182" t="s">
        <v>272</v>
      </c>
      <c r="I16" s="181"/>
      <c r="J16" s="180"/>
      <c r="K16" s="180"/>
      <c r="L16" s="180"/>
      <c r="M16" s="180"/>
      <c r="N16" s="180"/>
      <c r="Q16" s="15"/>
      <c r="R16" s="15"/>
      <c r="S16" s="15"/>
      <c r="T16" s="36"/>
      <c r="U16" s="36"/>
      <c r="V16" s="41"/>
    </row>
    <row r="17" spans="1:22" ht="28.5" customHeight="1" x14ac:dyDescent="0.15">
      <c r="A17" s="37"/>
      <c r="B17" s="178"/>
      <c r="C17" s="1132" t="s">
        <v>405</v>
      </c>
      <c r="D17" s="1133"/>
      <c r="E17" s="1133"/>
      <c r="F17" s="1134"/>
      <c r="G17" s="539"/>
      <c r="H17" s="499"/>
      <c r="I17" s="160"/>
      <c r="J17" s="160"/>
      <c r="K17" s="160"/>
      <c r="L17" s="160"/>
      <c r="M17" s="160"/>
      <c r="N17" s="160"/>
      <c r="O17" s="144"/>
      <c r="P17" s="395" t="str">
        <f>IF(H17&gt;G17,"協定対象派遣労働者数が派遣労働者数の内数でない","")</f>
        <v/>
      </c>
      <c r="U17" s="37"/>
      <c r="V17" s="37"/>
    </row>
    <row r="18" spans="1:22" ht="28.5" customHeight="1" x14ac:dyDescent="0.15">
      <c r="A18" s="37"/>
      <c r="B18" s="178"/>
      <c r="C18" s="1129" t="s">
        <v>406</v>
      </c>
      <c r="D18" s="1130"/>
      <c r="E18" s="1130"/>
      <c r="F18" s="1131"/>
      <c r="G18" s="542"/>
      <c r="H18" s="500"/>
      <c r="I18" s="160"/>
      <c r="J18" s="153"/>
      <c r="K18" s="153"/>
      <c r="L18" s="153"/>
      <c r="M18" s="153"/>
      <c r="N18" s="153"/>
      <c r="O18" s="144"/>
      <c r="P18" s="395" t="str">
        <f t="shared" ref="P18:P35" si="0">IF(H18&gt;G18,"協定対象派遣労働者数が派遣労働者数の内数でない","")</f>
        <v/>
      </c>
      <c r="U18" s="37"/>
      <c r="V18" s="37"/>
    </row>
    <row r="19" spans="1:22" ht="28.5" customHeight="1" x14ac:dyDescent="0.15">
      <c r="A19" s="37"/>
      <c r="B19" s="178"/>
      <c r="C19" s="1129" t="s">
        <v>407</v>
      </c>
      <c r="D19" s="1130"/>
      <c r="E19" s="1130"/>
      <c r="F19" s="1131"/>
      <c r="G19" s="542"/>
      <c r="H19" s="500"/>
      <c r="I19" s="160"/>
      <c r="J19" s="153"/>
      <c r="K19" s="153"/>
      <c r="L19" s="153"/>
      <c r="M19" s="153"/>
      <c r="N19" s="153"/>
      <c r="O19" s="144"/>
      <c r="P19" s="395" t="str">
        <f t="shared" si="0"/>
        <v/>
      </c>
      <c r="U19" s="37"/>
      <c r="V19" s="37"/>
    </row>
    <row r="20" spans="1:22" ht="28.5" customHeight="1" x14ac:dyDescent="0.15">
      <c r="A20" s="37"/>
      <c r="B20" s="178"/>
      <c r="C20" s="1129" t="s">
        <v>408</v>
      </c>
      <c r="D20" s="1130"/>
      <c r="E20" s="1130"/>
      <c r="F20" s="1131"/>
      <c r="G20" s="542"/>
      <c r="H20" s="500"/>
      <c r="I20" s="160"/>
      <c r="J20" s="153"/>
      <c r="K20" s="153"/>
      <c r="L20" s="153"/>
      <c r="M20" s="153"/>
      <c r="N20" s="153"/>
      <c r="O20" s="144"/>
      <c r="P20" s="395" t="str">
        <f t="shared" si="0"/>
        <v/>
      </c>
    </row>
    <row r="21" spans="1:22" ht="28.5" customHeight="1" x14ac:dyDescent="0.15">
      <c r="A21" s="37"/>
      <c r="B21" s="178"/>
      <c r="C21" s="1129" t="s">
        <v>409</v>
      </c>
      <c r="D21" s="1130"/>
      <c r="E21" s="1130"/>
      <c r="F21" s="1131"/>
      <c r="G21" s="542"/>
      <c r="H21" s="500"/>
      <c r="I21" s="160"/>
      <c r="J21" s="153"/>
      <c r="K21" s="153"/>
      <c r="L21" s="153"/>
      <c r="M21" s="153"/>
      <c r="N21" s="153"/>
      <c r="O21" s="144"/>
      <c r="P21" s="395" t="str">
        <f t="shared" si="0"/>
        <v/>
      </c>
    </row>
    <row r="22" spans="1:22" ht="28.5" customHeight="1" x14ac:dyDescent="0.15">
      <c r="A22" s="37"/>
      <c r="B22" s="178"/>
      <c r="C22" s="1129" t="s">
        <v>410</v>
      </c>
      <c r="D22" s="1130"/>
      <c r="E22" s="1130"/>
      <c r="F22" s="1131"/>
      <c r="G22" s="542"/>
      <c r="H22" s="500"/>
      <c r="I22" s="160"/>
      <c r="J22" s="153"/>
      <c r="K22" s="153"/>
      <c r="L22" s="153"/>
      <c r="M22" s="153"/>
      <c r="N22" s="153"/>
      <c r="O22" s="144"/>
      <c r="P22" s="395" t="str">
        <f t="shared" si="0"/>
        <v/>
      </c>
    </row>
    <row r="23" spans="1:22" ht="28.5" customHeight="1" x14ac:dyDescent="0.15">
      <c r="A23" s="37"/>
      <c r="B23" s="178"/>
      <c r="C23" s="1129" t="s">
        <v>411</v>
      </c>
      <c r="D23" s="1130"/>
      <c r="E23" s="1130"/>
      <c r="F23" s="1131"/>
      <c r="G23" s="568"/>
      <c r="H23" s="470"/>
      <c r="I23" s="179"/>
      <c r="J23" s="40"/>
      <c r="K23" s="40"/>
      <c r="L23" s="40"/>
      <c r="M23" s="40"/>
      <c r="N23" s="40"/>
      <c r="O23" s="144"/>
      <c r="P23" s="395" t="str">
        <f t="shared" si="0"/>
        <v/>
      </c>
    </row>
    <row r="24" spans="1:22" ht="28.5" customHeight="1" x14ac:dyDescent="0.15">
      <c r="A24" s="37"/>
      <c r="B24" s="178"/>
      <c r="C24" s="1129" t="s">
        <v>412</v>
      </c>
      <c r="D24" s="1130"/>
      <c r="E24" s="1130"/>
      <c r="F24" s="1131"/>
      <c r="G24" s="568"/>
      <c r="H24" s="470"/>
      <c r="I24" s="179"/>
      <c r="J24" s="40"/>
      <c r="K24" s="40"/>
      <c r="L24" s="40"/>
      <c r="M24" s="40"/>
      <c r="N24" s="40"/>
      <c r="O24" s="144"/>
      <c r="P24" s="395" t="str">
        <f t="shared" si="0"/>
        <v/>
      </c>
    </row>
    <row r="25" spans="1:22" ht="28.5" customHeight="1" x14ac:dyDescent="0.15">
      <c r="A25" s="37"/>
      <c r="B25" s="178"/>
      <c r="C25" s="1129" t="s">
        <v>413</v>
      </c>
      <c r="D25" s="1130"/>
      <c r="E25" s="1130"/>
      <c r="F25" s="1131"/>
      <c r="G25" s="568"/>
      <c r="H25" s="470"/>
      <c r="I25" s="179"/>
      <c r="J25" s="40"/>
      <c r="K25" s="40"/>
      <c r="L25" s="40"/>
      <c r="M25" s="40"/>
      <c r="N25" s="40"/>
      <c r="O25" s="144"/>
      <c r="P25" s="395" t="str">
        <f t="shared" si="0"/>
        <v/>
      </c>
    </row>
    <row r="26" spans="1:22" ht="28.5" customHeight="1" x14ac:dyDescent="0.15">
      <c r="A26" s="37"/>
      <c r="B26" s="178"/>
      <c r="C26" s="1129" t="s">
        <v>414</v>
      </c>
      <c r="D26" s="1130"/>
      <c r="E26" s="1130"/>
      <c r="F26" s="1131"/>
      <c r="G26" s="568"/>
      <c r="H26" s="470"/>
      <c r="I26" s="179"/>
      <c r="J26" s="40"/>
      <c r="K26" s="40"/>
      <c r="L26" s="40"/>
      <c r="M26" s="40"/>
      <c r="N26" s="40"/>
      <c r="O26" s="144"/>
      <c r="P26" s="395" t="str">
        <f t="shared" si="0"/>
        <v/>
      </c>
    </row>
    <row r="27" spans="1:22" ht="28.5" customHeight="1" x14ac:dyDescent="0.15">
      <c r="A27" s="37"/>
      <c r="B27" s="178"/>
      <c r="C27" s="1129" t="s">
        <v>415</v>
      </c>
      <c r="D27" s="1130"/>
      <c r="E27" s="1130"/>
      <c r="F27" s="1131"/>
      <c r="G27" s="568"/>
      <c r="H27" s="470"/>
      <c r="I27" s="179"/>
      <c r="J27" s="40"/>
      <c r="K27" s="40"/>
      <c r="L27" s="40"/>
      <c r="M27" s="40"/>
      <c r="N27" s="40"/>
      <c r="O27" s="144"/>
      <c r="P27" s="395" t="str">
        <f t="shared" si="0"/>
        <v/>
      </c>
    </row>
    <row r="28" spans="1:22" ht="28.5" customHeight="1" x14ac:dyDescent="0.15">
      <c r="A28" s="37"/>
      <c r="B28" s="178"/>
      <c r="C28" s="1129" t="s">
        <v>416</v>
      </c>
      <c r="D28" s="1130"/>
      <c r="E28" s="1130"/>
      <c r="F28" s="1131"/>
      <c r="G28" s="568"/>
      <c r="H28" s="470"/>
      <c r="I28" s="179"/>
      <c r="J28" s="40"/>
      <c r="K28" s="40"/>
      <c r="L28" s="40"/>
      <c r="M28" s="40"/>
      <c r="N28" s="40"/>
      <c r="O28" s="144"/>
      <c r="P28" s="395" t="str">
        <f t="shared" si="0"/>
        <v/>
      </c>
    </row>
    <row r="29" spans="1:22" ht="28.5" customHeight="1" x14ac:dyDescent="0.15">
      <c r="A29" s="37"/>
      <c r="B29" s="178"/>
      <c r="C29" s="1129" t="s">
        <v>417</v>
      </c>
      <c r="D29" s="1130"/>
      <c r="E29" s="1130"/>
      <c r="F29" s="1131"/>
      <c r="G29" s="568"/>
      <c r="H29" s="470"/>
      <c r="I29" s="179"/>
      <c r="J29" s="40"/>
      <c r="K29" s="40"/>
      <c r="L29" s="40"/>
      <c r="M29" s="40"/>
      <c r="N29" s="40"/>
      <c r="O29" s="144"/>
      <c r="P29" s="395" t="str">
        <f t="shared" si="0"/>
        <v/>
      </c>
    </row>
    <row r="30" spans="1:22" ht="28.5" customHeight="1" x14ac:dyDescent="0.15">
      <c r="A30" s="37"/>
      <c r="B30" s="178"/>
      <c r="C30" s="1129" t="s">
        <v>418</v>
      </c>
      <c r="D30" s="1130"/>
      <c r="E30" s="1130"/>
      <c r="F30" s="1131"/>
      <c r="G30" s="568"/>
      <c r="H30" s="470"/>
      <c r="I30" s="179"/>
      <c r="J30" s="40"/>
      <c r="K30" s="40"/>
      <c r="L30" s="40"/>
      <c r="M30" s="40"/>
      <c r="N30" s="40"/>
      <c r="O30" s="144"/>
      <c r="P30" s="395" t="str">
        <f t="shared" si="0"/>
        <v/>
      </c>
    </row>
    <row r="31" spans="1:22" ht="28.5" customHeight="1" x14ac:dyDescent="0.15">
      <c r="A31" s="37"/>
      <c r="B31" s="178"/>
      <c r="C31" s="1129" t="s">
        <v>419</v>
      </c>
      <c r="D31" s="1130"/>
      <c r="E31" s="1130"/>
      <c r="F31" s="1131"/>
      <c r="G31" s="568"/>
      <c r="H31" s="470"/>
      <c r="I31" s="179"/>
      <c r="J31" s="40"/>
      <c r="K31" s="40"/>
      <c r="L31" s="40"/>
      <c r="M31" s="40"/>
      <c r="N31" s="40"/>
      <c r="O31" s="144"/>
      <c r="P31" s="395" t="str">
        <f t="shared" si="0"/>
        <v/>
      </c>
    </row>
    <row r="32" spans="1:22" ht="28.5" customHeight="1" x14ac:dyDescent="0.15">
      <c r="A32" s="37"/>
      <c r="B32" s="178"/>
      <c r="C32" s="1129" t="s">
        <v>420</v>
      </c>
      <c r="D32" s="1130"/>
      <c r="E32" s="1130"/>
      <c r="F32" s="1131"/>
      <c r="G32" s="568"/>
      <c r="H32" s="470"/>
      <c r="I32" s="179"/>
      <c r="J32" s="40"/>
      <c r="K32" s="40"/>
      <c r="L32" s="40"/>
      <c r="M32" s="40"/>
      <c r="N32" s="40"/>
      <c r="O32" s="144"/>
      <c r="P32" s="395" t="str">
        <f t="shared" si="0"/>
        <v/>
      </c>
    </row>
    <row r="33" spans="1:22" ht="28.5" customHeight="1" x14ac:dyDescent="0.15">
      <c r="A33" s="37"/>
      <c r="B33" s="178"/>
      <c r="C33" s="1129" t="s">
        <v>421</v>
      </c>
      <c r="D33" s="1130"/>
      <c r="E33" s="1130"/>
      <c r="F33" s="1131"/>
      <c r="G33" s="568"/>
      <c r="H33" s="470"/>
      <c r="I33" s="179"/>
      <c r="J33" s="40"/>
      <c r="K33" s="40"/>
      <c r="L33" s="40"/>
      <c r="M33" s="40"/>
      <c r="N33" s="40"/>
      <c r="O33" s="144"/>
      <c r="P33" s="395" t="str">
        <f t="shared" si="0"/>
        <v/>
      </c>
    </row>
    <row r="34" spans="1:22" ht="28.5" customHeight="1" x14ac:dyDescent="0.15">
      <c r="A34" s="37"/>
      <c r="B34" s="178"/>
      <c r="C34" s="1129" t="s">
        <v>422</v>
      </c>
      <c r="D34" s="1130"/>
      <c r="E34" s="1130"/>
      <c r="F34" s="1131"/>
      <c r="G34" s="568"/>
      <c r="H34" s="470"/>
      <c r="I34" s="179"/>
      <c r="J34" s="40"/>
      <c r="K34" s="40"/>
      <c r="L34" s="40"/>
      <c r="M34" s="40"/>
      <c r="N34" s="40"/>
      <c r="O34" s="144"/>
      <c r="P34" s="395" t="str">
        <f t="shared" si="0"/>
        <v/>
      </c>
    </row>
    <row r="35" spans="1:22" ht="28.5" customHeight="1" thickBot="1" x14ac:dyDescent="0.2">
      <c r="A35" s="37"/>
      <c r="B35" s="178"/>
      <c r="C35" s="1139" t="s">
        <v>524</v>
      </c>
      <c r="D35" s="1140"/>
      <c r="E35" s="1140"/>
      <c r="F35" s="1141"/>
      <c r="G35" s="569"/>
      <c r="H35" s="501"/>
      <c r="I35" s="40"/>
      <c r="J35" s="40"/>
      <c r="K35" s="40"/>
      <c r="L35" s="40"/>
      <c r="M35" s="40"/>
      <c r="N35" s="40"/>
      <c r="O35" s="144"/>
      <c r="P35" s="395" t="str">
        <f t="shared" si="0"/>
        <v/>
      </c>
    </row>
    <row r="36" spans="1:22" ht="28.5" customHeight="1" x14ac:dyDescent="0.15">
      <c r="A36" s="35"/>
      <c r="B36" s="39"/>
      <c r="C36" s="58"/>
      <c r="D36" s="58"/>
      <c r="E36" s="58"/>
      <c r="F36" s="58"/>
      <c r="G36" s="58"/>
      <c r="H36" s="58"/>
      <c r="I36" s="58"/>
      <c r="J36" s="58"/>
      <c r="K36" s="177"/>
      <c r="L36" s="177"/>
      <c r="M36" s="177"/>
      <c r="N36" s="177"/>
      <c r="O36" s="177"/>
      <c r="P36" s="395"/>
      <c r="Q36" s="40"/>
    </row>
    <row r="37" spans="1:22" s="144" customFormat="1" ht="28.5" customHeight="1" thickBot="1" x14ac:dyDescent="0.2">
      <c r="A37" s="35"/>
      <c r="B37" s="35" t="s">
        <v>182</v>
      </c>
      <c r="C37" s="35"/>
      <c r="D37" s="35"/>
      <c r="E37" s="141"/>
      <c r="F37" s="141"/>
      <c r="G37" s="141"/>
      <c r="H37" s="40"/>
      <c r="I37" s="40"/>
      <c r="J37" s="40"/>
      <c r="K37" s="40"/>
      <c r="L37" s="40"/>
      <c r="M37" s="40"/>
      <c r="N37" s="40"/>
      <c r="O37" s="40"/>
      <c r="P37" s="395"/>
      <c r="Q37" s="40"/>
      <c r="R37" s="40"/>
      <c r="S37" s="40"/>
      <c r="T37" s="40"/>
      <c r="U37" s="40"/>
    </row>
    <row r="38" spans="1:22" ht="28.5" customHeight="1" x14ac:dyDescent="0.15">
      <c r="A38" s="35"/>
      <c r="B38" s="176"/>
      <c r="C38" s="1132" t="s">
        <v>261</v>
      </c>
      <c r="D38" s="1133"/>
      <c r="E38" s="1133"/>
      <c r="F38" s="1134"/>
      <c r="G38" s="565"/>
      <c r="H38" s="40"/>
      <c r="K38" s="40"/>
      <c r="L38" s="40"/>
      <c r="M38" s="40"/>
      <c r="N38" s="40"/>
      <c r="O38" s="40"/>
      <c r="P38" s="395"/>
    </row>
    <row r="39" spans="1:22" ht="28.5" customHeight="1" x14ac:dyDescent="0.15">
      <c r="A39" s="35"/>
      <c r="B39" s="176"/>
      <c r="C39" s="1129" t="s">
        <v>152</v>
      </c>
      <c r="D39" s="1130"/>
      <c r="E39" s="1130"/>
      <c r="F39" s="1131"/>
      <c r="G39" s="566"/>
      <c r="H39" s="40"/>
      <c r="K39" s="40"/>
      <c r="L39" s="40"/>
      <c r="M39" s="40"/>
      <c r="N39" s="40"/>
      <c r="O39" s="40"/>
      <c r="P39" s="395"/>
    </row>
    <row r="40" spans="1:22" ht="28.5" customHeight="1" x14ac:dyDescent="0.15">
      <c r="A40" s="35"/>
      <c r="B40" s="176"/>
      <c r="C40" s="1129" t="s">
        <v>283</v>
      </c>
      <c r="D40" s="1130"/>
      <c r="E40" s="1130"/>
      <c r="F40" s="1131"/>
      <c r="G40" s="566"/>
      <c r="H40" s="40"/>
      <c r="K40" s="40"/>
      <c r="L40" s="40"/>
      <c r="M40" s="40"/>
      <c r="N40" s="40"/>
      <c r="O40" s="40"/>
      <c r="P40" s="395"/>
    </row>
    <row r="41" spans="1:22" ht="28.5" customHeight="1" thickBot="1" x14ac:dyDescent="0.2">
      <c r="A41" s="35"/>
      <c r="B41" s="176"/>
      <c r="C41" s="1139" t="s">
        <v>282</v>
      </c>
      <c r="D41" s="1140"/>
      <c r="E41" s="1140"/>
      <c r="F41" s="1141"/>
      <c r="G41" s="567"/>
      <c r="H41" s="40"/>
      <c r="K41" s="40"/>
      <c r="L41" s="40"/>
      <c r="M41" s="40"/>
      <c r="N41" s="40"/>
      <c r="O41" s="40"/>
      <c r="P41" s="395"/>
    </row>
    <row r="42" spans="1:22" ht="26.25" customHeight="1" thickBot="1" x14ac:dyDescent="0.2">
      <c r="A42" s="1"/>
    </row>
    <row r="43" spans="1:22" s="144" customFormat="1" ht="27" customHeight="1" thickBot="1" x14ac:dyDescent="0.2">
      <c r="A43" s="37"/>
      <c r="B43" s="175" t="s">
        <v>281</v>
      </c>
      <c r="C43" s="41"/>
      <c r="D43" s="173"/>
      <c r="E43" s="173"/>
      <c r="F43" s="173"/>
      <c r="G43" s="173"/>
      <c r="K43" s="564"/>
      <c r="L43" s="174"/>
      <c r="M43" s="174"/>
      <c r="N43" s="35"/>
      <c r="O43" s="35"/>
      <c r="P43" s="35"/>
      <c r="Q43" s="35"/>
      <c r="R43" s="35"/>
    </row>
    <row r="44" spans="1:22" s="144" customFormat="1" ht="27" customHeight="1" x14ac:dyDescent="0.15">
      <c r="A44" s="37"/>
      <c r="C44" s="173"/>
      <c r="D44" s="173"/>
      <c r="E44" s="173"/>
      <c r="F44" s="173"/>
      <c r="G44" s="173"/>
    </row>
    <row r="45" spans="1:22" s="144" customFormat="1" ht="27" customHeight="1" thickBot="1" x14ac:dyDescent="0.2">
      <c r="A45" s="37"/>
      <c r="B45" s="37" t="s">
        <v>180</v>
      </c>
      <c r="C45" s="13"/>
      <c r="F45" s="37"/>
      <c r="G45" s="37"/>
    </row>
    <row r="46" spans="1:22" s="144" customFormat="1" ht="29.25" customHeight="1" thickBot="1" x14ac:dyDescent="0.2">
      <c r="C46" s="143"/>
      <c r="D46" s="143"/>
      <c r="E46" s="172"/>
      <c r="F46" s="1157" t="s">
        <v>149</v>
      </c>
      <c r="G46" s="1158"/>
      <c r="H46" s="1157" t="s">
        <v>150</v>
      </c>
      <c r="I46" s="1158"/>
      <c r="J46" s="145"/>
      <c r="S46" s="35"/>
      <c r="T46" s="35"/>
      <c r="U46" s="35"/>
      <c r="V46" s="35"/>
    </row>
    <row r="47" spans="1:22" s="144" customFormat="1" ht="29.25" customHeight="1" thickBot="1" x14ac:dyDescent="0.2">
      <c r="C47" s="171"/>
      <c r="D47" s="171"/>
      <c r="E47" s="170"/>
      <c r="F47" s="168" t="s">
        <v>203</v>
      </c>
      <c r="G47" s="169" t="s">
        <v>280</v>
      </c>
      <c r="H47" s="168" t="s">
        <v>203</v>
      </c>
      <c r="I47" s="167" t="s">
        <v>280</v>
      </c>
      <c r="J47" s="145"/>
      <c r="S47" s="35"/>
      <c r="T47" s="35"/>
      <c r="U47" s="35"/>
      <c r="V47" s="35"/>
    </row>
    <row r="48" spans="1:22" s="144" customFormat="1" ht="29.25" customHeight="1" x14ac:dyDescent="0.15">
      <c r="C48" s="1173" t="s">
        <v>3</v>
      </c>
      <c r="D48" s="1174"/>
      <c r="E48" s="1175"/>
      <c r="F48" s="556"/>
      <c r="G48" s="557"/>
      <c r="H48" s="558" t="s">
        <v>153</v>
      </c>
      <c r="I48" s="559"/>
      <c r="J48" s="40"/>
    </row>
    <row r="49" spans="1:21" ht="29.25" customHeight="1" x14ac:dyDescent="0.15">
      <c r="C49" s="1119" t="s">
        <v>4</v>
      </c>
      <c r="D49" s="1120"/>
      <c r="E49" s="1121"/>
      <c r="F49" s="560"/>
      <c r="G49" s="487"/>
      <c r="H49" s="561" t="s">
        <v>437</v>
      </c>
      <c r="I49" s="484"/>
      <c r="J49" s="40"/>
      <c r="Q49" s="144"/>
      <c r="R49" s="144"/>
    </row>
    <row r="50" spans="1:21" ht="29.25" customHeight="1" thickBot="1" x14ac:dyDescent="0.2">
      <c r="A50" s="1"/>
      <c r="C50" s="1176" t="s">
        <v>5</v>
      </c>
      <c r="D50" s="1177"/>
      <c r="E50" s="1178"/>
      <c r="F50" s="562"/>
      <c r="G50" s="488"/>
      <c r="H50" s="563" t="s">
        <v>196</v>
      </c>
      <c r="I50" s="485"/>
      <c r="J50" s="40"/>
      <c r="S50" s="166"/>
    </row>
    <row r="51" spans="1:21" x14ac:dyDescent="0.15">
      <c r="P51" s="144"/>
      <c r="Q51" s="40"/>
      <c r="R51" s="40"/>
      <c r="S51" s="40"/>
      <c r="T51" s="144"/>
      <c r="U51" s="144"/>
    </row>
    <row r="52" spans="1:21" x14ac:dyDescent="0.15">
      <c r="P52" s="144"/>
      <c r="Q52" s="40"/>
      <c r="R52" s="40"/>
      <c r="S52" s="40"/>
      <c r="T52" s="144"/>
      <c r="U52" s="144"/>
    </row>
    <row r="53" spans="1:21" x14ac:dyDescent="0.15">
      <c r="D53" s="41"/>
      <c r="P53" s="144"/>
      <c r="Q53" s="40"/>
      <c r="R53" s="40"/>
      <c r="S53" s="40"/>
      <c r="T53" s="144"/>
      <c r="U53" s="144"/>
    </row>
    <row r="54" spans="1:21" x14ac:dyDescent="0.15">
      <c r="D54" s="41"/>
      <c r="P54" s="144"/>
      <c r="Q54" s="40"/>
      <c r="R54" s="40"/>
      <c r="S54" s="40"/>
      <c r="T54" s="144"/>
      <c r="U54" s="144"/>
    </row>
    <row r="55" spans="1:21" x14ac:dyDescent="0.15">
      <c r="P55" s="144"/>
      <c r="Q55" s="40"/>
      <c r="R55" s="40"/>
      <c r="S55" s="40"/>
      <c r="T55" s="144"/>
      <c r="U55" s="144"/>
    </row>
    <row r="56" spans="1:21" x14ac:dyDescent="0.15">
      <c r="P56" s="144"/>
      <c r="Q56" s="40"/>
      <c r="R56" s="40"/>
      <c r="S56" s="40"/>
      <c r="T56" s="144"/>
      <c r="U56" s="144"/>
    </row>
    <row r="57" spans="1:21" x14ac:dyDescent="0.15">
      <c r="P57" s="144"/>
      <c r="Q57" s="40"/>
      <c r="R57" s="40"/>
      <c r="S57" s="40"/>
      <c r="T57" s="144"/>
      <c r="U57" s="144"/>
    </row>
    <row r="58" spans="1:21" x14ac:dyDescent="0.15">
      <c r="P58" s="144"/>
      <c r="Q58" s="40"/>
      <c r="R58" s="40"/>
      <c r="S58" s="40"/>
      <c r="T58" s="144"/>
      <c r="U58" s="144"/>
    </row>
    <row r="59" spans="1:21" x14ac:dyDescent="0.15">
      <c r="P59" s="144"/>
      <c r="Q59" s="40"/>
      <c r="R59" s="40"/>
      <c r="S59" s="40"/>
      <c r="T59" s="144"/>
      <c r="U59" s="144"/>
    </row>
    <row r="60" spans="1:21" x14ac:dyDescent="0.15">
      <c r="P60" s="144"/>
      <c r="Q60" s="40"/>
      <c r="R60" s="40"/>
      <c r="S60" s="40"/>
      <c r="T60" s="144"/>
      <c r="U60" s="144"/>
    </row>
    <row r="61" spans="1:21" x14ac:dyDescent="0.15">
      <c r="P61" s="144"/>
      <c r="Q61" s="40"/>
      <c r="R61" s="40"/>
      <c r="S61" s="40"/>
      <c r="T61" s="144"/>
      <c r="U61" s="144"/>
    </row>
    <row r="62" spans="1:21" x14ac:dyDescent="0.15">
      <c r="P62" s="144"/>
      <c r="Q62" s="40"/>
      <c r="R62" s="40"/>
      <c r="S62" s="40"/>
      <c r="T62" s="144"/>
      <c r="U62" s="144"/>
    </row>
    <row r="63" spans="1:21" x14ac:dyDescent="0.15">
      <c r="P63" s="144"/>
      <c r="Q63" s="40"/>
      <c r="R63" s="40"/>
      <c r="S63" s="40"/>
      <c r="T63" s="144"/>
      <c r="U63" s="144"/>
    </row>
    <row r="64" spans="1:21" x14ac:dyDescent="0.15">
      <c r="P64" s="144"/>
      <c r="Q64" s="40"/>
      <c r="R64" s="40"/>
      <c r="S64" s="40"/>
      <c r="T64" s="144"/>
      <c r="U64" s="144"/>
    </row>
    <row r="65" spans="16:21" x14ac:dyDescent="0.15">
      <c r="P65" s="144"/>
      <c r="Q65" s="40"/>
      <c r="R65" s="40"/>
      <c r="S65" s="40"/>
      <c r="T65" s="144"/>
      <c r="U65" s="144"/>
    </row>
    <row r="66" spans="16:21" x14ac:dyDescent="0.15">
      <c r="P66" s="144"/>
      <c r="Q66" s="40"/>
      <c r="R66" s="40"/>
      <c r="S66" s="40"/>
      <c r="T66" s="144"/>
      <c r="U66" s="144"/>
    </row>
    <row r="67" spans="16:21" x14ac:dyDescent="0.15">
      <c r="P67" s="144"/>
      <c r="Q67" s="40"/>
      <c r="R67" s="40"/>
      <c r="S67" s="40"/>
      <c r="T67" s="144"/>
      <c r="U67" s="144"/>
    </row>
    <row r="68" spans="16:21" x14ac:dyDescent="0.15">
      <c r="P68" s="144"/>
      <c r="Q68" s="40"/>
      <c r="R68" s="40"/>
      <c r="S68" s="40"/>
      <c r="T68" s="144"/>
      <c r="U68" s="144"/>
    </row>
    <row r="69" spans="16:21" x14ac:dyDescent="0.15">
      <c r="P69" s="144"/>
      <c r="Q69" s="40"/>
      <c r="R69" s="40"/>
      <c r="S69" s="40"/>
      <c r="T69" s="144"/>
      <c r="U69" s="144"/>
    </row>
    <row r="70" spans="16:21" x14ac:dyDescent="0.15">
      <c r="P70" s="144"/>
      <c r="Q70" s="40"/>
      <c r="R70" s="40"/>
      <c r="S70" s="40"/>
      <c r="T70" s="144"/>
      <c r="U70" s="144"/>
    </row>
    <row r="71" spans="16:21" x14ac:dyDescent="0.15">
      <c r="P71" s="144"/>
      <c r="Q71" s="40"/>
      <c r="R71" s="40"/>
      <c r="S71" s="40"/>
      <c r="T71" s="144"/>
      <c r="U71" s="144"/>
    </row>
    <row r="72" spans="16:21" x14ac:dyDescent="0.15">
      <c r="P72" s="144"/>
      <c r="Q72" s="40"/>
      <c r="R72" s="40"/>
      <c r="S72" s="40"/>
      <c r="T72" s="144"/>
      <c r="U72" s="144"/>
    </row>
    <row r="73" spans="16:21" x14ac:dyDescent="0.15">
      <c r="P73" s="144"/>
      <c r="Q73" s="40"/>
      <c r="R73" s="40"/>
      <c r="S73" s="40"/>
      <c r="T73" s="144"/>
      <c r="U73" s="144"/>
    </row>
    <row r="74" spans="16:21" x14ac:dyDescent="0.15">
      <c r="P74" s="144"/>
      <c r="Q74" s="40"/>
      <c r="R74" s="40"/>
      <c r="S74" s="40"/>
      <c r="T74" s="144"/>
      <c r="U74" s="144"/>
    </row>
    <row r="75" spans="16:21" x14ac:dyDescent="0.15">
      <c r="P75" s="144"/>
      <c r="Q75" s="40"/>
      <c r="R75" s="40"/>
      <c r="S75" s="40"/>
      <c r="T75" s="144"/>
      <c r="U75" s="144"/>
    </row>
    <row r="76" spans="16:21" x14ac:dyDescent="0.15">
      <c r="P76" s="144"/>
      <c r="Q76" s="40"/>
      <c r="R76" s="40"/>
      <c r="S76" s="40"/>
      <c r="T76" s="144"/>
      <c r="U76" s="144"/>
    </row>
    <row r="77" spans="16:21" x14ac:dyDescent="0.15">
      <c r="P77" s="144"/>
      <c r="Q77" s="40"/>
      <c r="R77" s="40"/>
      <c r="S77" s="40"/>
      <c r="T77" s="144"/>
      <c r="U77" s="144"/>
    </row>
    <row r="78" spans="16:21" x14ac:dyDescent="0.15">
      <c r="P78" s="144"/>
      <c r="Q78" s="40"/>
      <c r="R78" s="40"/>
      <c r="S78" s="40"/>
      <c r="T78" s="144"/>
      <c r="U78" s="144"/>
    </row>
    <row r="79" spans="16:21" x14ac:dyDescent="0.15">
      <c r="P79" s="144"/>
      <c r="Q79" s="40"/>
      <c r="R79" s="40"/>
      <c r="S79" s="40"/>
      <c r="T79" s="144"/>
      <c r="U79" s="144"/>
    </row>
    <row r="80" spans="16:21" x14ac:dyDescent="0.15">
      <c r="P80" s="144"/>
      <c r="Q80" s="40"/>
      <c r="R80" s="40"/>
      <c r="S80" s="40"/>
      <c r="T80" s="144"/>
      <c r="U80" s="144"/>
    </row>
    <row r="81" spans="16:21" x14ac:dyDescent="0.15">
      <c r="P81" s="144"/>
      <c r="Q81" s="40"/>
      <c r="R81" s="40"/>
      <c r="S81" s="40"/>
      <c r="T81" s="144"/>
      <c r="U81" s="144"/>
    </row>
    <row r="82" spans="16:21" x14ac:dyDescent="0.15">
      <c r="P82" s="144"/>
      <c r="Q82" s="40"/>
      <c r="R82" s="40"/>
      <c r="S82" s="40"/>
      <c r="T82" s="144"/>
      <c r="U82" s="144"/>
    </row>
    <row r="83" spans="16:21" x14ac:dyDescent="0.15">
      <c r="P83" s="144"/>
      <c r="Q83" s="40"/>
      <c r="R83" s="40"/>
      <c r="S83" s="40"/>
      <c r="T83" s="144"/>
      <c r="U83" s="144"/>
    </row>
    <row r="84" spans="16:21" x14ac:dyDescent="0.15">
      <c r="P84" s="144"/>
      <c r="Q84" s="40"/>
      <c r="R84" s="40"/>
      <c r="S84" s="40"/>
      <c r="T84" s="144"/>
      <c r="U84" s="144"/>
    </row>
    <row r="85" spans="16:21" x14ac:dyDescent="0.15">
      <c r="P85" s="144"/>
      <c r="Q85" s="40"/>
      <c r="R85" s="40"/>
      <c r="S85" s="40"/>
      <c r="T85" s="144"/>
      <c r="U85" s="144"/>
    </row>
  </sheetData>
  <sheetProtection sheet="1" objects="1" scenarios="1"/>
  <mergeCells count="38">
    <mergeCell ref="C34:F34"/>
    <mergeCell ref="C48:E48"/>
    <mergeCell ref="C50:E50"/>
    <mergeCell ref="C49:E49"/>
    <mergeCell ref="C38:F38"/>
    <mergeCell ref="C39:F39"/>
    <mergeCell ref="C40:F40"/>
    <mergeCell ref="C41:F41"/>
    <mergeCell ref="C29:F29"/>
    <mergeCell ref="C28:F28"/>
    <mergeCell ref="C5:E7"/>
    <mergeCell ref="C17:F17"/>
    <mergeCell ref="C18:F18"/>
    <mergeCell ref="C19:F19"/>
    <mergeCell ref="C20:F20"/>
    <mergeCell ref="F6:G6"/>
    <mergeCell ref="C21:F21"/>
    <mergeCell ref="C22:F22"/>
    <mergeCell ref="C25:F25"/>
    <mergeCell ref="C26:F26"/>
    <mergeCell ref="C27:F27"/>
    <mergeCell ref="C8:E8"/>
    <mergeCell ref="H6:I6"/>
    <mergeCell ref="J6:K6"/>
    <mergeCell ref="L6:M6"/>
    <mergeCell ref="N6:O6"/>
    <mergeCell ref="F46:G46"/>
    <mergeCell ref="H46:I46"/>
    <mergeCell ref="J10:K10"/>
    <mergeCell ref="C15:F16"/>
    <mergeCell ref="G15:H15"/>
    <mergeCell ref="C31:F31"/>
    <mergeCell ref="C32:F32"/>
    <mergeCell ref="C33:F33"/>
    <mergeCell ref="C35:F35"/>
    <mergeCell ref="C23:F23"/>
    <mergeCell ref="C24:F24"/>
    <mergeCell ref="C30:F30"/>
  </mergeCells>
  <phoneticPr fontId="5"/>
  <dataValidations count="1">
    <dataValidation type="whole" operator="greaterThanOrEqual" allowBlank="1" showInputMessage="1" showErrorMessage="1" sqref="F8:O8 J12:K12 G38:G41 K43 F48:G50 I48:I50">
      <formula1>0</formula1>
    </dataValidation>
  </dataValidations>
  <printOptions horizontalCentered="1"/>
  <pageMargins left="0.39370078740157483" right="0.39370078740157483" top="0.39370078740157483" bottom="0.47244094488188981" header="0.31496062992125984" footer="0.31496062992125984"/>
  <pageSetup paperSize="9" scale="61" orientation="portrait" r:id="rId1"/>
  <headerFooter differentFirst="1"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
  <sheetViews>
    <sheetView view="pageLayout" topLeftCell="A25" zoomScale="130" zoomScaleNormal="100" zoomScaleSheetLayoutView="100" zoomScalePageLayoutView="130" workbookViewId="0">
      <selection activeCell="B28" sqref="B28"/>
    </sheetView>
  </sheetViews>
  <sheetFormatPr defaultRowHeight="12" x14ac:dyDescent="0.15"/>
  <cols>
    <col min="1" max="1" width="2.625" style="26" customWidth="1"/>
    <col min="2" max="2" width="3.375" style="27" customWidth="1"/>
    <col min="3" max="3" width="3.375" style="28" customWidth="1"/>
    <col min="4" max="4" width="11.5" style="27" customWidth="1"/>
    <col min="5" max="5" width="17.875" style="27" customWidth="1"/>
    <col min="6" max="6" width="61.875" style="27" customWidth="1"/>
    <col min="7" max="16384" width="9" style="22"/>
  </cols>
  <sheetData>
    <row r="1" spans="1:6" ht="18" customHeight="1" x14ac:dyDescent="0.15">
      <c r="A1" s="3"/>
      <c r="B1" s="4"/>
      <c r="C1" s="5"/>
      <c r="D1" s="4"/>
      <c r="E1" s="4"/>
      <c r="F1" s="6" t="s">
        <v>441</v>
      </c>
    </row>
    <row r="2" spans="1:6" ht="18" customHeight="1" x14ac:dyDescent="0.15">
      <c r="A2" s="1180" t="s">
        <v>189</v>
      </c>
      <c r="B2" s="1180"/>
      <c r="C2" s="1180"/>
      <c r="D2" s="1180"/>
      <c r="E2" s="1180"/>
      <c r="F2" s="4"/>
    </row>
    <row r="3" spans="1:6" ht="11.25" customHeight="1" x14ac:dyDescent="0.15"/>
    <row r="4" spans="1:6" ht="18" customHeight="1" x14ac:dyDescent="0.15">
      <c r="A4" s="1181" t="s">
        <v>7</v>
      </c>
      <c r="B4" s="1181"/>
      <c r="C4" s="1181"/>
      <c r="D4" s="1181"/>
      <c r="E4" s="1181"/>
      <c r="F4" s="1181"/>
    </row>
    <row r="5" spans="1:6" ht="8.25" customHeight="1" x14ac:dyDescent="0.15"/>
    <row r="6" spans="1:6" ht="7.5" customHeight="1" x14ac:dyDescent="0.15">
      <c r="B6" s="690"/>
      <c r="C6" s="690"/>
      <c r="D6" s="690"/>
      <c r="E6" s="690"/>
      <c r="F6" s="690"/>
    </row>
    <row r="7" spans="1:6" ht="14.25" customHeight="1" x14ac:dyDescent="0.15">
      <c r="B7" s="1179" t="s">
        <v>147</v>
      </c>
      <c r="C7" s="1179"/>
      <c r="D7" s="1179"/>
      <c r="E7" s="1179"/>
      <c r="F7" s="1179"/>
    </row>
    <row r="8" spans="1:6" ht="10.5" customHeight="1" x14ac:dyDescent="0.15">
      <c r="B8" s="690"/>
      <c r="C8" s="690"/>
      <c r="D8" s="690"/>
      <c r="E8" s="690"/>
      <c r="F8" s="690"/>
    </row>
    <row r="9" spans="1:6" ht="26.25" customHeight="1" x14ac:dyDescent="0.15">
      <c r="A9" s="19" t="s">
        <v>145</v>
      </c>
      <c r="B9" s="1182" t="s">
        <v>525</v>
      </c>
      <c r="C9" s="1182"/>
      <c r="D9" s="1182"/>
      <c r="E9" s="1182"/>
      <c r="F9" s="1182"/>
    </row>
    <row r="10" spans="1:6" s="23" customFormat="1" ht="27" customHeight="1" x14ac:dyDescent="0.15">
      <c r="A10" s="18" t="s">
        <v>132</v>
      </c>
      <c r="B10" s="1182" t="s">
        <v>544</v>
      </c>
      <c r="C10" s="1182"/>
      <c r="D10" s="1182"/>
      <c r="E10" s="1182"/>
      <c r="F10" s="1182"/>
    </row>
    <row r="11" spans="1:6" ht="72.75" customHeight="1" x14ac:dyDescent="0.15">
      <c r="A11" s="19" t="s">
        <v>146</v>
      </c>
      <c r="B11" s="1183" t="s">
        <v>545</v>
      </c>
      <c r="C11" s="1183"/>
      <c r="D11" s="1183"/>
      <c r="E11" s="1183"/>
      <c r="F11" s="1183"/>
    </row>
    <row r="12" spans="1:6" ht="47.25" customHeight="1" x14ac:dyDescent="0.15">
      <c r="A12" s="19" t="s">
        <v>442</v>
      </c>
      <c r="B12" s="1182" t="s">
        <v>546</v>
      </c>
      <c r="C12" s="1182"/>
      <c r="D12" s="1182"/>
      <c r="E12" s="1182"/>
      <c r="F12" s="1182"/>
    </row>
    <row r="13" spans="1:6" ht="75.75" customHeight="1" x14ac:dyDescent="0.15">
      <c r="A13" s="19" t="s">
        <v>443</v>
      </c>
      <c r="B13" s="1184" t="s">
        <v>547</v>
      </c>
      <c r="C13" s="1184"/>
      <c r="D13" s="1184"/>
      <c r="E13" s="1184"/>
      <c r="F13" s="1184"/>
    </row>
    <row r="14" spans="1:6" ht="60.75" customHeight="1" x14ac:dyDescent="0.15">
      <c r="A14" s="19" t="s">
        <v>444</v>
      </c>
      <c r="B14" s="1182" t="s">
        <v>548</v>
      </c>
      <c r="C14" s="1182"/>
      <c r="D14" s="1182"/>
      <c r="E14" s="1182"/>
      <c r="F14" s="1182"/>
    </row>
    <row r="15" spans="1:6" ht="23.25" customHeight="1" x14ac:dyDescent="0.15">
      <c r="A15" s="694"/>
      <c r="B15" s="1185"/>
      <c r="C15" s="1186"/>
      <c r="D15" s="1186"/>
      <c r="E15" s="1186"/>
      <c r="F15" s="1186"/>
    </row>
    <row r="16" spans="1:6" ht="23.25" customHeight="1" x14ac:dyDescent="0.15">
      <c r="A16" s="19"/>
      <c r="B16" s="692"/>
      <c r="C16" s="692"/>
      <c r="D16" s="692"/>
      <c r="E16" s="692"/>
      <c r="F16" s="692"/>
    </row>
    <row r="17" spans="1:6" ht="14.25" customHeight="1" x14ac:dyDescent="0.15">
      <c r="A17" s="30" t="s">
        <v>445</v>
      </c>
      <c r="B17" s="1187" t="s">
        <v>8</v>
      </c>
      <c r="C17" s="1187"/>
      <c r="D17" s="1187"/>
      <c r="E17" s="1187"/>
      <c r="F17" s="1187"/>
    </row>
    <row r="18" spans="1:6" ht="6.75" customHeight="1" x14ac:dyDescent="0.15">
      <c r="A18" s="19"/>
      <c r="B18" s="689"/>
      <c r="C18" s="689"/>
      <c r="D18" s="689"/>
      <c r="E18" s="689"/>
      <c r="F18" s="689"/>
    </row>
    <row r="19" spans="1:6" ht="15" customHeight="1" x14ac:dyDescent="0.15">
      <c r="A19" s="31"/>
      <c r="B19" s="1179" t="s">
        <v>148</v>
      </c>
      <c r="C19" s="1179"/>
      <c r="D19" s="1179"/>
      <c r="E19" s="1179"/>
      <c r="F19" s="1179"/>
    </row>
    <row r="20" spans="1:6" ht="8.25" customHeight="1" x14ac:dyDescent="0.15">
      <c r="A20" s="31"/>
      <c r="B20" s="690"/>
      <c r="C20" s="690"/>
      <c r="D20" s="690"/>
      <c r="E20" s="690"/>
      <c r="F20" s="690"/>
    </row>
    <row r="21" spans="1:6" ht="27.75" customHeight="1" x14ac:dyDescent="0.15">
      <c r="A21" s="16">
        <v>1</v>
      </c>
      <c r="B21" s="1184" t="s">
        <v>446</v>
      </c>
      <c r="C21" s="1184"/>
      <c r="D21" s="1184"/>
      <c r="E21" s="1184"/>
      <c r="F21" s="1184"/>
    </row>
    <row r="22" spans="1:6" ht="62.25" customHeight="1" x14ac:dyDescent="0.15">
      <c r="A22" s="19" t="s">
        <v>132</v>
      </c>
      <c r="B22" s="1182" t="s">
        <v>549</v>
      </c>
      <c r="C22" s="1182"/>
      <c r="D22" s="1182"/>
      <c r="E22" s="1182"/>
      <c r="F22" s="1182"/>
    </row>
    <row r="23" spans="1:6" ht="48" customHeight="1" x14ac:dyDescent="0.15">
      <c r="A23" s="16">
        <v>3</v>
      </c>
      <c r="B23" s="1182" t="s">
        <v>550</v>
      </c>
      <c r="C23" s="1182"/>
      <c r="D23" s="1182"/>
      <c r="E23" s="1182"/>
      <c r="F23" s="1182"/>
    </row>
    <row r="24" spans="1:6" ht="63" customHeight="1" x14ac:dyDescent="0.15">
      <c r="A24" s="16">
        <v>4</v>
      </c>
      <c r="B24" s="1182" t="s">
        <v>154</v>
      </c>
      <c r="C24" s="1182"/>
      <c r="D24" s="1182"/>
      <c r="E24" s="1182"/>
      <c r="F24" s="1182"/>
    </row>
    <row r="25" spans="1:6" ht="79.5" customHeight="1" x14ac:dyDescent="0.15">
      <c r="A25" s="16">
        <v>5</v>
      </c>
      <c r="B25" s="1182" t="s">
        <v>155</v>
      </c>
      <c r="C25" s="1182"/>
      <c r="D25" s="1182"/>
      <c r="E25" s="1182"/>
      <c r="F25" s="1182"/>
    </row>
    <row r="26" spans="1:6" ht="50.25" customHeight="1" x14ac:dyDescent="0.15">
      <c r="A26" s="33">
        <v>6</v>
      </c>
      <c r="B26" s="1184" t="s">
        <v>551</v>
      </c>
      <c r="C26" s="1184"/>
      <c r="D26" s="1184"/>
      <c r="E26" s="1184"/>
      <c r="F26" s="1184"/>
    </row>
    <row r="27" spans="1:6" ht="42.75" customHeight="1" x14ac:dyDescent="0.15">
      <c r="A27" s="33">
        <v>7</v>
      </c>
      <c r="B27" s="1184" t="s">
        <v>552</v>
      </c>
      <c r="C27" s="1184"/>
      <c r="D27" s="1184"/>
      <c r="E27" s="1184"/>
      <c r="F27" s="1184"/>
    </row>
  </sheetData>
  <mergeCells count="19">
    <mergeCell ref="B27:F27"/>
    <mergeCell ref="B21:F21"/>
    <mergeCell ref="B22:F22"/>
    <mergeCell ref="B23:F23"/>
    <mergeCell ref="B24:F24"/>
    <mergeCell ref="B25:F25"/>
    <mergeCell ref="B26:F26"/>
    <mergeCell ref="B19:F19"/>
    <mergeCell ref="A2:E2"/>
    <mergeCell ref="A4:F4"/>
    <mergeCell ref="B7:F7"/>
    <mergeCell ref="B9:F9"/>
    <mergeCell ref="B10:F10"/>
    <mergeCell ref="B11:F11"/>
    <mergeCell ref="B12:F12"/>
    <mergeCell ref="B13:F13"/>
    <mergeCell ref="B14:F14"/>
    <mergeCell ref="B15:F15"/>
    <mergeCell ref="B17:F17"/>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view="pageLayout" topLeftCell="A19" zoomScaleNormal="100" zoomScaleSheetLayoutView="100" workbookViewId="0">
      <selection activeCell="B28" sqref="B28"/>
    </sheetView>
  </sheetViews>
  <sheetFormatPr defaultRowHeight="12" x14ac:dyDescent="0.15"/>
  <cols>
    <col min="1" max="1" width="2.625" style="26" customWidth="1"/>
    <col min="2" max="2" width="3.375" style="27" customWidth="1"/>
    <col min="3" max="3" width="3.375" style="28" customWidth="1"/>
    <col min="4" max="4" width="11.5" style="27" customWidth="1"/>
    <col min="5" max="5" width="17.875" style="27" customWidth="1"/>
    <col min="6" max="6" width="61.875" style="27" customWidth="1"/>
    <col min="7" max="16384" width="9" style="22"/>
  </cols>
  <sheetData>
    <row r="1" spans="1:8" ht="15" customHeight="1" x14ac:dyDescent="0.15">
      <c r="A1" s="20"/>
      <c r="B1" s="21"/>
      <c r="C1" s="24"/>
      <c r="D1" s="21"/>
      <c r="E1" s="21"/>
      <c r="F1" s="25" t="s">
        <v>441</v>
      </c>
    </row>
    <row r="2" spans="1:8" ht="15" customHeight="1" x14ac:dyDescent="0.15">
      <c r="A2" s="1180" t="s">
        <v>190</v>
      </c>
      <c r="B2" s="1180"/>
      <c r="C2" s="1180"/>
      <c r="D2" s="1180"/>
      <c r="E2" s="1180"/>
      <c r="F2" s="21"/>
    </row>
    <row r="3" spans="1:8" ht="7.5" customHeight="1" x14ac:dyDescent="0.15">
      <c r="A3" s="29"/>
      <c r="B3" s="29"/>
      <c r="C3" s="29"/>
      <c r="D3" s="29"/>
      <c r="E3" s="29"/>
      <c r="F3" s="21"/>
    </row>
    <row r="4" spans="1:8" ht="25.5" customHeight="1" x14ac:dyDescent="0.15">
      <c r="A4" s="33">
        <v>8</v>
      </c>
      <c r="B4" s="1184" t="s">
        <v>553</v>
      </c>
      <c r="C4" s="1184"/>
      <c r="D4" s="1184"/>
      <c r="E4" s="1184"/>
      <c r="F4" s="1184"/>
    </row>
    <row r="5" spans="1:8" ht="32.25" customHeight="1" x14ac:dyDescent="0.15">
      <c r="A5" s="33">
        <v>9</v>
      </c>
      <c r="B5" s="1184" t="s">
        <v>554</v>
      </c>
      <c r="C5" s="1184"/>
      <c r="D5" s="1184"/>
      <c r="E5" s="1184"/>
      <c r="F5" s="1184"/>
    </row>
    <row r="6" spans="1:8" ht="58.5" customHeight="1" x14ac:dyDescent="0.15">
      <c r="A6" s="33">
        <v>10</v>
      </c>
      <c r="B6" s="1188" t="s">
        <v>555</v>
      </c>
      <c r="C6" s="1189"/>
      <c r="D6" s="1189"/>
      <c r="E6" s="1189"/>
      <c r="F6" s="1189"/>
    </row>
    <row r="7" spans="1:8" ht="47.25" customHeight="1" x14ac:dyDescent="0.15">
      <c r="A7" s="33">
        <v>11</v>
      </c>
      <c r="B7" s="1184" t="s">
        <v>556</v>
      </c>
      <c r="C7" s="1184"/>
      <c r="D7" s="1184"/>
      <c r="E7" s="1184"/>
      <c r="F7" s="1184"/>
    </row>
    <row r="8" spans="1:8" ht="19.5" customHeight="1" x14ac:dyDescent="0.15">
      <c r="A8" s="33">
        <v>12</v>
      </c>
      <c r="B8" s="1184" t="s">
        <v>557</v>
      </c>
      <c r="C8" s="1184"/>
      <c r="D8" s="1184"/>
      <c r="E8" s="1184"/>
      <c r="F8" s="1184"/>
    </row>
    <row r="9" spans="1:8" ht="58.5" customHeight="1" x14ac:dyDescent="0.15">
      <c r="A9" s="33">
        <v>13</v>
      </c>
      <c r="B9" s="1184" t="s">
        <v>558</v>
      </c>
      <c r="C9" s="1190"/>
      <c r="D9" s="1190"/>
      <c r="E9" s="1190"/>
      <c r="F9" s="1190"/>
    </row>
    <row r="10" spans="1:8" s="23" customFormat="1" ht="33" customHeight="1" x14ac:dyDescent="0.15">
      <c r="A10" s="33">
        <v>14</v>
      </c>
      <c r="B10" s="1184" t="s">
        <v>559</v>
      </c>
      <c r="C10" s="1184"/>
      <c r="D10" s="1184"/>
      <c r="E10" s="1184"/>
      <c r="F10" s="1184"/>
    </row>
    <row r="11" spans="1:8" ht="51.75" customHeight="1" x14ac:dyDescent="0.15">
      <c r="A11" s="33">
        <v>15</v>
      </c>
      <c r="B11" s="1188" t="s">
        <v>560</v>
      </c>
      <c r="C11" s="1189"/>
      <c r="D11" s="1189"/>
      <c r="E11" s="1189"/>
      <c r="F11" s="1189"/>
    </row>
    <row r="12" spans="1:8" ht="37.5" customHeight="1" x14ac:dyDescent="0.15">
      <c r="A12" s="33">
        <v>16</v>
      </c>
      <c r="B12" s="1184" t="s">
        <v>561</v>
      </c>
      <c r="C12" s="1184"/>
      <c r="D12" s="1184"/>
      <c r="E12" s="1184"/>
      <c r="F12" s="1184"/>
    </row>
    <row r="13" spans="1:8" ht="37.5" customHeight="1" x14ac:dyDescent="0.15">
      <c r="A13" s="33">
        <v>17</v>
      </c>
      <c r="B13" s="1191" t="s">
        <v>562</v>
      </c>
      <c r="C13" s="1191"/>
      <c r="D13" s="1191"/>
      <c r="E13" s="1191"/>
      <c r="F13" s="1191"/>
    </row>
    <row r="14" spans="1:8" ht="34.5" customHeight="1" x14ac:dyDescent="0.15">
      <c r="A14" s="33">
        <v>18</v>
      </c>
      <c r="B14" s="1184" t="s">
        <v>563</v>
      </c>
      <c r="C14" s="1184"/>
      <c r="D14" s="1184"/>
      <c r="E14" s="1184"/>
      <c r="F14" s="1184"/>
    </row>
    <row r="15" spans="1:8" ht="43.5" customHeight="1" x14ac:dyDescent="0.15">
      <c r="A15" s="33">
        <v>19</v>
      </c>
      <c r="B15" s="1184" t="s">
        <v>564</v>
      </c>
      <c r="C15" s="1190"/>
      <c r="D15" s="1190"/>
      <c r="E15" s="1190"/>
      <c r="F15" s="1190"/>
    </row>
    <row r="16" spans="1:8" ht="57.75" customHeight="1" x14ac:dyDescent="0.15">
      <c r="A16" s="33">
        <v>20</v>
      </c>
      <c r="B16" s="1184" t="s">
        <v>565</v>
      </c>
      <c r="C16" s="1190"/>
      <c r="D16" s="1190"/>
      <c r="E16" s="1190"/>
      <c r="F16" s="1190"/>
      <c r="H16" s="23"/>
    </row>
    <row r="17" spans="1:8" ht="75.75" customHeight="1" x14ac:dyDescent="0.15">
      <c r="A17" s="33">
        <v>21</v>
      </c>
      <c r="B17" s="1184" t="s">
        <v>566</v>
      </c>
      <c r="C17" s="1184"/>
      <c r="D17" s="1184"/>
      <c r="E17" s="1184"/>
      <c r="F17" s="1184"/>
    </row>
    <row r="18" spans="1:8" ht="82.5" customHeight="1" x14ac:dyDescent="0.15">
      <c r="A18" s="33">
        <v>22</v>
      </c>
      <c r="B18" s="1184" t="s">
        <v>567</v>
      </c>
      <c r="C18" s="1184"/>
      <c r="D18" s="1184"/>
      <c r="E18" s="1184"/>
      <c r="F18" s="1184"/>
      <c r="H18" s="23"/>
    </row>
    <row r="19" spans="1:8" ht="64.5" customHeight="1" x14ac:dyDescent="0.15">
      <c r="A19" s="33">
        <v>23</v>
      </c>
      <c r="B19" s="1184" t="s">
        <v>568</v>
      </c>
      <c r="C19" s="1184"/>
      <c r="D19" s="1184"/>
      <c r="E19" s="1184"/>
      <c r="F19" s="1184"/>
      <c r="H19" s="23"/>
    </row>
    <row r="20" spans="1:8" ht="66.75" customHeight="1" x14ac:dyDescent="0.15">
      <c r="A20" s="33">
        <v>24</v>
      </c>
      <c r="B20" s="1184" t="s">
        <v>569</v>
      </c>
      <c r="C20" s="1184"/>
      <c r="D20" s="1184"/>
      <c r="E20" s="1184"/>
      <c r="F20" s="1184"/>
      <c r="H20" s="23"/>
    </row>
    <row r="21" spans="1:8" ht="51.75" customHeight="1" x14ac:dyDescent="0.15">
      <c r="A21" s="33">
        <v>25</v>
      </c>
      <c r="B21" s="1184" t="s">
        <v>570</v>
      </c>
      <c r="C21" s="1184"/>
      <c r="D21" s="1184"/>
      <c r="E21" s="1184"/>
      <c r="F21" s="1184"/>
      <c r="H21" s="23"/>
    </row>
    <row r="22" spans="1:8" ht="63.75" customHeight="1" x14ac:dyDescent="0.15">
      <c r="A22" s="33">
        <v>26</v>
      </c>
      <c r="B22" s="1184" t="s">
        <v>571</v>
      </c>
      <c r="C22" s="1184"/>
      <c r="D22" s="1184"/>
      <c r="E22" s="1184"/>
      <c r="F22" s="1184"/>
      <c r="H22" s="23"/>
    </row>
    <row r="23" spans="1:8" ht="36" customHeight="1" x14ac:dyDescent="0.15">
      <c r="A23" s="33">
        <v>27</v>
      </c>
      <c r="B23" s="1184" t="s">
        <v>572</v>
      </c>
      <c r="C23" s="1184"/>
      <c r="D23" s="1184"/>
      <c r="E23" s="1184"/>
      <c r="F23" s="1184"/>
      <c r="H23" s="23"/>
    </row>
  </sheetData>
  <mergeCells count="21">
    <mergeCell ref="B21:F21"/>
    <mergeCell ref="B22:F22"/>
    <mergeCell ref="B23:F23"/>
    <mergeCell ref="B15:F15"/>
    <mergeCell ref="B16:F16"/>
    <mergeCell ref="B17:F17"/>
    <mergeCell ref="B18:F18"/>
    <mergeCell ref="B19:F19"/>
    <mergeCell ref="B20:F20"/>
    <mergeCell ref="B14:F14"/>
    <mergeCell ref="A2:E2"/>
    <mergeCell ref="B4:F4"/>
    <mergeCell ref="B5:F5"/>
    <mergeCell ref="B6:F6"/>
    <mergeCell ref="B7:F7"/>
    <mergeCell ref="B8:F8"/>
    <mergeCell ref="B9:F9"/>
    <mergeCell ref="B10:F10"/>
    <mergeCell ref="B11:F11"/>
    <mergeCell ref="B12:F12"/>
    <mergeCell ref="B13:F13"/>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view="pageLayout" topLeftCell="A10" zoomScaleNormal="100" zoomScaleSheetLayoutView="100" workbookViewId="0">
      <selection activeCell="B28" sqref="B28"/>
    </sheetView>
  </sheetViews>
  <sheetFormatPr defaultRowHeight="12" x14ac:dyDescent="0.15"/>
  <cols>
    <col min="1" max="1" width="2.625" style="26" customWidth="1"/>
    <col min="2" max="2" width="3.375" style="27" customWidth="1"/>
    <col min="3" max="3" width="3.375" style="28" customWidth="1"/>
    <col min="4" max="4" width="11.5" style="27" customWidth="1"/>
    <col min="5" max="5" width="17.875" style="27" customWidth="1"/>
    <col min="6" max="6" width="61.875" style="27" customWidth="1"/>
    <col min="7" max="16384" width="9" style="22"/>
  </cols>
  <sheetData>
    <row r="1" spans="1:6" ht="15.75" customHeight="1" x14ac:dyDescent="0.15">
      <c r="A1" s="33"/>
      <c r="B1" s="688"/>
      <c r="C1" s="688"/>
      <c r="D1" s="688"/>
      <c r="E1" s="688"/>
      <c r="F1" s="688"/>
    </row>
    <row r="2" spans="1:6" ht="15" customHeight="1" x14ac:dyDescent="0.15">
      <c r="A2" s="1180" t="s">
        <v>191</v>
      </c>
      <c r="B2" s="1180"/>
      <c r="C2" s="1180"/>
      <c r="D2" s="1180"/>
      <c r="E2" s="1180"/>
      <c r="F2" s="4"/>
    </row>
    <row r="3" spans="1:6" ht="15" customHeight="1" x14ac:dyDescent="0.15">
      <c r="A3" s="3"/>
      <c r="B3" s="4"/>
      <c r="C3" s="5"/>
      <c r="D3" s="4"/>
      <c r="E3" s="4"/>
      <c r="F3" s="6" t="s">
        <v>441</v>
      </c>
    </row>
    <row r="4" spans="1:6" ht="13.5" customHeight="1" x14ac:dyDescent="0.15">
      <c r="A4" s="8"/>
      <c r="B4" s="1192" t="s">
        <v>195</v>
      </c>
      <c r="C4" s="1192"/>
      <c r="D4" s="1192"/>
      <c r="E4" s="1192"/>
      <c r="F4" s="1192"/>
    </row>
    <row r="5" spans="1:6" ht="15" customHeight="1" x14ac:dyDescent="0.15">
      <c r="A5" s="8"/>
      <c r="B5" s="7"/>
      <c r="C5" s="7"/>
      <c r="D5" s="7"/>
      <c r="E5" s="7"/>
      <c r="F5" s="7"/>
    </row>
    <row r="6" spans="1:6" ht="31.5" customHeight="1" x14ac:dyDescent="0.15">
      <c r="A6" s="33">
        <v>28</v>
      </c>
      <c r="B6" s="1193" t="s">
        <v>573</v>
      </c>
      <c r="C6" s="1193"/>
      <c r="D6" s="1193"/>
      <c r="E6" s="1193"/>
      <c r="F6" s="1193"/>
    </row>
    <row r="7" spans="1:6" ht="83.25" customHeight="1" x14ac:dyDescent="0.15">
      <c r="A7" s="33">
        <v>29</v>
      </c>
      <c r="B7" s="1188" t="s">
        <v>574</v>
      </c>
      <c r="C7" s="1189"/>
      <c r="D7" s="1189"/>
      <c r="E7" s="1189"/>
      <c r="F7" s="1189"/>
    </row>
    <row r="8" spans="1:6" s="23" customFormat="1" ht="71.25" customHeight="1" x14ac:dyDescent="0.15">
      <c r="A8" s="33">
        <v>30</v>
      </c>
      <c r="B8" s="1184" t="s">
        <v>575</v>
      </c>
      <c r="C8" s="1184"/>
      <c r="D8" s="1184"/>
      <c r="E8" s="1184"/>
      <c r="F8" s="1184"/>
    </row>
    <row r="9" spans="1:6" ht="88.5" customHeight="1" x14ac:dyDescent="0.15">
      <c r="A9" s="33">
        <v>31</v>
      </c>
      <c r="B9" s="1184" t="s">
        <v>576</v>
      </c>
      <c r="C9" s="1190"/>
      <c r="D9" s="1190"/>
      <c r="E9" s="1190"/>
      <c r="F9" s="1190"/>
    </row>
    <row r="10" spans="1:6" ht="101.25" customHeight="1" x14ac:dyDescent="0.15">
      <c r="A10" s="33">
        <v>32</v>
      </c>
      <c r="B10" s="1184" t="s">
        <v>577</v>
      </c>
      <c r="C10" s="1184"/>
      <c r="D10" s="1184"/>
      <c r="E10" s="1184"/>
      <c r="F10" s="1184"/>
    </row>
    <row r="11" spans="1:6" ht="26.25" customHeight="1" x14ac:dyDescent="0.15">
      <c r="A11" s="33">
        <v>33</v>
      </c>
      <c r="B11" s="1184" t="s">
        <v>578</v>
      </c>
      <c r="C11" s="1184"/>
      <c r="D11" s="1184"/>
      <c r="E11" s="1184"/>
      <c r="F11" s="1184"/>
    </row>
    <row r="12" spans="1:6" ht="316.5" customHeight="1" x14ac:dyDescent="0.15">
      <c r="A12" s="695"/>
      <c r="B12" s="2"/>
      <c r="C12" s="9"/>
      <c r="D12" s="2"/>
      <c r="E12" s="2"/>
      <c r="F12" s="2"/>
    </row>
  </sheetData>
  <mergeCells count="8">
    <mergeCell ref="B10:F10"/>
    <mergeCell ref="B11:F11"/>
    <mergeCell ref="A2:E2"/>
    <mergeCell ref="B4:F4"/>
    <mergeCell ref="B6:F6"/>
    <mergeCell ref="B7:F7"/>
    <mergeCell ref="B8:F8"/>
    <mergeCell ref="B9:F9"/>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view="pageLayout" zoomScaleNormal="100" zoomScaleSheetLayoutView="100" workbookViewId="0">
      <selection activeCell="B28" sqref="B28"/>
    </sheetView>
  </sheetViews>
  <sheetFormatPr defaultRowHeight="12" x14ac:dyDescent="0.15"/>
  <cols>
    <col min="1" max="1" width="2.625" style="26" customWidth="1"/>
    <col min="2" max="2" width="3.375" style="27" customWidth="1"/>
    <col min="3" max="3" width="3.375" style="28" customWidth="1"/>
    <col min="4" max="4" width="11.5" style="27" customWidth="1"/>
    <col min="5" max="5" width="17.875" style="27" customWidth="1"/>
    <col min="6" max="6" width="61.875" style="27" customWidth="1"/>
    <col min="7" max="16384" width="9" style="22"/>
  </cols>
  <sheetData>
    <row r="1" spans="1:6" ht="15" customHeight="1" x14ac:dyDescent="0.15">
      <c r="A1" s="3"/>
      <c r="B1" s="4"/>
      <c r="C1" s="5"/>
      <c r="D1" s="4"/>
      <c r="E1" s="4"/>
      <c r="F1" s="2"/>
    </row>
    <row r="2" spans="1:6" ht="15" customHeight="1" x14ac:dyDescent="0.15">
      <c r="A2" s="1180" t="s">
        <v>192</v>
      </c>
      <c r="B2" s="1180"/>
      <c r="C2" s="1180"/>
      <c r="D2" s="1180"/>
      <c r="E2" s="1180"/>
      <c r="F2" s="4"/>
    </row>
    <row r="3" spans="1:6" ht="6" customHeight="1" x14ac:dyDescent="0.15">
      <c r="A3" s="691"/>
      <c r="B3" s="691"/>
      <c r="C3" s="691"/>
      <c r="D3" s="691"/>
      <c r="E3" s="691"/>
      <c r="F3" s="4"/>
    </row>
    <row r="4" spans="1:6" ht="15" customHeight="1" x14ac:dyDescent="0.15">
      <c r="A4" s="8"/>
      <c r="B4" s="1192" t="s">
        <v>426</v>
      </c>
      <c r="C4" s="1192"/>
      <c r="D4" s="1192"/>
      <c r="E4" s="1192"/>
      <c r="F4" s="1192"/>
    </row>
    <row r="5" spans="1:6" ht="5.25" customHeight="1" x14ac:dyDescent="0.15">
      <c r="A5" s="8"/>
      <c r="B5" s="693"/>
      <c r="C5" s="693"/>
      <c r="D5" s="693"/>
      <c r="E5" s="693"/>
      <c r="F5" s="693"/>
    </row>
    <row r="6" spans="1:6" ht="45" customHeight="1" x14ac:dyDescent="0.15">
      <c r="A6" s="34">
        <v>34</v>
      </c>
      <c r="B6" s="1184" t="s">
        <v>579</v>
      </c>
      <c r="C6" s="1184"/>
      <c r="D6" s="1184"/>
      <c r="E6" s="1184"/>
      <c r="F6" s="1184"/>
    </row>
    <row r="7" spans="1:6" ht="33.75" customHeight="1" x14ac:dyDescent="0.15">
      <c r="A7" s="33">
        <v>35</v>
      </c>
      <c r="B7" s="1184" t="s">
        <v>580</v>
      </c>
      <c r="C7" s="1184"/>
      <c r="D7" s="1184"/>
      <c r="E7" s="1184"/>
      <c r="F7" s="1184"/>
    </row>
    <row r="8" spans="1:6" ht="33.75" customHeight="1" x14ac:dyDescent="0.15">
      <c r="A8" s="34">
        <v>36</v>
      </c>
      <c r="B8" s="1184" t="s">
        <v>581</v>
      </c>
      <c r="C8" s="1184"/>
      <c r="D8" s="1184"/>
      <c r="E8" s="1184"/>
      <c r="F8" s="1184"/>
    </row>
    <row r="9" spans="1:6" ht="56.25" customHeight="1" x14ac:dyDescent="0.15">
      <c r="A9" s="33">
        <v>37</v>
      </c>
      <c r="B9" s="1184" t="s">
        <v>582</v>
      </c>
      <c r="C9" s="1184"/>
      <c r="D9" s="1184"/>
      <c r="E9" s="1184"/>
      <c r="F9" s="1184"/>
    </row>
    <row r="10" spans="1:6" ht="33.75" customHeight="1" x14ac:dyDescent="0.15">
      <c r="A10" s="34">
        <v>38</v>
      </c>
      <c r="B10" s="1184" t="s">
        <v>583</v>
      </c>
      <c r="C10" s="1184"/>
      <c r="D10" s="1184"/>
      <c r="E10" s="1184"/>
      <c r="F10" s="1184"/>
    </row>
    <row r="11" spans="1:6" ht="56.25" customHeight="1" x14ac:dyDescent="0.15">
      <c r="A11" s="33">
        <v>39</v>
      </c>
      <c r="B11" s="1184" t="s">
        <v>584</v>
      </c>
      <c r="C11" s="1194"/>
      <c r="D11" s="1194"/>
      <c r="E11" s="1194"/>
      <c r="F11" s="1194"/>
    </row>
    <row r="12" spans="1:6" ht="33.75" customHeight="1" x14ac:dyDescent="0.15">
      <c r="A12" s="34">
        <v>40</v>
      </c>
      <c r="B12" s="1184" t="s">
        <v>585</v>
      </c>
      <c r="C12" s="1184"/>
      <c r="D12" s="1184"/>
      <c r="E12" s="1184"/>
      <c r="F12" s="1184"/>
    </row>
    <row r="13" spans="1:6" ht="33.75" customHeight="1" x14ac:dyDescent="0.15">
      <c r="A13" s="33">
        <v>41</v>
      </c>
      <c r="B13" s="1188" t="s">
        <v>586</v>
      </c>
      <c r="C13" s="1189"/>
      <c r="D13" s="1189"/>
      <c r="E13" s="1189"/>
      <c r="F13" s="1189"/>
    </row>
    <row r="14" spans="1:6" ht="90" customHeight="1" x14ac:dyDescent="0.15">
      <c r="A14" s="34">
        <v>42</v>
      </c>
      <c r="B14" s="1184" t="s">
        <v>587</v>
      </c>
      <c r="C14" s="1184"/>
      <c r="D14" s="1184"/>
      <c r="E14" s="1184"/>
      <c r="F14" s="1184"/>
    </row>
    <row r="15" spans="1:6" ht="154.5" customHeight="1" x14ac:dyDescent="0.15">
      <c r="A15" s="34">
        <v>43</v>
      </c>
      <c r="B15" s="1184" t="s">
        <v>588</v>
      </c>
      <c r="C15" s="1184"/>
      <c r="D15" s="1184"/>
      <c r="E15" s="1184"/>
      <c r="F15" s="1184"/>
    </row>
    <row r="16" spans="1:6" ht="45" customHeight="1" x14ac:dyDescent="0.15">
      <c r="A16" s="33">
        <v>44</v>
      </c>
      <c r="B16" s="1184" t="s">
        <v>589</v>
      </c>
      <c r="C16" s="1184"/>
      <c r="D16" s="1184"/>
      <c r="E16" s="1184"/>
      <c r="F16" s="1184"/>
    </row>
    <row r="17" spans="1:6" ht="45" customHeight="1" x14ac:dyDescent="0.15">
      <c r="A17" s="34">
        <v>45</v>
      </c>
      <c r="B17" s="1184" t="s">
        <v>590</v>
      </c>
      <c r="C17" s="1190"/>
      <c r="D17" s="1190"/>
      <c r="E17" s="1190"/>
      <c r="F17" s="1190"/>
    </row>
    <row r="18" spans="1:6" ht="56.25" customHeight="1" x14ac:dyDescent="0.15">
      <c r="A18" s="33">
        <v>46</v>
      </c>
      <c r="B18" s="1184" t="s">
        <v>591</v>
      </c>
      <c r="C18" s="1190"/>
      <c r="D18" s="1190"/>
      <c r="E18" s="1190"/>
      <c r="F18" s="1190"/>
    </row>
    <row r="19" spans="1:6" ht="103.5" customHeight="1" x14ac:dyDescent="0.15">
      <c r="A19" s="34">
        <v>47</v>
      </c>
      <c r="B19" s="1188" t="s">
        <v>592</v>
      </c>
      <c r="C19" s="1189"/>
      <c r="D19" s="1189"/>
      <c r="E19" s="1189"/>
      <c r="F19" s="1189"/>
    </row>
    <row r="20" spans="1:6" ht="56.25" customHeight="1" x14ac:dyDescent="0.15">
      <c r="A20" s="33">
        <v>48</v>
      </c>
      <c r="B20" s="1195" t="s">
        <v>593</v>
      </c>
      <c r="C20" s="1195"/>
      <c r="D20" s="1195"/>
      <c r="E20" s="1195"/>
      <c r="F20" s="1195"/>
    </row>
    <row r="21" spans="1:6" ht="45" customHeight="1" x14ac:dyDescent="0.15">
      <c r="A21" s="34">
        <v>49</v>
      </c>
      <c r="B21" s="1188" t="s">
        <v>594</v>
      </c>
      <c r="C21" s="1189"/>
      <c r="D21" s="1189"/>
      <c r="E21" s="1189"/>
      <c r="F21" s="1189"/>
    </row>
    <row r="22" spans="1:6" ht="33.75" customHeight="1" x14ac:dyDescent="0.15">
      <c r="A22" s="33">
        <v>50</v>
      </c>
      <c r="B22" s="1188" t="s">
        <v>595</v>
      </c>
      <c r="C22" s="1189"/>
      <c r="D22" s="1189"/>
      <c r="E22" s="1189"/>
      <c r="F22" s="1189"/>
    </row>
  </sheetData>
  <mergeCells count="19">
    <mergeCell ref="B22:F22"/>
    <mergeCell ref="B16:F16"/>
    <mergeCell ref="B17:F17"/>
    <mergeCell ref="B18:F18"/>
    <mergeCell ref="B19:F19"/>
    <mergeCell ref="B20:F20"/>
    <mergeCell ref="B21:F21"/>
    <mergeCell ref="B15:F15"/>
    <mergeCell ref="A2:E2"/>
    <mergeCell ref="B4:F4"/>
    <mergeCell ref="B6:F6"/>
    <mergeCell ref="B7:F7"/>
    <mergeCell ref="B8:F8"/>
    <mergeCell ref="B9:F9"/>
    <mergeCell ref="B10:F10"/>
    <mergeCell ref="B11:F11"/>
    <mergeCell ref="B12:F12"/>
    <mergeCell ref="B13:F13"/>
    <mergeCell ref="B14:F14"/>
  </mergeCells>
  <phoneticPr fontId="5"/>
  <printOptions horizontalCentered="1"/>
  <pageMargins left="0.39370078740157483" right="0.39370078740157483" top="0.39370078740157483" bottom="0.47244094488188981" header="0.31496062992125984" footer="0.31496062992125984"/>
  <pageSetup paperSize="9" scale="84" orientation="portrait" r:id="rId1"/>
  <headerFooter differentFirst="1"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view="pageLayout" topLeftCell="A13" zoomScaleNormal="100" zoomScaleSheetLayoutView="100" workbookViewId="0">
      <selection activeCell="B28" sqref="B28"/>
    </sheetView>
  </sheetViews>
  <sheetFormatPr defaultRowHeight="12" x14ac:dyDescent="0.15"/>
  <cols>
    <col min="1" max="1" width="2.625" style="8" customWidth="1"/>
    <col min="2" max="2" width="3.375" style="2" customWidth="1"/>
    <col min="3" max="3" width="3.375" style="9" customWidth="1"/>
    <col min="4" max="4" width="11.5" style="2" customWidth="1"/>
    <col min="5" max="5" width="11.125" style="2" customWidth="1"/>
    <col min="6" max="6" width="61.875" style="2" customWidth="1"/>
    <col min="7" max="16384" width="9" style="7"/>
  </cols>
  <sheetData>
    <row r="1" spans="1:6" ht="18" customHeight="1" x14ac:dyDescent="0.15">
      <c r="A1" s="3"/>
      <c r="B1" s="4"/>
      <c r="C1" s="5"/>
      <c r="D1" s="4"/>
      <c r="E1" s="4"/>
      <c r="F1" s="6" t="s">
        <v>441</v>
      </c>
    </row>
    <row r="2" spans="1:6" ht="18" customHeight="1" x14ac:dyDescent="0.15">
      <c r="A2" s="1180" t="s">
        <v>193</v>
      </c>
      <c r="B2" s="1180"/>
      <c r="C2" s="1180"/>
      <c r="D2" s="1180"/>
      <c r="E2" s="1180"/>
      <c r="F2" s="4"/>
    </row>
    <row r="3" spans="1:6" ht="18" customHeight="1" x14ac:dyDescent="0.15"/>
    <row r="4" spans="1:6" ht="18" customHeight="1" x14ac:dyDescent="0.15">
      <c r="A4" s="1196" t="s">
        <v>7</v>
      </c>
      <c r="B4" s="1196"/>
      <c r="C4" s="1196"/>
      <c r="D4" s="1196"/>
      <c r="E4" s="1196"/>
      <c r="F4" s="1196"/>
    </row>
    <row r="5" spans="1:6" ht="14.25" customHeight="1" x14ac:dyDescent="0.15"/>
    <row r="6" spans="1:6" ht="14.25" customHeight="1" x14ac:dyDescent="0.15">
      <c r="A6" s="12" t="s">
        <v>447</v>
      </c>
      <c r="B6" s="1197" t="s">
        <v>133</v>
      </c>
      <c r="C6" s="1197"/>
      <c r="D6" s="1197"/>
      <c r="E6" s="1197"/>
      <c r="F6" s="1197"/>
    </row>
    <row r="7" spans="1:6" ht="15" customHeight="1" x14ac:dyDescent="0.15">
      <c r="B7" s="693"/>
      <c r="C7" s="693"/>
      <c r="D7" s="693"/>
      <c r="E7" s="693"/>
      <c r="F7" s="693"/>
    </row>
    <row r="8" spans="1:6" ht="15" customHeight="1" x14ac:dyDescent="0.15">
      <c r="B8" s="1192" t="s">
        <v>194</v>
      </c>
      <c r="C8" s="1192"/>
      <c r="D8" s="1192"/>
      <c r="E8" s="1192"/>
      <c r="F8" s="1192"/>
    </row>
    <row r="9" spans="1:6" ht="15" customHeight="1" x14ac:dyDescent="0.15">
      <c r="B9" s="693"/>
      <c r="C9" s="693"/>
      <c r="D9" s="693"/>
      <c r="E9" s="693"/>
      <c r="F9" s="693"/>
    </row>
    <row r="10" spans="1:6" ht="48" customHeight="1" x14ac:dyDescent="0.15">
      <c r="A10" s="14" t="s">
        <v>448</v>
      </c>
      <c r="B10" s="1184" t="s">
        <v>449</v>
      </c>
      <c r="C10" s="1190"/>
      <c r="D10" s="1190"/>
      <c r="E10" s="1190"/>
      <c r="F10" s="1190"/>
    </row>
    <row r="11" spans="1:6" s="10" customFormat="1" ht="37.5" customHeight="1" x14ac:dyDescent="0.15">
      <c r="A11" s="14" t="s">
        <v>450</v>
      </c>
      <c r="B11" s="1184" t="s">
        <v>451</v>
      </c>
      <c r="C11" s="1184"/>
      <c r="D11" s="1184"/>
      <c r="E11" s="1184"/>
      <c r="F11" s="1184"/>
    </row>
    <row r="12" spans="1:6" ht="105.75" customHeight="1" x14ac:dyDescent="0.15">
      <c r="A12" s="14" t="s">
        <v>452</v>
      </c>
      <c r="B12" s="1184" t="s">
        <v>526</v>
      </c>
      <c r="C12" s="1184"/>
      <c r="D12" s="1184"/>
      <c r="E12" s="1184"/>
      <c r="F12" s="1184"/>
    </row>
    <row r="13" spans="1:6" ht="37.35" customHeight="1" x14ac:dyDescent="0.15">
      <c r="A13" s="14" t="s">
        <v>453</v>
      </c>
      <c r="B13" s="1198" t="s">
        <v>454</v>
      </c>
      <c r="C13" s="1198"/>
      <c r="D13" s="1198"/>
      <c r="E13" s="1198"/>
      <c r="F13" s="1198"/>
    </row>
    <row r="14" spans="1:6" ht="70.7" customHeight="1" x14ac:dyDescent="0.15">
      <c r="A14" s="14" t="s">
        <v>455</v>
      </c>
      <c r="B14" s="1182" t="s">
        <v>456</v>
      </c>
      <c r="C14" s="1182"/>
      <c r="D14" s="1182"/>
      <c r="E14" s="1182"/>
      <c r="F14" s="1182"/>
    </row>
    <row r="15" spans="1:6" s="10" customFormat="1" ht="78.75" customHeight="1" x14ac:dyDescent="0.15">
      <c r="A15" s="14" t="s">
        <v>457</v>
      </c>
      <c r="B15" s="1182" t="s">
        <v>527</v>
      </c>
      <c r="C15" s="1182"/>
      <c r="D15" s="1182"/>
      <c r="E15" s="1182"/>
      <c r="F15" s="1182"/>
    </row>
    <row r="16" spans="1:6" s="10" customFormat="1" ht="47.85" customHeight="1" x14ac:dyDescent="0.15">
      <c r="A16" s="14" t="s">
        <v>458</v>
      </c>
      <c r="B16" s="1198" t="s">
        <v>459</v>
      </c>
      <c r="C16" s="1198"/>
      <c r="D16" s="1198"/>
      <c r="E16" s="1198"/>
      <c r="F16" s="1198"/>
    </row>
    <row r="17" spans="1:6" ht="81" customHeight="1" x14ac:dyDescent="0.15">
      <c r="A17" s="14" t="s">
        <v>460</v>
      </c>
      <c r="B17" s="1188" t="s">
        <v>528</v>
      </c>
      <c r="C17" s="1189"/>
      <c r="D17" s="1189"/>
      <c r="E17" s="1189"/>
      <c r="F17" s="1189"/>
    </row>
    <row r="18" spans="1:6" ht="67.5" customHeight="1" x14ac:dyDescent="0.15">
      <c r="A18" s="14" t="s">
        <v>461</v>
      </c>
      <c r="B18" s="1182" t="s">
        <v>462</v>
      </c>
      <c r="C18" s="1182"/>
      <c r="D18" s="1182"/>
      <c r="E18" s="1182"/>
      <c r="F18" s="1182"/>
    </row>
    <row r="19" spans="1:6" ht="43.5" customHeight="1" x14ac:dyDescent="0.15">
      <c r="A19" s="14" t="s">
        <v>463</v>
      </c>
      <c r="B19" s="1184" t="s">
        <v>464</v>
      </c>
      <c r="C19" s="1190"/>
      <c r="D19" s="1190"/>
      <c r="E19" s="1190"/>
      <c r="F19" s="1190"/>
    </row>
    <row r="20" spans="1:6" s="10" customFormat="1" ht="48" customHeight="1" x14ac:dyDescent="0.15">
      <c r="A20" s="14" t="s">
        <v>465</v>
      </c>
      <c r="B20" s="1184" t="s">
        <v>466</v>
      </c>
      <c r="C20" s="1184"/>
      <c r="D20" s="1184"/>
      <c r="E20" s="1184"/>
      <c r="F20" s="1184"/>
    </row>
    <row r="21" spans="1:6" s="10" customFormat="1" ht="24.75" customHeight="1" x14ac:dyDescent="0.15">
      <c r="A21" s="14" t="s">
        <v>467</v>
      </c>
      <c r="B21" s="1184" t="s">
        <v>9</v>
      </c>
      <c r="C21" s="1184"/>
      <c r="D21" s="1184"/>
      <c r="E21" s="1184"/>
      <c r="F21" s="1184"/>
    </row>
  </sheetData>
  <mergeCells count="16">
    <mergeCell ref="B18:F18"/>
    <mergeCell ref="B19:F19"/>
    <mergeCell ref="B20:F20"/>
    <mergeCell ref="B21:F21"/>
    <mergeCell ref="B12:F12"/>
    <mergeCell ref="B13:F13"/>
    <mergeCell ref="B14:F14"/>
    <mergeCell ref="B15:F15"/>
    <mergeCell ref="B16:F16"/>
    <mergeCell ref="B17:F17"/>
    <mergeCell ref="B11:F11"/>
    <mergeCell ref="A2:E2"/>
    <mergeCell ref="A4:F4"/>
    <mergeCell ref="B6:F6"/>
    <mergeCell ref="B8:F8"/>
    <mergeCell ref="B10:F10"/>
  </mergeCells>
  <phoneticPr fontId="5"/>
  <printOptions horizontalCentered="1"/>
  <pageMargins left="0.39370078740157483" right="0.39370078740157483" top="0.39370078740157483" bottom="0.47244094488188981" header="0.31496062992125984" footer="0.31496062992125984"/>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3" tint="0.59999389629810485"/>
  </sheetPr>
  <dimension ref="A1:S63"/>
  <sheetViews>
    <sheetView zoomScale="80" zoomScaleNormal="80" workbookViewId="0">
      <selection activeCell="K33" sqref="K33"/>
    </sheetView>
  </sheetViews>
  <sheetFormatPr defaultRowHeight="13.5" x14ac:dyDescent="0.15"/>
  <cols>
    <col min="1" max="1" width="2.625" style="224" customWidth="1"/>
    <col min="2" max="2" width="2.5" style="224" customWidth="1"/>
    <col min="3" max="4" width="2.125" style="224" customWidth="1"/>
    <col min="5" max="10" width="12.375" style="224" customWidth="1"/>
    <col min="11" max="11" width="12.375" style="225" customWidth="1"/>
    <col min="12" max="15" width="12.375" style="224" customWidth="1"/>
    <col min="16" max="16" width="3.25" style="224" customWidth="1"/>
    <col min="17" max="17" width="11.75" style="224" customWidth="1"/>
    <col min="18" max="18" width="2.375" style="224" customWidth="1"/>
    <col min="19" max="19" width="26.75" style="224" customWidth="1"/>
    <col min="20" max="16384" width="9" style="224"/>
  </cols>
  <sheetData>
    <row r="1" spans="1:19" ht="9" customHeight="1" x14ac:dyDescent="0.15"/>
    <row r="2" spans="1:19" s="291" customFormat="1" x14ac:dyDescent="0.15">
      <c r="A2" s="295" t="s">
        <v>402</v>
      </c>
      <c r="B2" s="295"/>
      <c r="K2" s="294"/>
      <c r="Q2" s="59" t="s">
        <v>530</v>
      </c>
      <c r="R2" s="296"/>
    </row>
    <row r="3" spans="1:19" s="291" customFormat="1" ht="6.75" customHeight="1" x14ac:dyDescent="0.15">
      <c r="A3" s="295"/>
      <c r="B3" s="295"/>
      <c r="K3" s="294"/>
    </row>
    <row r="4" spans="1:19" s="291" customFormat="1" ht="21.75" customHeight="1" x14ac:dyDescent="0.15">
      <c r="A4" s="292" t="s">
        <v>401</v>
      </c>
      <c r="B4" s="292"/>
      <c r="C4" s="292"/>
      <c r="D4" s="292"/>
      <c r="E4" s="292"/>
      <c r="F4" s="292"/>
      <c r="G4" s="292"/>
      <c r="H4" s="292"/>
      <c r="I4" s="292"/>
      <c r="J4" s="292"/>
      <c r="K4" s="293"/>
      <c r="L4" s="292"/>
      <c r="M4" s="292"/>
      <c r="N4" s="292"/>
    </row>
    <row r="5" spans="1:19" s="291" customFormat="1" ht="7.5" customHeight="1" x14ac:dyDescent="0.15">
      <c r="A5" s="292"/>
      <c r="B5" s="292"/>
      <c r="C5" s="292"/>
      <c r="D5" s="292"/>
      <c r="E5" s="292"/>
      <c r="F5" s="292"/>
      <c r="G5" s="292"/>
      <c r="H5" s="292"/>
      <c r="I5" s="292"/>
      <c r="J5" s="292"/>
      <c r="K5" s="293"/>
      <c r="L5" s="292"/>
      <c r="M5" s="292"/>
      <c r="N5" s="292"/>
    </row>
    <row r="6" spans="1:19" s="35" customFormat="1" ht="14.25" thickBot="1" x14ac:dyDescent="0.2">
      <c r="A6" s="35" t="s">
        <v>400</v>
      </c>
      <c r="K6" s="37"/>
      <c r="M6" s="227" t="s">
        <v>535</v>
      </c>
      <c r="O6" s="227"/>
      <c r="P6" s="227"/>
    </row>
    <row r="7" spans="1:19" s="35" customFormat="1" ht="5.25" customHeight="1" x14ac:dyDescent="0.15">
      <c r="B7" s="287"/>
      <c r="C7" s="286"/>
      <c r="D7" s="286"/>
      <c r="E7" s="286"/>
      <c r="F7" s="286"/>
      <c r="G7" s="902" t="s">
        <v>1</v>
      </c>
      <c r="H7" s="290"/>
      <c r="I7" s="290"/>
      <c r="J7" s="290"/>
      <c r="K7" s="289"/>
      <c r="M7" s="227"/>
      <c r="N7" s="230"/>
      <c r="O7" s="230"/>
    </row>
    <row r="8" spans="1:19" s="35" customFormat="1" ht="5.25" customHeight="1" thickBot="1" x14ac:dyDescent="0.2">
      <c r="B8" s="284"/>
      <c r="C8" s="37"/>
      <c r="D8" s="37"/>
      <c r="E8" s="37"/>
      <c r="F8" s="37"/>
      <c r="G8" s="903"/>
      <c r="H8" s="905" t="s">
        <v>399</v>
      </c>
      <c r="I8" s="299"/>
      <c r="J8" s="908" t="s">
        <v>398</v>
      </c>
      <c r="K8" s="288"/>
    </row>
    <row r="9" spans="1:19" s="35" customFormat="1" ht="25.5" customHeight="1" x14ac:dyDescent="0.15">
      <c r="B9" s="284"/>
      <c r="C9" s="37"/>
      <c r="D9" s="37"/>
      <c r="E9" s="37"/>
      <c r="F9" s="37"/>
      <c r="G9" s="903"/>
      <c r="H9" s="906"/>
      <c r="I9" s="911" t="s">
        <v>397</v>
      </c>
      <c r="J9" s="909"/>
      <c r="K9" s="913" t="s">
        <v>397</v>
      </c>
      <c r="M9" s="807"/>
      <c r="N9" s="808"/>
      <c r="O9" s="808"/>
      <c r="P9" s="809"/>
      <c r="S9" s="680" t="str">
        <f>IF(G11="","（１）①全労働者数が未入力","")</f>
        <v>（１）①全労働者数が未入力</v>
      </c>
    </row>
    <row r="10" spans="1:19" s="35" customFormat="1" ht="25.5" customHeight="1" thickBot="1" x14ac:dyDescent="0.2">
      <c r="B10" s="283"/>
      <c r="C10" s="280"/>
      <c r="D10" s="280"/>
      <c r="E10" s="280"/>
      <c r="F10" s="280"/>
      <c r="G10" s="904"/>
      <c r="H10" s="907"/>
      <c r="I10" s="912"/>
      <c r="J10" s="910"/>
      <c r="K10" s="914"/>
      <c r="M10" s="810"/>
      <c r="N10" s="811"/>
      <c r="O10" s="811"/>
      <c r="P10" s="812"/>
      <c r="S10" s="681" t="str">
        <f>IF(G11&lt;G12,"（１）①全労働者数が派遣労働者数より少ない","")</f>
        <v/>
      </c>
    </row>
    <row r="11" spans="1:19" s="35" customFormat="1" ht="28.5" customHeight="1" thickBot="1" x14ac:dyDescent="0.2">
      <c r="B11" s="287" t="s">
        <v>396</v>
      </c>
      <c r="C11" s="274"/>
      <c r="D11" s="274"/>
      <c r="E11" s="274"/>
      <c r="F11" s="274"/>
      <c r="G11" s="471"/>
      <c r="H11" s="315" t="s">
        <v>431</v>
      </c>
      <c r="I11" s="315" t="s">
        <v>431</v>
      </c>
      <c r="J11" s="316" t="s">
        <v>395</v>
      </c>
      <c r="K11" s="317" t="s">
        <v>431</v>
      </c>
      <c r="M11" s="813" t="s">
        <v>536</v>
      </c>
      <c r="N11" s="814"/>
      <c r="O11" s="814"/>
      <c r="P11" s="815"/>
      <c r="S11" s="681" t="str">
        <f>IF(AND(G12="",G16=""),"",IF(OR(G12&gt;0,G16&gt;0),IF(OR(M9=0,M9=""),"（２）労働者派遣事業の売上高が未入力",""),""))</f>
        <v/>
      </c>
    </row>
    <row r="12" spans="1:19" s="35" customFormat="1" ht="28.5" customHeight="1" thickBot="1" x14ac:dyDescent="0.2">
      <c r="B12" s="284"/>
      <c r="C12" s="287" t="s">
        <v>394</v>
      </c>
      <c r="D12" s="286"/>
      <c r="E12" s="286"/>
      <c r="F12" s="286"/>
      <c r="G12" s="428">
        <f>SUM(G13:G14)</f>
        <v>0</v>
      </c>
      <c r="H12" s="429">
        <f>SUM(H13:H14)</f>
        <v>0</v>
      </c>
      <c r="I12" s="429">
        <f>SUM(I13:I14)</f>
        <v>0</v>
      </c>
      <c r="J12" s="429">
        <f>SUM(J13:J14)</f>
        <v>0</v>
      </c>
      <c r="K12" s="430">
        <f>SUM(K13:K14)</f>
        <v>0</v>
      </c>
      <c r="L12" s="227"/>
      <c r="M12" s="21" t="s">
        <v>537</v>
      </c>
    </row>
    <row r="13" spans="1:19" s="35" customFormat="1" ht="28.5" customHeight="1" thickBot="1" x14ac:dyDescent="0.2">
      <c r="B13" s="284"/>
      <c r="C13" s="284"/>
      <c r="D13" s="275" t="s">
        <v>393</v>
      </c>
      <c r="E13" s="274"/>
      <c r="F13" s="285"/>
      <c r="G13" s="428">
        <f>H13+J13</f>
        <v>0</v>
      </c>
      <c r="H13" s="472"/>
      <c r="I13" s="472"/>
      <c r="J13" s="472"/>
      <c r="K13" s="473"/>
      <c r="L13" s="284"/>
      <c r="M13" s="816"/>
      <c r="N13" s="817"/>
      <c r="O13" s="817"/>
      <c r="P13" s="818"/>
      <c r="S13" s="681" t="str">
        <f>IF(OR(AND('第11号(第１面)'!E44="①　有　　２　無",OR(M13=0,M13="")),AND(OR('第11号(第１面)'!E44="",'第11号(第１面)'!E44="１　有　　②　無"),M13&gt;0)),"（３）請負事業の売上高が未入力または、請負事業なしでも売上高入力","")</f>
        <v/>
      </c>
    </row>
    <row r="14" spans="1:19" s="35" customFormat="1" ht="28.5" customHeight="1" thickBot="1" x14ac:dyDescent="0.2">
      <c r="B14" s="283"/>
      <c r="C14" s="283"/>
      <c r="D14" s="282" t="s">
        <v>392</v>
      </c>
      <c r="E14" s="281"/>
      <c r="F14" s="280"/>
      <c r="G14" s="428">
        <f>H14+J14</f>
        <v>0</v>
      </c>
      <c r="H14" s="472"/>
      <c r="I14" s="472"/>
      <c r="J14" s="472"/>
      <c r="K14" s="473"/>
      <c r="L14" s="269"/>
      <c r="M14" s="819" t="s">
        <v>538</v>
      </c>
      <c r="N14" s="820"/>
      <c r="O14" s="820"/>
      <c r="P14" s="820"/>
      <c r="S14" s="681" t="str">
        <f>IF(G14&lt;G16,"（１）④有期雇用派遣労働者に日雇派遣労働者が含まれていない","")</f>
        <v/>
      </c>
    </row>
    <row r="15" spans="1:19" s="35" customFormat="1" ht="15.75" customHeight="1" thickBot="1" x14ac:dyDescent="0.2">
      <c r="B15" s="37"/>
      <c r="C15" s="37"/>
      <c r="D15" s="37"/>
      <c r="E15" s="37"/>
      <c r="F15" s="279"/>
      <c r="G15" s="318"/>
      <c r="H15" s="318"/>
      <c r="I15" s="318"/>
      <c r="J15" s="318"/>
      <c r="K15" s="318"/>
      <c r="M15" s="21" t="s">
        <v>534</v>
      </c>
      <c r="Q15" s="273"/>
      <c r="R15" s="273"/>
    </row>
    <row r="16" spans="1:19" s="35" customFormat="1" ht="27.75" customHeight="1" thickBot="1" x14ac:dyDescent="0.2">
      <c r="B16" s="278" t="s">
        <v>391</v>
      </c>
      <c r="C16" s="277"/>
      <c r="D16" s="277"/>
      <c r="E16" s="277"/>
      <c r="F16" s="277"/>
      <c r="G16" s="428">
        <f>H16+J16</f>
        <v>0</v>
      </c>
      <c r="H16" s="472"/>
      <c r="I16" s="472"/>
      <c r="J16" s="472"/>
      <c r="K16" s="473"/>
      <c r="N16" s="821">
        <v>0</v>
      </c>
      <c r="O16" s="822"/>
      <c r="P16" s="806"/>
      <c r="Q16" s="276"/>
      <c r="R16" s="230"/>
      <c r="S16" s="680" t="str">
        <f>IF(N16="","（４）海外派遣労働者数が未入力","")</f>
        <v/>
      </c>
    </row>
    <row r="17" spans="1:19" s="35" customFormat="1" ht="6.75" customHeight="1" thickBot="1" x14ac:dyDescent="0.2">
      <c r="G17" s="319"/>
      <c r="H17" s="319"/>
      <c r="I17" s="319"/>
      <c r="J17" s="320"/>
      <c r="K17" s="319"/>
      <c r="Q17" s="228"/>
      <c r="R17" s="227"/>
    </row>
    <row r="18" spans="1:19" s="35" customFormat="1" ht="27.75" customHeight="1" thickBot="1" x14ac:dyDescent="0.2">
      <c r="B18" s="275" t="s">
        <v>390</v>
      </c>
      <c r="C18" s="274" t="s">
        <v>389</v>
      </c>
      <c r="D18" s="274"/>
      <c r="E18" s="274"/>
      <c r="F18" s="274"/>
      <c r="G18" s="474">
        <v>0</v>
      </c>
      <c r="H18" s="315" t="s">
        <v>431</v>
      </c>
      <c r="I18" s="315" t="s">
        <v>431</v>
      </c>
      <c r="J18" s="316" t="s">
        <v>431</v>
      </c>
      <c r="K18" s="317" t="s">
        <v>431</v>
      </c>
      <c r="M18" s="590" t="s">
        <v>533</v>
      </c>
      <c r="N18" s="591"/>
      <c r="O18" s="591"/>
      <c r="P18" s="591"/>
      <c r="Q18" s="37"/>
      <c r="S18" s="680" t="str">
        <f>IF(G18="","（１）⑥登録者数が未入力","")</f>
        <v/>
      </c>
    </row>
    <row r="19" spans="1:19" s="35" customFormat="1" ht="24" customHeight="1" thickBot="1" x14ac:dyDescent="0.2">
      <c r="B19" s="37" t="s">
        <v>387</v>
      </c>
      <c r="C19" s="37"/>
      <c r="D19" s="37"/>
      <c r="E19" s="37"/>
      <c r="F19" s="37"/>
      <c r="G19" s="153"/>
      <c r="H19" s="153"/>
      <c r="I19" s="153"/>
      <c r="J19" s="153"/>
      <c r="K19" s="37"/>
      <c r="M19" s="591"/>
      <c r="N19" s="592" t="s">
        <v>388</v>
      </c>
      <c r="O19" s="592"/>
      <c r="P19" s="593"/>
      <c r="R19" s="37"/>
    </row>
    <row r="20" spans="1:19" s="227" customFormat="1" ht="24" customHeight="1" thickBot="1" x14ac:dyDescent="0.2">
      <c r="K20" s="228"/>
      <c r="O20" s="805"/>
      <c r="P20" s="806"/>
      <c r="R20" s="273"/>
      <c r="S20" s="680" t="str">
        <f>IF(O20="","（５）派遣先事業所数が未入力","")</f>
        <v>（５）派遣先事業所数が未入力</v>
      </c>
    </row>
    <row r="21" spans="1:19" s="227" customFormat="1" ht="13.5" customHeight="1" thickBot="1" x14ac:dyDescent="0.2">
      <c r="E21" s="227" t="s">
        <v>386</v>
      </c>
      <c r="K21" s="228"/>
    </row>
    <row r="22" spans="1:19" s="227" customFormat="1" ht="6.75" customHeight="1" thickBot="1" x14ac:dyDescent="0.2">
      <c r="D22" s="272"/>
      <c r="E22" s="271"/>
      <c r="F22" s="271"/>
      <c r="G22" s="271"/>
      <c r="H22" s="271"/>
      <c r="I22" s="271"/>
      <c r="J22" s="271"/>
      <c r="K22" s="271"/>
      <c r="L22" s="271"/>
      <c r="M22" s="271"/>
      <c r="N22" s="270"/>
      <c r="O22" s="826" t="s">
        <v>385</v>
      </c>
      <c r="P22" s="827"/>
    </row>
    <row r="23" spans="1:19" s="227" customFormat="1" ht="36" customHeight="1" thickBot="1" x14ac:dyDescent="0.2">
      <c r="D23" s="269"/>
      <c r="E23" s="268" t="s">
        <v>384</v>
      </c>
      <c r="F23" s="267" t="s">
        <v>383</v>
      </c>
      <c r="G23" s="265" t="s">
        <v>382</v>
      </c>
      <c r="H23" s="265" t="s">
        <v>381</v>
      </c>
      <c r="I23" s="265" t="s">
        <v>380</v>
      </c>
      <c r="J23" s="266" t="s">
        <v>379</v>
      </c>
      <c r="K23" s="265" t="s">
        <v>378</v>
      </c>
      <c r="L23" s="265" t="s">
        <v>377</v>
      </c>
      <c r="M23" s="265" t="s">
        <v>376</v>
      </c>
      <c r="N23" s="264" t="s">
        <v>375</v>
      </c>
      <c r="O23" s="828"/>
      <c r="P23" s="829"/>
      <c r="Q23" s="199"/>
    </row>
    <row r="24" spans="1:19" s="227" customFormat="1" ht="28.5" customHeight="1" thickBot="1" x14ac:dyDescent="0.2">
      <c r="D24" s="263"/>
      <c r="E24" s="431">
        <f>SUM(F24:N24)</f>
        <v>0</v>
      </c>
      <c r="F24" s="475"/>
      <c r="G24" s="472"/>
      <c r="H24" s="472"/>
      <c r="I24" s="472"/>
      <c r="J24" s="472"/>
      <c r="K24" s="472"/>
      <c r="L24" s="472"/>
      <c r="M24" s="472"/>
      <c r="N24" s="473"/>
      <c r="O24" s="823"/>
      <c r="P24" s="824"/>
      <c r="Q24" s="314"/>
    </row>
    <row r="25" spans="1:19" s="227" customFormat="1" ht="14.25" customHeight="1" x14ac:dyDescent="0.15">
      <c r="G25" s="230"/>
      <c r="H25" s="228"/>
      <c r="I25" s="228"/>
      <c r="J25" s="228"/>
      <c r="K25" s="228"/>
      <c r="L25" s="228"/>
      <c r="M25" s="230"/>
      <c r="N25" s="230"/>
      <c r="O25" s="230"/>
      <c r="P25" s="230"/>
      <c r="Q25" s="230"/>
    </row>
    <row r="26" spans="1:19" s="227" customFormat="1" x14ac:dyDescent="0.15">
      <c r="A26" s="98" t="s">
        <v>596</v>
      </c>
      <c r="C26" s="98"/>
      <c r="D26" s="98"/>
      <c r="E26" s="98"/>
      <c r="F26" s="98"/>
      <c r="G26" s="98"/>
      <c r="H26" s="98"/>
      <c r="I26" s="98"/>
      <c r="J26" s="96"/>
      <c r="K26" s="98"/>
      <c r="Q26" s="98"/>
      <c r="R26" s="98"/>
    </row>
    <row r="27" spans="1:19" s="227" customFormat="1" ht="6.75" customHeight="1" x14ac:dyDescent="0.15">
      <c r="B27" s="98"/>
      <c r="C27" s="98"/>
      <c r="D27" s="98"/>
      <c r="E27" s="98"/>
      <c r="F27" s="98"/>
      <c r="G27" s="98"/>
      <c r="H27" s="98"/>
      <c r="I27" s="98"/>
      <c r="J27" s="96"/>
      <c r="K27" s="98"/>
      <c r="Q27" s="98"/>
      <c r="R27" s="98"/>
    </row>
    <row r="28" spans="1:19" s="227" customFormat="1" ht="14.25" thickBot="1" x14ac:dyDescent="0.2">
      <c r="B28" s="98" t="s">
        <v>374</v>
      </c>
      <c r="C28" s="98" t="s">
        <v>373</v>
      </c>
      <c r="D28" s="98"/>
      <c r="E28" s="98"/>
      <c r="F28" s="98"/>
      <c r="G28" s="98"/>
      <c r="H28" s="98"/>
      <c r="I28" s="98"/>
      <c r="J28" s="96"/>
      <c r="L28" s="262" t="s">
        <v>372</v>
      </c>
      <c r="Q28" s="98"/>
      <c r="R28" s="98"/>
    </row>
    <row r="29" spans="1:19" s="227" customFormat="1" ht="18" customHeight="1" x14ac:dyDescent="0.15">
      <c r="B29" s="301"/>
      <c r="C29" s="841" t="s">
        <v>371</v>
      </c>
      <c r="D29" s="841"/>
      <c r="E29" s="841"/>
      <c r="F29" s="841"/>
      <c r="G29" s="869" t="s">
        <v>370</v>
      </c>
      <c r="H29" s="869" t="s">
        <v>430</v>
      </c>
      <c r="I29" s="899" t="s">
        <v>369</v>
      </c>
      <c r="J29" s="899" t="s">
        <v>368</v>
      </c>
      <c r="K29" s="258"/>
      <c r="L29" s="830" t="s">
        <v>367</v>
      </c>
      <c r="M29" s="830"/>
      <c r="N29" s="830" t="s">
        <v>366</v>
      </c>
      <c r="O29" s="830"/>
      <c r="P29" s="830"/>
      <c r="R29" s="228"/>
    </row>
    <row r="30" spans="1:19" s="227" customFormat="1" ht="6" customHeight="1" thickBot="1" x14ac:dyDescent="0.2">
      <c r="B30" s="100"/>
      <c r="C30" s="847"/>
      <c r="D30" s="847"/>
      <c r="E30" s="847"/>
      <c r="F30" s="847"/>
      <c r="G30" s="870"/>
      <c r="H30" s="870"/>
      <c r="I30" s="900"/>
      <c r="J30" s="900"/>
      <c r="K30" s="258"/>
      <c r="L30" s="831"/>
      <c r="M30" s="831"/>
      <c r="N30" s="831"/>
      <c r="O30" s="831"/>
      <c r="P30" s="831"/>
      <c r="R30" s="228"/>
    </row>
    <row r="31" spans="1:19" s="227" customFormat="1" ht="30" customHeight="1" thickBot="1" x14ac:dyDescent="0.2">
      <c r="B31" s="100"/>
      <c r="C31" s="847"/>
      <c r="D31" s="847"/>
      <c r="E31" s="847"/>
      <c r="F31" s="847"/>
      <c r="G31" s="870"/>
      <c r="H31" s="870"/>
      <c r="I31" s="900"/>
      <c r="J31" s="900"/>
      <c r="K31" s="258"/>
      <c r="L31" s="825"/>
      <c r="M31" s="825"/>
      <c r="N31" s="825"/>
      <c r="O31" s="825"/>
      <c r="P31" s="825"/>
      <c r="R31" s="228"/>
    </row>
    <row r="32" spans="1:19" s="227" customFormat="1" ht="30" customHeight="1" thickBot="1" x14ac:dyDescent="0.2">
      <c r="B32" s="100"/>
      <c r="C32" s="847"/>
      <c r="D32" s="847"/>
      <c r="E32" s="847"/>
      <c r="F32" s="847"/>
      <c r="G32" s="870"/>
      <c r="H32" s="870"/>
      <c r="I32" s="900"/>
      <c r="J32" s="900"/>
      <c r="K32" s="258"/>
      <c r="L32" s="825"/>
      <c r="M32" s="825"/>
      <c r="N32" s="825"/>
      <c r="O32" s="825"/>
      <c r="P32" s="825"/>
      <c r="R32" s="228"/>
    </row>
    <row r="33" spans="2:19" s="227" customFormat="1" ht="30" customHeight="1" thickBot="1" x14ac:dyDescent="0.2">
      <c r="B33" s="100"/>
      <c r="C33" s="297"/>
      <c r="D33" s="234"/>
      <c r="E33" s="894" t="s">
        <v>365</v>
      </c>
      <c r="F33" s="895"/>
      <c r="G33" s="870"/>
      <c r="H33" s="870"/>
      <c r="I33" s="900"/>
      <c r="J33" s="900"/>
      <c r="K33" s="258"/>
      <c r="L33" s="825"/>
      <c r="M33" s="825"/>
      <c r="N33" s="825"/>
      <c r="O33" s="825"/>
      <c r="P33" s="825"/>
      <c r="R33" s="228"/>
    </row>
    <row r="34" spans="2:19" s="227" customFormat="1" ht="30" customHeight="1" thickBot="1" x14ac:dyDescent="0.2">
      <c r="B34" s="261"/>
      <c r="C34" s="300"/>
      <c r="D34" s="260"/>
      <c r="E34" s="896"/>
      <c r="F34" s="897"/>
      <c r="G34" s="898"/>
      <c r="H34" s="898"/>
      <c r="I34" s="901"/>
      <c r="J34" s="901"/>
      <c r="K34" s="258"/>
      <c r="L34" s="825"/>
      <c r="M34" s="825"/>
      <c r="N34" s="825"/>
      <c r="O34" s="825"/>
      <c r="P34" s="825"/>
      <c r="R34" s="228"/>
    </row>
    <row r="35" spans="2:19" s="227" customFormat="1" ht="30.75" customHeight="1" thickBot="1" x14ac:dyDescent="0.2">
      <c r="B35" s="259" t="s">
        <v>347</v>
      </c>
      <c r="C35" s="441"/>
      <c r="D35" s="441"/>
      <c r="E35" s="886"/>
      <c r="F35" s="887"/>
      <c r="G35" s="432"/>
      <c r="H35" s="433"/>
      <c r="I35" s="476"/>
      <c r="J35" s="576"/>
      <c r="K35" s="258"/>
      <c r="L35" s="825"/>
      <c r="M35" s="825"/>
      <c r="N35" s="825"/>
      <c r="O35" s="825"/>
      <c r="P35" s="825"/>
      <c r="R35" s="228"/>
      <c r="S35" s="682" t="str">
        <f>IF(AND(E35&lt;&gt;"",OR(G35="",H35="",I35="",J35="")),"教育の方法等が未入力","")</f>
        <v/>
      </c>
    </row>
    <row r="36" spans="2:19" s="227" customFormat="1" ht="30.75" customHeight="1" thickBot="1" x14ac:dyDescent="0.2">
      <c r="B36" s="240" t="s">
        <v>346</v>
      </c>
      <c r="C36" s="386"/>
      <c r="D36" s="386"/>
      <c r="E36" s="888"/>
      <c r="F36" s="889"/>
      <c r="G36" s="434"/>
      <c r="H36" s="435"/>
      <c r="I36" s="477"/>
      <c r="J36" s="577"/>
      <c r="L36" s="825"/>
      <c r="M36" s="825"/>
      <c r="N36" s="825"/>
      <c r="O36" s="825"/>
      <c r="P36" s="825"/>
      <c r="R36" s="228"/>
      <c r="S36" s="682" t="str">
        <f>IF(AND(E36&lt;&gt;"",OR(G36="",H36="",I36="",J36="")),"教育の方法等が未入力","")</f>
        <v/>
      </c>
    </row>
    <row r="37" spans="2:19" s="227" customFormat="1" ht="30.75" customHeight="1" x14ac:dyDescent="0.15">
      <c r="B37" s="240" t="s">
        <v>345</v>
      </c>
      <c r="C37" s="386"/>
      <c r="D37" s="386"/>
      <c r="E37" s="888"/>
      <c r="F37" s="889"/>
      <c r="G37" s="434"/>
      <c r="H37" s="435"/>
      <c r="I37" s="477"/>
      <c r="J37" s="577"/>
      <c r="R37" s="228"/>
      <c r="S37" s="682" t="str">
        <f>IF(AND(E37&lt;&gt;"",OR(G37="",H37="",I37="",J37="")),"教育の方法等が未入力","")</f>
        <v/>
      </c>
    </row>
    <row r="38" spans="2:19" s="227" customFormat="1" ht="30.75" customHeight="1" x14ac:dyDescent="0.15">
      <c r="B38" s="240" t="s">
        <v>364</v>
      </c>
      <c r="C38" s="386"/>
      <c r="D38" s="386"/>
      <c r="E38" s="888"/>
      <c r="F38" s="889"/>
      <c r="G38" s="434"/>
      <c r="H38" s="434"/>
      <c r="I38" s="478"/>
      <c r="J38" s="578"/>
      <c r="R38" s="228"/>
      <c r="S38" s="682" t="str">
        <f>IF(AND(E38&lt;&gt;"",OR(G38="",H38="",I38="",J38="")),"教育の方法等が未入力","")</f>
        <v/>
      </c>
    </row>
    <row r="39" spans="2:19" s="227" customFormat="1" ht="30.75" customHeight="1" thickBot="1" x14ac:dyDescent="0.2">
      <c r="B39" s="239" t="s">
        <v>363</v>
      </c>
      <c r="C39" s="442"/>
      <c r="D39" s="442"/>
      <c r="E39" s="892"/>
      <c r="F39" s="893"/>
      <c r="G39" s="436"/>
      <c r="H39" s="437"/>
      <c r="I39" s="479"/>
      <c r="J39" s="579"/>
      <c r="R39" s="228"/>
      <c r="S39" s="682" t="str">
        <f>IF(AND(E39&lt;&gt;"",OR(G39="",H39="",I39="",J39="")),"教育の方法等が未入力","")</f>
        <v/>
      </c>
    </row>
    <row r="40" spans="2:19" s="227" customFormat="1" ht="6" customHeight="1" x14ac:dyDescent="0.15">
      <c r="B40" s="97"/>
      <c r="C40" s="97"/>
      <c r="D40" s="97"/>
      <c r="E40" s="257"/>
      <c r="F40" s="256"/>
      <c r="G40" s="256"/>
      <c r="H40" s="97"/>
      <c r="I40" s="97"/>
      <c r="J40" s="97"/>
      <c r="L40" s="97"/>
      <c r="M40" s="97"/>
      <c r="N40" s="97"/>
      <c r="O40" s="97"/>
      <c r="P40" s="228"/>
      <c r="R40" s="228"/>
    </row>
    <row r="41" spans="2:19" s="227" customFormat="1" ht="14.25" thickBot="1" x14ac:dyDescent="0.2">
      <c r="B41" s="98" t="s">
        <v>362</v>
      </c>
      <c r="C41" s="98" t="s">
        <v>602</v>
      </c>
      <c r="D41" s="98"/>
      <c r="E41" s="98"/>
      <c r="F41" s="98"/>
      <c r="G41" s="98"/>
      <c r="H41" s="98"/>
      <c r="I41" s="98"/>
      <c r="J41" s="96"/>
      <c r="L41" s="227" t="s">
        <v>597</v>
      </c>
      <c r="R41" s="98"/>
    </row>
    <row r="42" spans="2:19" s="227" customFormat="1" ht="8.25" customHeight="1" thickBot="1" x14ac:dyDescent="0.2">
      <c r="B42" s="871" t="s">
        <v>361</v>
      </c>
      <c r="C42" s="872"/>
      <c r="D42" s="872"/>
      <c r="E42" s="872"/>
      <c r="F42" s="255"/>
      <c r="G42" s="254"/>
      <c r="H42" s="253"/>
      <c r="I42" s="252"/>
      <c r="J42" s="251"/>
      <c r="L42" s="883" t="s">
        <v>360</v>
      </c>
      <c r="M42" s="250"/>
      <c r="N42" s="250"/>
      <c r="O42" s="250"/>
      <c r="P42" s="249"/>
      <c r="R42" s="228"/>
    </row>
    <row r="43" spans="2:19" s="227" customFormat="1" ht="8.25" customHeight="1" x14ac:dyDescent="0.15">
      <c r="B43" s="873"/>
      <c r="C43" s="874"/>
      <c r="D43" s="874"/>
      <c r="E43" s="874"/>
      <c r="F43" s="869" t="s">
        <v>359</v>
      </c>
      <c r="G43" s="869" t="s">
        <v>358</v>
      </c>
      <c r="H43" s="869" t="s">
        <v>357</v>
      </c>
      <c r="I43" s="869" t="s">
        <v>356</v>
      </c>
      <c r="J43" s="869" t="s">
        <v>355</v>
      </c>
      <c r="L43" s="884"/>
      <c r="M43" s="877" t="s">
        <v>354</v>
      </c>
      <c r="N43" s="248"/>
      <c r="O43" s="248"/>
      <c r="P43" s="246"/>
      <c r="R43" s="228"/>
    </row>
    <row r="44" spans="2:19" s="227" customFormat="1" ht="8.25" customHeight="1" x14ac:dyDescent="0.15">
      <c r="B44" s="873"/>
      <c r="C44" s="874"/>
      <c r="D44" s="874"/>
      <c r="E44" s="874"/>
      <c r="F44" s="870"/>
      <c r="G44" s="870"/>
      <c r="H44" s="870"/>
      <c r="I44" s="870"/>
      <c r="J44" s="870"/>
      <c r="L44" s="884"/>
      <c r="M44" s="878"/>
      <c r="N44" s="880" t="s">
        <v>353</v>
      </c>
      <c r="O44" s="247"/>
      <c r="P44" s="246"/>
      <c r="R44" s="228"/>
    </row>
    <row r="45" spans="2:19" s="227" customFormat="1" ht="22.5" customHeight="1" x14ac:dyDescent="0.15">
      <c r="B45" s="873"/>
      <c r="C45" s="874"/>
      <c r="D45" s="874"/>
      <c r="E45" s="874"/>
      <c r="F45" s="870"/>
      <c r="G45" s="870"/>
      <c r="H45" s="870"/>
      <c r="I45" s="870"/>
      <c r="J45" s="870"/>
      <c r="L45" s="884"/>
      <c r="M45" s="878"/>
      <c r="N45" s="881"/>
      <c r="O45" s="877" t="s">
        <v>352</v>
      </c>
      <c r="P45" s="890"/>
      <c r="R45" s="228"/>
    </row>
    <row r="46" spans="2:19" s="227" customFormat="1" ht="85.5" customHeight="1" thickBot="1" x14ac:dyDescent="0.2">
      <c r="B46" s="875"/>
      <c r="C46" s="876"/>
      <c r="D46" s="876"/>
      <c r="E46" s="876"/>
      <c r="F46" s="245" t="s">
        <v>351</v>
      </c>
      <c r="G46" s="244" t="s">
        <v>350</v>
      </c>
      <c r="H46" s="243" t="s">
        <v>349</v>
      </c>
      <c r="I46" s="201" t="s">
        <v>348</v>
      </c>
      <c r="J46" s="242"/>
      <c r="L46" s="885"/>
      <c r="M46" s="879"/>
      <c r="N46" s="882"/>
      <c r="O46" s="879"/>
      <c r="P46" s="891"/>
      <c r="R46" s="228"/>
      <c r="S46" s="682" t="str">
        <f>IF(OR(L47&lt;M47,M47&lt;N47,N47&lt;O47),"紹介予定派遣労働者数の内数が大きい","")</f>
        <v/>
      </c>
    </row>
    <row r="47" spans="2:19" s="227" customFormat="1" ht="28.5" customHeight="1" thickBot="1" x14ac:dyDescent="0.2">
      <c r="B47" s="241" t="s">
        <v>347</v>
      </c>
      <c r="C47" s="860"/>
      <c r="D47" s="861"/>
      <c r="E47" s="862"/>
      <c r="F47" s="433"/>
      <c r="G47" s="433"/>
      <c r="H47" s="433"/>
      <c r="I47" s="438"/>
      <c r="J47" s="580"/>
      <c r="K47" s="322"/>
      <c r="L47" s="480"/>
      <c r="M47" s="481"/>
      <c r="N47" s="482"/>
      <c r="O47" s="917"/>
      <c r="P47" s="918"/>
      <c r="R47" s="228"/>
      <c r="S47" s="682" t="str">
        <f>IF(AND(C47&lt;&gt;"",OR(F47="",G47="",H47="",I47="",J47="")),"教育訓練時間が未入力","")</f>
        <v/>
      </c>
    </row>
    <row r="48" spans="2:19" s="227" customFormat="1" ht="28.5" customHeight="1" x14ac:dyDescent="0.15">
      <c r="B48" s="240" t="s">
        <v>346</v>
      </c>
      <c r="C48" s="863"/>
      <c r="D48" s="864"/>
      <c r="E48" s="865"/>
      <c r="F48" s="434"/>
      <c r="G48" s="434"/>
      <c r="H48" s="434"/>
      <c r="I48" s="439"/>
      <c r="J48" s="581"/>
      <c r="K48" s="322"/>
      <c r="L48" s="322"/>
      <c r="M48" s="322"/>
      <c r="N48" s="322"/>
      <c r="O48" s="322"/>
      <c r="P48" s="322"/>
      <c r="R48" s="228"/>
      <c r="S48" s="682" t="str">
        <f>IF(AND(C48&lt;&gt;"",OR(F48="",G48="",H48="",I48="",J48="")),"教育訓練時間が未入力","")</f>
        <v/>
      </c>
    </row>
    <row r="49" spans="1:19" s="227" customFormat="1" ht="28.5" customHeight="1" thickBot="1" x14ac:dyDescent="0.2">
      <c r="B49" s="239" t="s">
        <v>345</v>
      </c>
      <c r="C49" s="866"/>
      <c r="D49" s="867"/>
      <c r="E49" s="868"/>
      <c r="F49" s="437"/>
      <c r="G49" s="437"/>
      <c r="H49" s="437"/>
      <c r="I49" s="440"/>
      <c r="J49" s="582"/>
      <c r="K49" s="322"/>
      <c r="L49" s="314"/>
      <c r="M49" s="314"/>
      <c r="N49" s="323"/>
      <c r="O49" s="323"/>
      <c r="P49" s="323"/>
      <c r="R49" s="228"/>
      <c r="S49" s="682" t="str">
        <f>IF(AND(C49&lt;&gt;"",OR(F49="",G49="",H49="",I49="",J49="")),"教育訓練時間が未入力","")</f>
        <v/>
      </c>
    </row>
    <row r="50" spans="1:19" s="227" customFormat="1" ht="7.5" customHeight="1" x14ac:dyDescent="0.15">
      <c r="B50" s="97"/>
      <c r="C50" s="238"/>
      <c r="D50" s="238"/>
      <c r="E50" s="238"/>
      <c r="F50" s="238"/>
      <c r="G50" s="238"/>
      <c r="H50" s="238"/>
      <c r="I50" s="97"/>
      <c r="J50" s="97"/>
      <c r="K50" s="97"/>
      <c r="L50" s="97"/>
      <c r="M50" s="97"/>
      <c r="N50" s="97"/>
      <c r="O50" s="97"/>
      <c r="P50" s="97"/>
      <c r="S50" s="228"/>
    </row>
    <row r="51" spans="1:19" s="227" customFormat="1" ht="14.25" thickBot="1" x14ac:dyDescent="0.2">
      <c r="A51" s="98" t="s">
        <v>598</v>
      </c>
      <c r="C51" s="97"/>
      <c r="D51" s="97"/>
      <c r="E51" s="119"/>
      <c r="F51" s="119"/>
      <c r="G51" s="119"/>
      <c r="H51" s="97"/>
      <c r="I51" s="97"/>
      <c r="J51" s="97"/>
      <c r="K51" s="97"/>
      <c r="L51" s="97"/>
      <c r="M51" s="97"/>
      <c r="N51" s="97"/>
      <c r="O51" s="97"/>
      <c r="P51" s="97"/>
      <c r="Q51" s="97"/>
      <c r="R51" s="97"/>
      <c r="S51" s="97"/>
    </row>
    <row r="52" spans="1:19" s="227" customFormat="1" ht="38.25" customHeight="1" x14ac:dyDescent="0.15">
      <c r="B52" s="840" t="s">
        <v>344</v>
      </c>
      <c r="C52" s="841"/>
      <c r="D52" s="841"/>
      <c r="E52" s="842"/>
      <c r="F52" s="858" t="s">
        <v>343</v>
      </c>
      <c r="G52" s="849" t="s">
        <v>342</v>
      </c>
      <c r="H52" s="237"/>
      <c r="I52" s="851" t="s">
        <v>341</v>
      </c>
      <c r="J52" s="237"/>
      <c r="K52" s="853" t="s">
        <v>340</v>
      </c>
      <c r="L52" s="855" t="s">
        <v>339</v>
      </c>
      <c r="M52" s="856"/>
      <c r="N52" s="857"/>
      <c r="O52" s="923" t="s">
        <v>338</v>
      </c>
      <c r="P52" s="826" t="s">
        <v>337</v>
      </c>
      <c r="Q52" s="827"/>
      <c r="R52" s="97"/>
      <c r="S52" s="97"/>
    </row>
    <row r="53" spans="1:19" s="227" customFormat="1" ht="69.75" customHeight="1" thickBot="1" x14ac:dyDescent="0.2">
      <c r="B53" s="843"/>
      <c r="C53" s="844"/>
      <c r="D53" s="844"/>
      <c r="E53" s="845"/>
      <c r="F53" s="859"/>
      <c r="G53" s="850"/>
      <c r="H53" s="236" t="s">
        <v>336</v>
      </c>
      <c r="I53" s="852"/>
      <c r="J53" s="236" t="s">
        <v>335</v>
      </c>
      <c r="K53" s="854"/>
      <c r="L53" s="235" t="s">
        <v>334</v>
      </c>
      <c r="M53" s="235" t="s">
        <v>333</v>
      </c>
      <c r="N53" s="200" t="s">
        <v>332</v>
      </c>
      <c r="O53" s="924"/>
      <c r="P53" s="828"/>
      <c r="Q53" s="829"/>
      <c r="R53" s="97"/>
      <c r="S53" s="97"/>
    </row>
    <row r="54" spans="1:19" s="227" customFormat="1" ht="24.75" customHeight="1" x14ac:dyDescent="0.15">
      <c r="B54" s="846" t="s">
        <v>1</v>
      </c>
      <c r="C54" s="847"/>
      <c r="D54" s="847"/>
      <c r="E54" s="848"/>
      <c r="F54" s="662">
        <f t="shared" ref="F54:O54" si="0">SUM(F55:F60)</f>
        <v>0</v>
      </c>
      <c r="G54" s="663">
        <f t="shared" si="0"/>
        <v>0</v>
      </c>
      <c r="H54" s="664">
        <f t="shared" si="0"/>
        <v>0</v>
      </c>
      <c r="I54" s="665">
        <f t="shared" si="0"/>
        <v>0</v>
      </c>
      <c r="J54" s="663">
        <f t="shared" si="0"/>
        <v>0</v>
      </c>
      <c r="K54" s="664">
        <f t="shared" si="0"/>
        <v>0</v>
      </c>
      <c r="L54" s="666">
        <f t="shared" si="0"/>
        <v>0</v>
      </c>
      <c r="M54" s="666">
        <f t="shared" si="0"/>
        <v>0</v>
      </c>
      <c r="N54" s="664">
        <f t="shared" si="0"/>
        <v>0</v>
      </c>
      <c r="O54" s="659">
        <f t="shared" si="0"/>
        <v>0</v>
      </c>
      <c r="P54" s="915"/>
      <c r="Q54" s="916"/>
      <c r="R54" s="97"/>
      <c r="S54" s="97"/>
    </row>
    <row r="55" spans="1:19" s="227" customFormat="1" ht="24.75" customHeight="1" x14ac:dyDescent="0.15">
      <c r="B55" s="233"/>
      <c r="C55" s="834" t="s">
        <v>331</v>
      </c>
      <c r="D55" s="835"/>
      <c r="E55" s="836"/>
      <c r="F55" s="667"/>
      <c r="G55" s="668"/>
      <c r="H55" s="669"/>
      <c r="I55" s="670"/>
      <c r="J55" s="668"/>
      <c r="K55" s="669"/>
      <c r="L55" s="670"/>
      <c r="M55" s="670"/>
      <c r="N55" s="669"/>
      <c r="O55" s="660"/>
      <c r="P55" s="921"/>
      <c r="Q55" s="922"/>
      <c r="R55" s="97"/>
      <c r="S55" s="681" t="str">
        <f>IF(OR(O55="",O55=0),"","措置を全く講じなかった派遣労働者がおり義務違反の疑い！")</f>
        <v/>
      </c>
    </row>
    <row r="56" spans="1:19" s="227" customFormat="1" ht="24.75" customHeight="1" x14ac:dyDescent="0.15">
      <c r="B56" s="233"/>
      <c r="C56" s="834" t="s">
        <v>330</v>
      </c>
      <c r="D56" s="835"/>
      <c r="E56" s="836"/>
      <c r="F56" s="667"/>
      <c r="G56" s="668"/>
      <c r="H56" s="669"/>
      <c r="I56" s="670"/>
      <c r="J56" s="668"/>
      <c r="K56" s="669"/>
      <c r="L56" s="670"/>
      <c r="M56" s="670"/>
      <c r="N56" s="669"/>
      <c r="O56" s="660"/>
      <c r="P56" s="921"/>
      <c r="Q56" s="922"/>
      <c r="R56" s="97"/>
      <c r="S56" s="680" t="str">
        <f>IF(OR(O56="",O56=0),"","措置を全く講じなかった派遣労働者がおり努力義務違反の疑い！")</f>
        <v/>
      </c>
    </row>
    <row r="57" spans="1:19" s="227" customFormat="1" ht="24.75" customHeight="1" x14ac:dyDescent="0.15">
      <c r="B57" s="233"/>
      <c r="C57" s="834" t="s">
        <v>329</v>
      </c>
      <c r="D57" s="835"/>
      <c r="E57" s="836"/>
      <c r="F57" s="667"/>
      <c r="G57" s="668"/>
      <c r="H57" s="669"/>
      <c r="I57" s="670"/>
      <c r="J57" s="668"/>
      <c r="K57" s="669"/>
      <c r="L57" s="670"/>
      <c r="M57" s="670"/>
      <c r="N57" s="669"/>
      <c r="O57" s="660"/>
      <c r="P57" s="921"/>
      <c r="Q57" s="922"/>
      <c r="R57" s="97"/>
      <c r="S57" s="680" t="str">
        <f t="shared" ref="S57:S60" si="1">IF(OR(O57="",O57=0),"","措置を全く講じなかった派遣労働者がおり努力義務違反の疑い！")</f>
        <v/>
      </c>
    </row>
    <row r="58" spans="1:19" s="227" customFormat="1" ht="24.75" customHeight="1" x14ac:dyDescent="0.15">
      <c r="B58" s="233"/>
      <c r="C58" s="834" t="s">
        <v>328</v>
      </c>
      <c r="D58" s="835"/>
      <c r="E58" s="836"/>
      <c r="F58" s="667"/>
      <c r="G58" s="668"/>
      <c r="H58" s="669"/>
      <c r="I58" s="670"/>
      <c r="J58" s="668"/>
      <c r="K58" s="669"/>
      <c r="L58" s="670"/>
      <c r="M58" s="670"/>
      <c r="N58" s="669"/>
      <c r="O58" s="660"/>
      <c r="P58" s="921"/>
      <c r="Q58" s="922"/>
      <c r="R58" s="97"/>
      <c r="S58" s="680" t="str">
        <f t="shared" si="1"/>
        <v/>
      </c>
    </row>
    <row r="59" spans="1:19" s="227" customFormat="1" ht="24.75" customHeight="1" x14ac:dyDescent="0.15">
      <c r="B59" s="233"/>
      <c r="C59" s="834" t="s">
        <v>327</v>
      </c>
      <c r="D59" s="835"/>
      <c r="E59" s="836"/>
      <c r="F59" s="667"/>
      <c r="G59" s="668"/>
      <c r="H59" s="669"/>
      <c r="I59" s="670"/>
      <c r="J59" s="668"/>
      <c r="K59" s="669"/>
      <c r="L59" s="670"/>
      <c r="M59" s="670"/>
      <c r="N59" s="669"/>
      <c r="O59" s="660"/>
      <c r="P59" s="921"/>
      <c r="Q59" s="922"/>
      <c r="R59" s="97"/>
      <c r="S59" s="680" t="str">
        <f t="shared" si="1"/>
        <v/>
      </c>
    </row>
    <row r="60" spans="1:19" s="227" customFormat="1" ht="24.75" customHeight="1" thickBot="1" x14ac:dyDescent="0.2">
      <c r="B60" s="232"/>
      <c r="C60" s="837" t="s">
        <v>326</v>
      </c>
      <c r="D60" s="838"/>
      <c r="E60" s="839"/>
      <c r="F60" s="671"/>
      <c r="G60" s="672"/>
      <c r="H60" s="673"/>
      <c r="I60" s="674"/>
      <c r="J60" s="672"/>
      <c r="K60" s="673"/>
      <c r="L60" s="674"/>
      <c r="M60" s="674"/>
      <c r="N60" s="673"/>
      <c r="O60" s="661"/>
      <c r="P60" s="919"/>
      <c r="Q60" s="920"/>
      <c r="R60" s="97"/>
      <c r="S60" s="680" t="str">
        <f t="shared" si="1"/>
        <v/>
      </c>
    </row>
    <row r="61" spans="1:19" s="227" customFormat="1" ht="16.5" customHeight="1" x14ac:dyDescent="0.15">
      <c r="B61" s="833" t="s">
        <v>325</v>
      </c>
      <c r="C61" s="833"/>
      <c r="D61" s="833"/>
      <c r="E61" s="231" t="s">
        <v>324</v>
      </c>
      <c r="F61" s="97"/>
      <c r="G61" s="97"/>
      <c r="H61" s="97"/>
      <c r="I61" s="97"/>
      <c r="J61" s="97"/>
      <c r="K61" s="97"/>
      <c r="L61" s="97"/>
      <c r="M61" s="97"/>
      <c r="N61" s="97"/>
      <c r="O61" s="230"/>
      <c r="P61" s="230"/>
      <c r="Q61" s="230"/>
      <c r="R61" s="97"/>
      <c r="S61" s="97"/>
    </row>
    <row r="62" spans="1:19" s="227" customFormat="1" ht="18" customHeight="1" x14ac:dyDescent="0.15">
      <c r="B62" s="833" t="s">
        <v>323</v>
      </c>
      <c r="C62" s="833"/>
      <c r="D62" s="833"/>
      <c r="E62" s="229" t="s">
        <v>322</v>
      </c>
      <c r="K62" s="228"/>
    </row>
    <row r="63" spans="1:19" x14ac:dyDescent="0.15">
      <c r="B63" s="832"/>
      <c r="C63" s="833"/>
      <c r="D63" s="833"/>
      <c r="E63" s="226"/>
    </row>
  </sheetData>
  <sheetProtection sheet="1" objects="1" scenarios="1"/>
  <mergeCells count="77">
    <mergeCell ref="P54:Q54"/>
    <mergeCell ref="O47:P47"/>
    <mergeCell ref="P52:Q53"/>
    <mergeCell ref="P60:Q60"/>
    <mergeCell ref="P59:Q59"/>
    <mergeCell ref="P58:Q58"/>
    <mergeCell ref="P57:Q57"/>
    <mergeCell ref="P56:Q56"/>
    <mergeCell ref="P55:Q55"/>
    <mergeCell ref="O52:O53"/>
    <mergeCell ref="G7:G10"/>
    <mergeCell ref="H8:H10"/>
    <mergeCell ref="J8:J10"/>
    <mergeCell ref="I9:I10"/>
    <mergeCell ref="K9:K10"/>
    <mergeCell ref="L31:M31"/>
    <mergeCell ref="N31:P31"/>
    <mergeCell ref="L32:M32"/>
    <mergeCell ref="N32:P32"/>
    <mergeCell ref="E33:F34"/>
    <mergeCell ref="L34:M34"/>
    <mergeCell ref="L33:M33"/>
    <mergeCell ref="C29:F32"/>
    <mergeCell ref="G29:G34"/>
    <mergeCell ref="H29:H34"/>
    <mergeCell ref="I29:I34"/>
    <mergeCell ref="J29:J34"/>
    <mergeCell ref="L29:M30"/>
    <mergeCell ref="M43:M46"/>
    <mergeCell ref="N44:N46"/>
    <mergeCell ref="L42:L46"/>
    <mergeCell ref="J43:J45"/>
    <mergeCell ref="E35:F35"/>
    <mergeCell ref="L35:M35"/>
    <mergeCell ref="N35:P35"/>
    <mergeCell ref="E36:F36"/>
    <mergeCell ref="L36:M36"/>
    <mergeCell ref="N36:P36"/>
    <mergeCell ref="O45:P46"/>
    <mergeCell ref="E37:F37"/>
    <mergeCell ref="E38:F38"/>
    <mergeCell ref="E39:F39"/>
    <mergeCell ref="C47:E47"/>
    <mergeCell ref="C48:E48"/>
    <mergeCell ref="C49:E49"/>
    <mergeCell ref="H43:H45"/>
    <mergeCell ref="I43:I45"/>
    <mergeCell ref="B42:E46"/>
    <mergeCell ref="F43:F45"/>
    <mergeCell ref="G43:G45"/>
    <mergeCell ref="G52:G53"/>
    <mergeCell ref="I52:I53"/>
    <mergeCell ref="K52:K53"/>
    <mergeCell ref="L52:N52"/>
    <mergeCell ref="B61:D61"/>
    <mergeCell ref="F52:F53"/>
    <mergeCell ref="B63:D63"/>
    <mergeCell ref="C58:E58"/>
    <mergeCell ref="C59:E59"/>
    <mergeCell ref="C60:E60"/>
    <mergeCell ref="B52:E53"/>
    <mergeCell ref="B62:D62"/>
    <mergeCell ref="C57:E57"/>
    <mergeCell ref="B54:E54"/>
    <mergeCell ref="C55:E55"/>
    <mergeCell ref="C56:E56"/>
    <mergeCell ref="O24:P24"/>
    <mergeCell ref="N34:P34"/>
    <mergeCell ref="N33:P33"/>
    <mergeCell ref="O22:P23"/>
    <mergeCell ref="N29:P30"/>
    <mergeCell ref="O20:P20"/>
    <mergeCell ref="M9:P10"/>
    <mergeCell ref="M11:P11"/>
    <mergeCell ref="M13:P13"/>
    <mergeCell ref="M14:P14"/>
    <mergeCell ref="N16:P16"/>
  </mergeCells>
  <phoneticPr fontId="5"/>
  <dataValidations count="10">
    <dataValidation operator="greaterThanOrEqual" allowBlank="1" showInputMessage="1" showErrorMessage="1" sqref="G12:K12 G13:G14 G16"/>
    <dataValidation type="list" operator="greaterThanOrEqual" allowBlank="1" showInputMessage="1" showErrorMessage="1" sqref="O24:P24">
      <formula1>"○"</formula1>
    </dataValidation>
    <dataValidation type="whole" operator="greaterThanOrEqual" allowBlank="1" showInputMessage="1" showErrorMessage="1" sqref="F24:N24 J13:J14 H13:H14 G18 H16 J16 P19 G11 I35:I39 F55:O60 L47:P47">
      <formula1>0</formula1>
    </dataValidation>
    <dataValidation type="list" allowBlank="1" showInputMessage="1" showErrorMessage="1" sqref="H35:H39 G47:G49">
      <formula1>"1,2,3,4"</formula1>
    </dataValidation>
    <dataValidation type="list" allowBlank="1" showInputMessage="1" showErrorMessage="1" sqref="G35:G39 F47:F49">
      <formula1>"1,2"</formula1>
    </dataValidation>
    <dataValidation type="whole" operator="lessThanOrEqual" allowBlank="1" showInputMessage="1" showErrorMessage="1" sqref="I13:I14 K13:K14 I16 K16">
      <formula1>H13</formula1>
    </dataValidation>
    <dataValidation type="decimal" operator="greaterThanOrEqual" allowBlank="1" showInputMessage="1" showErrorMessage="1" sqref="J35:J39 J47:J49">
      <formula1>0</formula1>
    </dataValidation>
    <dataValidation type="list" allowBlank="1" showInputMessage="1" showErrorMessage="1" sqref="H47:I49">
      <formula1>"1,2,3"</formula1>
    </dataValidation>
    <dataValidation imeMode="on" allowBlank="1" showInputMessage="1" showErrorMessage="1" sqref="C47:E49"/>
    <dataValidation type="list" allowBlank="1" showInputMessage="1" showErrorMessage="1" sqref="C35:D39">
      <formula1>"1,2,3,4,5,6,7,8"</formula1>
    </dataValidation>
  </dataValidations>
  <printOptions horizontalCentered="1"/>
  <pageMargins left="0.39370078740157483" right="0.34947916666666667" top="0.39370078740157483" bottom="0.47244094488188981" header="0.31496062992125984" footer="0.31496062992125984"/>
  <pageSetup paperSize="9" scale="61"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3" tint="0.59999389629810485"/>
  </sheetPr>
  <dimension ref="A1:N54"/>
  <sheetViews>
    <sheetView topLeftCell="A43" zoomScale="70" zoomScaleNormal="70" zoomScaleSheetLayoutView="100" zoomScalePageLayoutView="70" workbookViewId="0">
      <selection activeCell="F3" sqref="F3"/>
    </sheetView>
  </sheetViews>
  <sheetFormatPr defaultRowHeight="13.5" x14ac:dyDescent="0.15"/>
  <cols>
    <col min="1" max="1" width="2.625" style="35" customWidth="1"/>
    <col min="2" max="2" width="2.625" style="455" customWidth="1"/>
    <col min="3" max="3" width="24" style="449" customWidth="1"/>
    <col min="4" max="11" width="15.625" style="35" customWidth="1"/>
    <col min="12" max="12" width="3.125" style="35" customWidth="1"/>
    <col min="13" max="13" width="14.75" style="325" customWidth="1"/>
    <col min="14" max="14" width="14.25" style="325" customWidth="1"/>
    <col min="15" max="15" width="13.125" style="35" customWidth="1"/>
    <col min="16" max="16384" width="9" style="35"/>
  </cols>
  <sheetData>
    <row r="1" spans="1:14" ht="30" customHeight="1" x14ac:dyDescent="0.15">
      <c r="B1" s="460"/>
      <c r="K1" s="59" t="s">
        <v>530</v>
      </c>
    </row>
    <row r="2" spans="1:14" ht="30" customHeight="1" x14ac:dyDescent="0.15">
      <c r="A2" s="32" t="s">
        <v>217</v>
      </c>
      <c r="B2" s="460"/>
    </row>
    <row r="3" spans="1:14" ht="30" customHeight="1" x14ac:dyDescent="0.15">
      <c r="A3" s="32"/>
      <c r="B3" s="460"/>
    </row>
    <row r="4" spans="1:14" ht="30" customHeight="1" x14ac:dyDescent="0.15">
      <c r="A4" s="35" t="s">
        <v>599</v>
      </c>
      <c r="B4" s="460"/>
    </row>
    <row r="5" spans="1:14" ht="30" customHeight="1" thickBot="1" x14ac:dyDescent="0.2">
      <c r="B5" s="460" t="s">
        <v>216</v>
      </c>
      <c r="C5" s="450"/>
      <c r="D5" s="57"/>
      <c r="E5" s="57"/>
      <c r="F5" s="57"/>
      <c r="G5" s="57"/>
      <c r="H5" s="56"/>
      <c r="I5" s="56"/>
      <c r="J5" s="37"/>
      <c r="K5" s="37"/>
    </row>
    <row r="6" spans="1:14" ht="30" customHeight="1" thickBot="1" x14ac:dyDescent="0.2">
      <c r="A6" s="925"/>
      <c r="B6" s="926"/>
      <c r="C6" s="927"/>
      <c r="D6" s="934" t="s">
        <v>215</v>
      </c>
      <c r="E6" s="935"/>
      <c r="F6" s="936"/>
      <c r="G6" s="934" t="s">
        <v>139</v>
      </c>
      <c r="H6" s="935"/>
      <c r="I6" s="935"/>
      <c r="J6" s="935"/>
      <c r="K6" s="936"/>
    </row>
    <row r="7" spans="1:14" ht="7.5" customHeight="1" x14ac:dyDescent="0.15">
      <c r="A7" s="928"/>
      <c r="B7" s="929"/>
      <c r="C7" s="930"/>
      <c r="D7" s="940" t="s">
        <v>205</v>
      </c>
      <c r="E7" s="55"/>
      <c r="F7" s="54"/>
      <c r="G7" s="940" t="s">
        <v>205</v>
      </c>
      <c r="H7" s="53"/>
      <c r="I7" s="53"/>
      <c r="J7" s="53"/>
      <c r="K7" s="52"/>
    </row>
    <row r="8" spans="1:14" ht="7.5" customHeight="1" x14ac:dyDescent="0.15">
      <c r="A8" s="928"/>
      <c r="B8" s="929"/>
      <c r="C8" s="930"/>
      <c r="D8" s="941"/>
      <c r="E8" s="943" t="s">
        <v>203</v>
      </c>
      <c r="F8" s="945" t="s">
        <v>204</v>
      </c>
      <c r="G8" s="941"/>
      <c r="H8" s="947" t="s">
        <v>203</v>
      </c>
      <c r="I8" s="51"/>
      <c r="J8" s="947" t="s">
        <v>280</v>
      </c>
      <c r="K8" s="50"/>
    </row>
    <row r="9" spans="1:14" ht="41.25" customHeight="1" thickBot="1" x14ac:dyDescent="0.2">
      <c r="A9" s="931"/>
      <c r="B9" s="932"/>
      <c r="C9" s="933"/>
      <c r="D9" s="942"/>
      <c r="E9" s="944"/>
      <c r="F9" s="946"/>
      <c r="G9" s="942"/>
      <c r="H9" s="948"/>
      <c r="I9" s="49" t="s">
        <v>183</v>
      </c>
      <c r="J9" s="948"/>
      <c r="K9" s="48" t="s">
        <v>183</v>
      </c>
    </row>
    <row r="10" spans="1:14" ht="30" customHeight="1" thickBot="1" x14ac:dyDescent="0.2">
      <c r="A10" s="937" t="s">
        <v>173</v>
      </c>
      <c r="B10" s="938"/>
      <c r="C10" s="939"/>
      <c r="D10" s="642" t="str">
        <f>IF(COUNT(D11:D46,第４面!D9:D46)=0,"",ROUND((SUM(D11:D46,第４面!D9:D46))/COUNT(D11:D46,第４面!D9:D46),0))</f>
        <v/>
      </c>
      <c r="E10" s="643" t="str">
        <f>IF(COUNT(E11:E46,第４面!E9:E46)=0,"",ROUND((SUM(E11:E46,第４面!E9:E46))/COUNT(E11:E46,第４面!E9:E46),0))</f>
        <v/>
      </c>
      <c r="F10" s="644" t="str">
        <f>IF(COUNT(F11:F46,第４面!F9:F46)=0,"",ROUND((SUM(F11:F46,第４面!F9:F46))/COUNT(F11:F46,第４面!F9:F46),0))</f>
        <v/>
      </c>
      <c r="G10" s="645" t="str">
        <f>IF(COUNT(G11:G46,第４面!G9:G46)=0,"",ROUND((SUM(G11:G46,第４面!G9:G46))/COUNT(G11:G46,第４面!G9:G46),0))</f>
        <v/>
      </c>
      <c r="H10" s="643" t="str">
        <f>IF(COUNT(H11:H46,第４面!H9:H46)=0,"",ROUND((SUM(H11:H46,第４面!H9:H46))/COUNT(H11:H46,第４面!H9:H46),0))</f>
        <v/>
      </c>
      <c r="I10" s="646" t="str">
        <f>IF(COUNT(I11:I46,第４面!I9:I46)=0,"",ROUND((SUM(I11:I46,第４面!I9:I46))/COUNT(I11:I46,第４面!I9:I46),0))</f>
        <v/>
      </c>
      <c r="J10" s="647" t="str">
        <f>IF(COUNT(J11:J46,第４面!J9:J46)=0,"",ROUND((SUM(J11:J46,第４面!J9:J46))/COUNT(J11:J46,第４面!J9:J46),0))</f>
        <v/>
      </c>
      <c r="K10" s="648" t="str">
        <f>IF(COUNT(K11:K46,第４面!K9:K46)=0,"",ROUND((SUM(K11:K46,第４面!K9:K46))/COUNT(K11:K46,第４面!K9:K46),0))</f>
        <v/>
      </c>
      <c r="M10" s="325" t="str">
        <f>IF(OR(AND(D10&gt;0,D10&lt;&gt;"",OR(G10=0,G10="")),AND(E10&gt;0,E10&lt;&gt;"",OR(H10=0,H10="")),AND(F10&gt;0,F10&lt;&gt;"",OR(J10=0,J10=""))),"賃金が未入力","")</f>
        <v/>
      </c>
      <c r="N10" s="325" t="str">
        <f>IF(OR(AND(G10&gt;0,G10&lt;&gt;"",OR(D10=0,D10="")),AND(H10&gt;0,H10&lt;&gt;"",OR(E10=0,E10="")),AND(J10&gt;0,J10&lt;&gt;"",OR(F10=0,F10=""))),"料金が未入力","")</f>
        <v/>
      </c>
    </row>
    <row r="11" spans="1:14" ht="30" customHeight="1" x14ac:dyDescent="0.15">
      <c r="A11" s="65"/>
      <c r="B11" s="456" t="s">
        <v>214</v>
      </c>
      <c r="C11" s="451" t="s">
        <v>213</v>
      </c>
      <c r="D11" s="627" t="str">
        <f t="shared" ref="D11:D46" si="0">IF(AND(E11="",F11=""),"",AVERAGE(E11:F11))</f>
        <v/>
      </c>
      <c r="E11" s="628"/>
      <c r="F11" s="629"/>
      <c r="G11" s="630" t="str">
        <f t="shared" ref="G11:G46" si="1">IF(AND(H11="",J11=""),"",AVERAGE(H11,J11))</f>
        <v/>
      </c>
      <c r="H11" s="628"/>
      <c r="I11" s="631"/>
      <c r="J11" s="632"/>
      <c r="K11" s="633"/>
      <c r="M11" s="325" t="str">
        <f>IF(OR(AND(D11&gt;0,D11&lt;&gt;"",OR(G11=0,G11="")),AND(E11&gt;0,E11&lt;&gt;"",OR(H11=0,H11="")),AND(F11&gt;0,F11&lt;&gt;"",OR(J11=0,J11=""))),"賃金が未入力","")</f>
        <v/>
      </c>
      <c r="N11" s="325" t="str">
        <f>IF(OR(AND(G11&gt;0,G11&lt;&gt;"",OR(D11=0,D11="")),AND(H11&gt;0,H11&lt;&gt;"",OR(E11=0,E11="")),AND(J11&gt;0,J11&lt;&gt;"",OR(F11=0,F11=""))),"料金が未入力","")</f>
        <v/>
      </c>
    </row>
    <row r="12" spans="1:14" ht="30" customHeight="1" x14ac:dyDescent="0.15">
      <c r="A12" s="65"/>
      <c r="B12" s="457" t="s">
        <v>478</v>
      </c>
      <c r="C12" s="452" t="s">
        <v>212</v>
      </c>
      <c r="D12" s="634" t="str">
        <f t="shared" si="0"/>
        <v/>
      </c>
      <c r="E12" s="635"/>
      <c r="F12" s="636"/>
      <c r="G12" s="637" t="str">
        <f t="shared" si="1"/>
        <v/>
      </c>
      <c r="H12" s="635"/>
      <c r="I12" s="638"/>
      <c r="J12" s="639"/>
      <c r="K12" s="640"/>
      <c r="M12" s="325" t="str">
        <f t="shared" ref="M12:M46" si="2">IF(OR(AND(D12&gt;0,D12&lt;&gt;"",OR(G12=0,G12="")),AND(E12&gt;0,E12&lt;&gt;"",OR(H12=0,H12="")),AND(F12&gt;0,F12&lt;&gt;"",OR(J12=0,J12=""))),"賃金が未入力","")</f>
        <v/>
      </c>
      <c r="N12" s="325" t="str">
        <f t="shared" ref="N12:N46" si="3">IF(OR(AND(G12&gt;0,G12&lt;&gt;"",OR(D12=0,D12="")),AND(H12&gt;0,H12&lt;&gt;"",OR(E12=0,E12="")),AND(J12&gt;0,J12&lt;&gt;"",OR(F12=0,F12=""))),"料金が未入力","")</f>
        <v/>
      </c>
    </row>
    <row r="13" spans="1:14" ht="30" customHeight="1" x14ac:dyDescent="0.15">
      <c r="A13" s="65"/>
      <c r="B13" s="457" t="s">
        <v>479</v>
      </c>
      <c r="C13" s="452" t="s">
        <v>76</v>
      </c>
      <c r="D13" s="634" t="str">
        <f t="shared" si="0"/>
        <v/>
      </c>
      <c r="E13" s="635"/>
      <c r="F13" s="636"/>
      <c r="G13" s="637" t="str">
        <f t="shared" si="1"/>
        <v/>
      </c>
      <c r="H13" s="635"/>
      <c r="I13" s="638"/>
      <c r="J13" s="639"/>
      <c r="K13" s="640"/>
      <c r="M13" s="325" t="str">
        <f t="shared" si="2"/>
        <v/>
      </c>
      <c r="N13" s="325" t="str">
        <f t="shared" si="3"/>
        <v/>
      </c>
    </row>
    <row r="14" spans="1:14" ht="30" customHeight="1" x14ac:dyDescent="0.15">
      <c r="A14" s="65"/>
      <c r="B14" s="457" t="s">
        <v>480</v>
      </c>
      <c r="C14" s="452" t="s">
        <v>77</v>
      </c>
      <c r="D14" s="634" t="str">
        <f t="shared" si="0"/>
        <v/>
      </c>
      <c r="E14" s="635"/>
      <c r="F14" s="636"/>
      <c r="G14" s="637" t="str">
        <f t="shared" si="1"/>
        <v/>
      </c>
      <c r="H14" s="635"/>
      <c r="I14" s="638"/>
      <c r="J14" s="639"/>
      <c r="K14" s="640"/>
      <c r="M14" s="325" t="str">
        <f t="shared" si="2"/>
        <v/>
      </c>
      <c r="N14" s="325" t="str">
        <f t="shared" si="3"/>
        <v/>
      </c>
    </row>
    <row r="15" spans="1:14" ht="30" customHeight="1" x14ac:dyDescent="0.15">
      <c r="A15" s="44"/>
      <c r="B15" s="457" t="s">
        <v>481</v>
      </c>
      <c r="C15" s="452" t="s">
        <v>78</v>
      </c>
      <c r="D15" s="614" t="str">
        <f t="shared" si="0"/>
        <v/>
      </c>
      <c r="E15" s="615"/>
      <c r="F15" s="616"/>
      <c r="G15" s="617" t="str">
        <f t="shared" si="1"/>
        <v/>
      </c>
      <c r="H15" s="615"/>
      <c r="I15" s="618"/>
      <c r="J15" s="619"/>
      <c r="K15" s="620"/>
      <c r="M15" s="325" t="str">
        <f t="shared" si="2"/>
        <v/>
      </c>
      <c r="N15" s="325" t="str">
        <f t="shared" si="3"/>
        <v/>
      </c>
    </row>
    <row r="16" spans="1:14" ht="30" customHeight="1" x14ac:dyDescent="0.15">
      <c r="A16" s="44"/>
      <c r="B16" s="457" t="s">
        <v>482</v>
      </c>
      <c r="C16" s="452" t="s">
        <v>79</v>
      </c>
      <c r="D16" s="614" t="str">
        <f t="shared" si="0"/>
        <v/>
      </c>
      <c r="E16" s="615"/>
      <c r="F16" s="616"/>
      <c r="G16" s="617" t="str">
        <f t="shared" si="1"/>
        <v/>
      </c>
      <c r="H16" s="615"/>
      <c r="I16" s="618"/>
      <c r="J16" s="619"/>
      <c r="K16" s="620"/>
      <c r="M16" s="325" t="str">
        <f t="shared" si="2"/>
        <v/>
      </c>
      <c r="N16" s="325" t="str">
        <f t="shared" si="3"/>
        <v/>
      </c>
    </row>
    <row r="17" spans="1:14" ht="30" customHeight="1" x14ac:dyDescent="0.15">
      <c r="A17" s="44"/>
      <c r="B17" s="458" t="s">
        <v>211</v>
      </c>
      <c r="C17" s="452" t="s">
        <v>210</v>
      </c>
      <c r="D17" s="614" t="str">
        <f t="shared" si="0"/>
        <v/>
      </c>
      <c r="E17" s="615"/>
      <c r="F17" s="616"/>
      <c r="G17" s="617" t="str">
        <f t="shared" si="1"/>
        <v/>
      </c>
      <c r="H17" s="615"/>
      <c r="I17" s="618"/>
      <c r="J17" s="619"/>
      <c r="K17" s="620"/>
      <c r="M17" s="325" t="str">
        <f t="shared" si="2"/>
        <v/>
      </c>
      <c r="N17" s="325" t="str">
        <f t="shared" si="3"/>
        <v/>
      </c>
    </row>
    <row r="18" spans="1:14" ht="30" customHeight="1" x14ac:dyDescent="0.15">
      <c r="A18" s="44"/>
      <c r="B18" s="457" t="s">
        <v>209</v>
      </c>
      <c r="C18" s="452" t="s">
        <v>80</v>
      </c>
      <c r="D18" s="614" t="str">
        <f t="shared" si="0"/>
        <v/>
      </c>
      <c r="E18" s="615"/>
      <c r="F18" s="616"/>
      <c r="G18" s="617" t="str">
        <f t="shared" si="1"/>
        <v/>
      </c>
      <c r="H18" s="615"/>
      <c r="I18" s="618"/>
      <c r="J18" s="619"/>
      <c r="K18" s="620"/>
      <c r="M18" s="325" t="str">
        <f t="shared" si="2"/>
        <v/>
      </c>
      <c r="N18" s="325" t="str">
        <f t="shared" si="3"/>
        <v/>
      </c>
    </row>
    <row r="19" spans="1:14" ht="30" customHeight="1" x14ac:dyDescent="0.15">
      <c r="A19" s="44"/>
      <c r="B19" s="457" t="s">
        <v>483</v>
      </c>
      <c r="C19" s="452" t="s">
        <v>81</v>
      </c>
      <c r="D19" s="614" t="str">
        <f t="shared" si="0"/>
        <v/>
      </c>
      <c r="E19" s="615"/>
      <c r="F19" s="616"/>
      <c r="G19" s="617" t="str">
        <f t="shared" si="1"/>
        <v/>
      </c>
      <c r="H19" s="615"/>
      <c r="I19" s="618"/>
      <c r="J19" s="619"/>
      <c r="K19" s="620"/>
      <c r="M19" s="325" t="str">
        <f t="shared" si="2"/>
        <v/>
      </c>
      <c r="N19" s="325" t="str">
        <f t="shared" si="3"/>
        <v/>
      </c>
    </row>
    <row r="20" spans="1:14" ht="30" customHeight="1" x14ac:dyDescent="0.15">
      <c r="A20" s="44"/>
      <c r="B20" s="457" t="s">
        <v>484</v>
      </c>
      <c r="C20" s="452" t="s">
        <v>208</v>
      </c>
      <c r="D20" s="614" t="str">
        <f t="shared" si="0"/>
        <v/>
      </c>
      <c r="E20" s="615"/>
      <c r="F20" s="616"/>
      <c r="G20" s="617" t="str">
        <f t="shared" si="1"/>
        <v/>
      </c>
      <c r="H20" s="615"/>
      <c r="I20" s="618"/>
      <c r="J20" s="619"/>
      <c r="K20" s="620"/>
      <c r="M20" s="325" t="str">
        <f t="shared" si="2"/>
        <v/>
      </c>
      <c r="N20" s="325" t="str">
        <f t="shared" si="3"/>
        <v/>
      </c>
    </row>
    <row r="21" spans="1:14" ht="30" customHeight="1" x14ac:dyDescent="0.15">
      <c r="A21" s="44"/>
      <c r="B21" s="457" t="s">
        <v>485</v>
      </c>
      <c r="C21" s="452" t="s">
        <v>468</v>
      </c>
      <c r="D21" s="614" t="str">
        <f t="shared" si="0"/>
        <v/>
      </c>
      <c r="E21" s="615"/>
      <c r="F21" s="616"/>
      <c r="G21" s="617" t="str">
        <f t="shared" si="1"/>
        <v/>
      </c>
      <c r="H21" s="615"/>
      <c r="I21" s="618"/>
      <c r="J21" s="619"/>
      <c r="K21" s="620"/>
      <c r="M21" s="325" t="str">
        <f t="shared" si="2"/>
        <v/>
      </c>
      <c r="N21" s="325" t="str">
        <f t="shared" si="3"/>
        <v/>
      </c>
    </row>
    <row r="22" spans="1:14" ht="30" customHeight="1" x14ac:dyDescent="0.15">
      <c r="A22" s="44"/>
      <c r="B22" s="457" t="s">
        <v>485</v>
      </c>
      <c r="C22" s="452" t="s">
        <v>469</v>
      </c>
      <c r="D22" s="614" t="str">
        <f t="shared" si="0"/>
        <v/>
      </c>
      <c r="E22" s="615"/>
      <c r="F22" s="616"/>
      <c r="G22" s="617" t="str">
        <f t="shared" si="1"/>
        <v/>
      </c>
      <c r="H22" s="615"/>
      <c r="I22" s="618"/>
      <c r="J22" s="619"/>
      <c r="K22" s="620"/>
      <c r="M22" s="325" t="str">
        <f t="shared" si="2"/>
        <v/>
      </c>
      <c r="N22" s="325" t="str">
        <f t="shared" si="3"/>
        <v/>
      </c>
    </row>
    <row r="23" spans="1:14" ht="30" customHeight="1" x14ac:dyDescent="0.15">
      <c r="A23" s="44"/>
      <c r="B23" s="457" t="s">
        <v>485</v>
      </c>
      <c r="C23" s="452" t="s">
        <v>470</v>
      </c>
      <c r="D23" s="614" t="str">
        <f t="shared" si="0"/>
        <v/>
      </c>
      <c r="E23" s="615"/>
      <c r="F23" s="616"/>
      <c r="G23" s="617" t="str">
        <f t="shared" si="1"/>
        <v/>
      </c>
      <c r="H23" s="615"/>
      <c r="I23" s="618"/>
      <c r="J23" s="619"/>
      <c r="K23" s="620"/>
      <c r="M23" s="325" t="str">
        <f t="shared" si="2"/>
        <v/>
      </c>
      <c r="N23" s="325" t="str">
        <f t="shared" si="3"/>
        <v/>
      </c>
    </row>
    <row r="24" spans="1:14" ht="30" customHeight="1" x14ac:dyDescent="0.15">
      <c r="A24" s="44"/>
      <c r="B24" s="457" t="s">
        <v>486</v>
      </c>
      <c r="C24" s="452" t="s">
        <v>471</v>
      </c>
      <c r="D24" s="614" t="str">
        <f t="shared" si="0"/>
        <v/>
      </c>
      <c r="E24" s="615"/>
      <c r="F24" s="616"/>
      <c r="G24" s="617" t="str">
        <f t="shared" si="1"/>
        <v/>
      </c>
      <c r="H24" s="615"/>
      <c r="I24" s="618"/>
      <c r="J24" s="619"/>
      <c r="K24" s="620"/>
      <c r="M24" s="325" t="str">
        <f t="shared" si="2"/>
        <v/>
      </c>
      <c r="N24" s="325" t="str">
        <f t="shared" si="3"/>
        <v/>
      </c>
    </row>
    <row r="25" spans="1:14" ht="30" customHeight="1" x14ac:dyDescent="0.15">
      <c r="A25" s="44"/>
      <c r="B25" s="457" t="s">
        <v>486</v>
      </c>
      <c r="C25" s="452" t="s">
        <v>472</v>
      </c>
      <c r="D25" s="614" t="str">
        <f t="shared" si="0"/>
        <v/>
      </c>
      <c r="E25" s="615"/>
      <c r="F25" s="616"/>
      <c r="G25" s="617" t="str">
        <f t="shared" si="1"/>
        <v/>
      </c>
      <c r="H25" s="615"/>
      <c r="I25" s="618"/>
      <c r="J25" s="619"/>
      <c r="K25" s="620"/>
      <c r="M25" s="325" t="str">
        <f t="shared" si="2"/>
        <v/>
      </c>
      <c r="N25" s="325" t="str">
        <f t="shared" si="3"/>
        <v/>
      </c>
    </row>
    <row r="26" spans="1:14" ht="30" customHeight="1" x14ac:dyDescent="0.15">
      <c r="A26" s="44"/>
      <c r="B26" s="457" t="s">
        <v>486</v>
      </c>
      <c r="C26" s="452" t="s">
        <v>473</v>
      </c>
      <c r="D26" s="614" t="str">
        <f t="shared" si="0"/>
        <v/>
      </c>
      <c r="E26" s="615"/>
      <c r="F26" s="616"/>
      <c r="G26" s="617" t="str">
        <f t="shared" si="1"/>
        <v/>
      </c>
      <c r="H26" s="615"/>
      <c r="I26" s="618"/>
      <c r="J26" s="619"/>
      <c r="K26" s="620"/>
      <c r="M26" s="325" t="str">
        <f t="shared" si="2"/>
        <v/>
      </c>
      <c r="N26" s="325" t="str">
        <f t="shared" si="3"/>
        <v/>
      </c>
    </row>
    <row r="27" spans="1:14" ht="30" customHeight="1" x14ac:dyDescent="0.15">
      <c r="A27" s="44"/>
      <c r="B27" s="457" t="s">
        <v>487</v>
      </c>
      <c r="C27" s="452" t="s">
        <v>474</v>
      </c>
      <c r="D27" s="614" t="str">
        <f t="shared" si="0"/>
        <v/>
      </c>
      <c r="E27" s="615"/>
      <c r="F27" s="616"/>
      <c r="G27" s="617" t="str">
        <f t="shared" si="1"/>
        <v/>
      </c>
      <c r="H27" s="615"/>
      <c r="I27" s="618"/>
      <c r="J27" s="619"/>
      <c r="K27" s="620"/>
      <c r="M27" s="325" t="str">
        <f t="shared" si="2"/>
        <v/>
      </c>
      <c r="N27" s="325" t="str">
        <f t="shared" si="3"/>
        <v/>
      </c>
    </row>
    <row r="28" spans="1:14" ht="30" customHeight="1" x14ac:dyDescent="0.15">
      <c r="A28" s="44"/>
      <c r="B28" s="457" t="s">
        <v>487</v>
      </c>
      <c r="C28" s="452" t="s">
        <v>475</v>
      </c>
      <c r="D28" s="614" t="str">
        <f t="shared" si="0"/>
        <v/>
      </c>
      <c r="E28" s="615"/>
      <c r="F28" s="616"/>
      <c r="G28" s="617" t="str">
        <f t="shared" si="1"/>
        <v/>
      </c>
      <c r="H28" s="615"/>
      <c r="I28" s="618"/>
      <c r="J28" s="619"/>
      <c r="K28" s="620"/>
      <c r="M28" s="325" t="str">
        <f t="shared" si="2"/>
        <v/>
      </c>
      <c r="N28" s="325" t="str">
        <f t="shared" si="3"/>
        <v/>
      </c>
    </row>
    <row r="29" spans="1:14" ht="30" customHeight="1" x14ac:dyDescent="0.15">
      <c r="A29" s="44"/>
      <c r="B29" s="457" t="s">
        <v>487</v>
      </c>
      <c r="C29" s="452" t="s">
        <v>476</v>
      </c>
      <c r="D29" s="614" t="str">
        <f t="shared" si="0"/>
        <v/>
      </c>
      <c r="E29" s="615"/>
      <c r="F29" s="616"/>
      <c r="G29" s="617" t="str">
        <f t="shared" si="1"/>
        <v/>
      </c>
      <c r="H29" s="615"/>
      <c r="I29" s="618"/>
      <c r="J29" s="619"/>
      <c r="K29" s="620"/>
      <c r="M29" s="325" t="str">
        <f t="shared" si="2"/>
        <v/>
      </c>
      <c r="N29" s="325" t="str">
        <f t="shared" si="3"/>
        <v/>
      </c>
    </row>
    <row r="30" spans="1:14" ht="30" customHeight="1" x14ac:dyDescent="0.15">
      <c r="A30" s="44"/>
      <c r="B30" s="457" t="s">
        <v>488</v>
      </c>
      <c r="C30" s="452" t="s">
        <v>82</v>
      </c>
      <c r="D30" s="614" t="str">
        <f t="shared" si="0"/>
        <v/>
      </c>
      <c r="E30" s="615"/>
      <c r="F30" s="616"/>
      <c r="G30" s="617" t="str">
        <f t="shared" si="1"/>
        <v/>
      </c>
      <c r="H30" s="615"/>
      <c r="I30" s="618"/>
      <c r="J30" s="619"/>
      <c r="K30" s="620"/>
      <c r="M30" s="325" t="str">
        <f t="shared" si="2"/>
        <v/>
      </c>
      <c r="N30" s="325" t="str">
        <f t="shared" si="3"/>
        <v/>
      </c>
    </row>
    <row r="31" spans="1:14" ht="30" customHeight="1" x14ac:dyDescent="0.15">
      <c r="A31" s="44"/>
      <c r="B31" s="457" t="s">
        <v>489</v>
      </c>
      <c r="C31" s="452" t="s">
        <v>83</v>
      </c>
      <c r="D31" s="614" t="str">
        <f t="shared" si="0"/>
        <v/>
      </c>
      <c r="E31" s="615"/>
      <c r="F31" s="616"/>
      <c r="G31" s="617" t="str">
        <f t="shared" si="1"/>
        <v/>
      </c>
      <c r="H31" s="615"/>
      <c r="I31" s="618"/>
      <c r="J31" s="619"/>
      <c r="K31" s="620"/>
      <c r="M31" s="325" t="str">
        <f t="shared" si="2"/>
        <v/>
      </c>
      <c r="N31" s="325" t="str">
        <f t="shared" si="3"/>
        <v/>
      </c>
    </row>
    <row r="32" spans="1:14" ht="30" customHeight="1" x14ac:dyDescent="0.15">
      <c r="A32" s="44"/>
      <c r="B32" s="457" t="s">
        <v>490</v>
      </c>
      <c r="C32" s="452" t="s">
        <v>84</v>
      </c>
      <c r="D32" s="614" t="str">
        <f t="shared" si="0"/>
        <v/>
      </c>
      <c r="E32" s="615"/>
      <c r="F32" s="616"/>
      <c r="G32" s="617" t="str">
        <f t="shared" si="1"/>
        <v/>
      </c>
      <c r="H32" s="615"/>
      <c r="I32" s="618"/>
      <c r="J32" s="619"/>
      <c r="K32" s="620"/>
      <c r="M32" s="325" t="str">
        <f t="shared" si="2"/>
        <v/>
      </c>
      <c r="N32" s="325" t="str">
        <f t="shared" si="3"/>
        <v/>
      </c>
    </row>
    <row r="33" spans="1:14" ht="30" customHeight="1" x14ac:dyDescent="0.15">
      <c r="A33" s="44"/>
      <c r="B33" s="457" t="s">
        <v>491</v>
      </c>
      <c r="C33" s="452" t="s">
        <v>85</v>
      </c>
      <c r="D33" s="614" t="str">
        <f t="shared" si="0"/>
        <v/>
      </c>
      <c r="E33" s="615"/>
      <c r="F33" s="616"/>
      <c r="G33" s="617" t="str">
        <f t="shared" si="1"/>
        <v/>
      </c>
      <c r="H33" s="615"/>
      <c r="I33" s="618"/>
      <c r="J33" s="619"/>
      <c r="K33" s="620"/>
      <c r="M33" s="325" t="str">
        <f t="shared" si="2"/>
        <v/>
      </c>
      <c r="N33" s="325" t="str">
        <f t="shared" si="3"/>
        <v/>
      </c>
    </row>
    <row r="34" spans="1:14" ht="30" customHeight="1" x14ac:dyDescent="0.15">
      <c r="A34" s="44"/>
      <c r="B34" s="457" t="s">
        <v>492</v>
      </c>
      <c r="C34" s="452" t="s">
        <v>86</v>
      </c>
      <c r="D34" s="614" t="str">
        <f t="shared" si="0"/>
        <v/>
      </c>
      <c r="E34" s="615"/>
      <c r="F34" s="616"/>
      <c r="G34" s="617" t="str">
        <f t="shared" si="1"/>
        <v/>
      </c>
      <c r="H34" s="615"/>
      <c r="I34" s="618"/>
      <c r="J34" s="619"/>
      <c r="K34" s="620"/>
      <c r="M34" s="325" t="str">
        <f t="shared" si="2"/>
        <v/>
      </c>
      <c r="N34" s="325" t="str">
        <f t="shared" si="3"/>
        <v/>
      </c>
    </row>
    <row r="35" spans="1:14" ht="30" customHeight="1" x14ac:dyDescent="0.15">
      <c r="A35" s="44"/>
      <c r="B35" s="457" t="s">
        <v>493</v>
      </c>
      <c r="C35" s="452" t="s">
        <v>87</v>
      </c>
      <c r="D35" s="614" t="str">
        <f t="shared" si="0"/>
        <v/>
      </c>
      <c r="E35" s="615"/>
      <c r="F35" s="616"/>
      <c r="G35" s="617" t="str">
        <f t="shared" si="1"/>
        <v/>
      </c>
      <c r="H35" s="615"/>
      <c r="I35" s="618"/>
      <c r="J35" s="619"/>
      <c r="K35" s="620"/>
      <c r="M35" s="325" t="str">
        <f t="shared" si="2"/>
        <v/>
      </c>
      <c r="N35" s="325" t="str">
        <f t="shared" si="3"/>
        <v/>
      </c>
    </row>
    <row r="36" spans="1:14" ht="30" customHeight="1" x14ac:dyDescent="0.15">
      <c r="A36" s="44"/>
      <c r="B36" s="457" t="s">
        <v>494</v>
      </c>
      <c r="C36" s="452" t="s">
        <v>88</v>
      </c>
      <c r="D36" s="614" t="str">
        <f t="shared" si="0"/>
        <v/>
      </c>
      <c r="E36" s="615"/>
      <c r="F36" s="616"/>
      <c r="G36" s="617" t="str">
        <f t="shared" si="1"/>
        <v/>
      </c>
      <c r="H36" s="615"/>
      <c r="I36" s="618"/>
      <c r="J36" s="619"/>
      <c r="K36" s="620"/>
      <c r="L36" s="37"/>
      <c r="M36" s="325" t="str">
        <f t="shared" si="2"/>
        <v/>
      </c>
      <c r="N36" s="325" t="str">
        <f t="shared" si="3"/>
        <v/>
      </c>
    </row>
    <row r="37" spans="1:14" ht="30" customHeight="1" x14ac:dyDescent="0.15">
      <c r="A37" s="44"/>
      <c r="B37" s="457" t="s">
        <v>495</v>
      </c>
      <c r="C37" s="452" t="s">
        <v>89</v>
      </c>
      <c r="D37" s="614" t="str">
        <f t="shared" si="0"/>
        <v/>
      </c>
      <c r="E37" s="615"/>
      <c r="F37" s="616"/>
      <c r="G37" s="617" t="str">
        <f t="shared" si="1"/>
        <v/>
      </c>
      <c r="H37" s="615"/>
      <c r="I37" s="618"/>
      <c r="J37" s="619"/>
      <c r="K37" s="620"/>
      <c r="L37" s="63"/>
      <c r="M37" s="325" t="str">
        <f t="shared" si="2"/>
        <v/>
      </c>
      <c r="N37" s="325" t="str">
        <f t="shared" si="3"/>
        <v/>
      </c>
    </row>
    <row r="38" spans="1:14" ht="30" customHeight="1" x14ac:dyDescent="0.15">
      <c r="A38" s="44"/>
      <c r="B38" s="457" t="s">
        <v>496</v>
      </c>
      <c r="C38" s="452" t="s">
        <v>90</v>
      </c>
      <c r="D38" s="614" t="str">
        <f t="shared" si="0"/>
        <v/>
      </c>
      <c r="E38" s="615"/>
      <c r="F38" s="616"/>
      <c r="G38" s="617" t="str">
        <f t="shared" si="1"/>
        <v/>
      </c>
      <c r="H38" s="615"/>
      <c r="I38" s="618"/>
      <c r="J38" s="619"/>
      <c r="K38" s="620"/>
      <c r="L38" s="61"/>
      <c r="M38" s="325" t="str">
        <f t="shared" si="2"/>
        <v/>
      </c>
      <c r="N38" s="325" t="str">
        <f t="shared" si="3"/>
        <v/>
      </c>
    </row>
    <row r="39" spans="1:14" ht="30" customHeight="1" x14ac:dyDescent="0.15">
      <c r="A39" s="44"/>
      <c r="B39" s="457" t="s">
        <v>497</v>
      </c>
      <c r="C39" s="452" t="s">
        <v>91</v>
      </c>
      <c r="D39" s="614" t="str">
        <f t="shared" si="0"/>
        <v/>
      </c>
      <c r="E39" s="615"/>
      <c r="F39" s="616"/>
      <c r="G39" s="617" t="str">
        <f t="shared" si="1"/>
        <v/>
      </c>
      <c r="H39" s="615"/>
      <c r="I39" s="618"/>
      <c r="J39" s="619"/>
      <c r="K39" s="620"/>
      <c r="L39" s="61"/>
      <c r="M39" s="325" t="str">
        <f t="shared" si="2"/>
        <v/>
      </c>
      <c r="N39" s="325" t="str">
        <f t="shared" si="3"/>
        <v/>
      </c>
    </row>
    <row r="40" spans="1:14" ht="30" customHeight="1" x14ac:dyDescent="0.15">
      <c r="A40" s="44"/>
      <c r="B40" s="457" t="s">
        <v>498</v>
      </c>
      <c r="C40" s="452" t="s">
        <v>92</v>
      </c>
      <c r="D40" s="614" t="str">
        <f t="shared" si="0"/>
        <v/>
      </c>
      <c r="E40" s="615"/>
      <c r="F40" s="616"/>
      <c r="G40" s="617" t="str">
        <f t="shared" si="1"/>
        <v/>
      </c>
      <c r="H40" s="615"/>
      <c r="I40" s="618"/>
      <c r="J40" s="619"/>
      <c r="K40" s="620"/>
      <c r="L40" s="58"/>
      <c r="M40" s="325" t="str">
        <f t="shared" si="2"/>
        <v/>
      </c>
      <c r="N40" s="325" t="str">
        <f t="shared" si="3"/>
        <v/>
      </c>
    </row>
    <row r="41" spans="1:14" ht="30" customHeight="1" x14ac:dyDescent="0.15">
      <c r="A41" s="44"/>
      <c r="B41" s="457" t="s">
        <v>499</v>
      </c>
      <c r="C41" s="452" t="s">
        <v>93</v>
      </c>
      <c r="D41" s="614" t="str">
        <f t="shared" si="0"/>
        <v/>
      </c>
      <c r="E41" s="615"/>
      <c r="F41" s="616"/>
      <c r="G41" s="617" t="str">
        <f t="shared" si="1"/>
        <v/>
      </c>
      <c r="H41" s="615"/>
      <c r="I41" s="618"/>
      <c r="J41" s="619"/>
      <c r="K41" s="620"/>
      <c r="L41" s="64"/>
      <c r="M41" s="325" t="str">
        <f t="shared" si="2"/>
        <v/>
      </c>
      <c r="N41" s="325" t="str">
        <f t="shared" si="3"/>
        <v/>
      </c>
    </row>
    <row r="42" spans="1:14" ht="30" customHeight="1" x14ac:dyDescent="0.15">
      <c r="A42" s="44"/>
      <c r="B42" s="457" t="s">
        <v>500</v>
      </c>
      <c r="C42" s="452" t="s">
        <v>94</v>
      </c>
      <c r="D42" s="614" t="str">
        <f t="shared" si="0"/>
        <v/>
      </c>
      <c r="E42" s="615"/>
      <c r="F42" s="616"/>
      <c r="G42" s="617" t="str">
        <f t="shared" si="1"/>
        <v/>
      </c>
      <c r="H42" s="615"/>
      <c r="I42" s="618"/>
      <c r="J42" s="619"/>
      <c r="K42" s="620"/>
      <c r="L42" s="58"/>
      <c r="M42" s="325" t="str">
        <f t="shared" si="2"/>
        <v/>
      </c>
      <c r="N42" s="325" t="str">
        <f t="shared" si="3"/>
        <v/>
      </c>
    </row>
    <row r="43" spans="1:14" ht="30" customHeight="1" x14ac:dyDescent="0.15">
      <c r="A43" s="44"/>
      <c r="B43" s="457" t="s">
        <v>501</v>
      </c>
      <c r="C43" s="452" t="s">
        <v>95</v>
      </c>
      <c r="D43" s="614" t="str">
        <f t="shared" si="0"/>
        <v/>
      </c>
      <c r="E43" s="615"/>
      <c r="F43" s="616"/>
      <c r="G43" s="617" t="str">
        <f t="shared" si="1"/>
        <v/>
      </c>
      <c r="H43" s="615"/>
      <c r="I43" s="618"/>
      <c r="J43" s="619"/>
      <c r="K43" s="620"/>
      <c r="L43" s="58"/>
      <c r="M43" s="325" t="str">
        <f t="shared" si="2"/>
        <v/>
      </c>
      <c r="N43" s="325" t="str">
        <f t="shared" si="3"/>
        <v/>
      </c>
    </row>
    <row r="44" spans="1:14" ht="30" customHeight="1" x14ac:dyDescent="0.15">
      <c r="A44" s="44"/>
      <c r="B44" s="457" t="s">
        <v>502</v>
      </c>
      <c r="C44" s="452" t="s">
        <v>96</v>
      </c>
      <c r="D44" s="614" t="str">
        <f t="shared" si="0"/>
        <v/>
      </c>
      <c r="E44" s="615"/>
      <c r="F44" s="616"/>
      <c r="G44" s="617" t="str">
        <f t="shared" si="1"/>
        <v/>
      </c>
      <c r="H44" s="615"/>
      <c r="I44" s="618"/>
      <c r="J44" s="619"/>
      <c r="K44" s="620"/>
      <c r="L44" s="39"/>
      <c r="M44" s="325" t="str">
        <f t="shared" si="2"/>
        <v/>
      </c>
      <c r="N44" s="325" t="str">
        <f t="shared" si="3"/>
        <v/>
      </c>
    </row>
    <row r="45" spans="1:14" ht="30" customHeight="1" x14ac:dyDescent="0.15">
      <c r="A45" s="44"/>
      <c r="B45" s="457" t="s">
        <v>503</v>
      </c>
      <c r="C45" s="453" t="s">
        <v>97</v>
      </c>
      <c r="D45" s="614" t="str">
        <f t="shared" si="0"/>
        <v/>
      </c>
      <c r="E45" s="615"/>
      <c r="F45" s="616"/>
      <c r="G45" s="617" t="str">
        <f t="shared" si="1"/>
        <v/>
      </c>
      <c r="H45" s="615"/>
      <c r="I45" s="618"/>
      <c r="J45" s="619"/>
      <c r="K45" s="620"/>
      <c r="L45" s="63"/>
      <c r="M45" s="325" t="str">
        <f t="shared" si="2"/>
        <v/>
      </c>
      <c r="N45" s="325" t="str">
        <f t="shared" si="3"/>
        <v/>
      </c>
    </row>
    <row r="46" spans="1:14" ht="30" customHeight="1" thickBot="1" x14ac:dyDescent="0.2">
      <c r="A46" s="44"/>
      <c r="B46" s="459" t="s">
        <v>504</v>
      </c>
      <c r="C46" s="454" t="s">
        <v>98</v>
      </c>
      <c r="D46" s="641" t="str">
        <f t="shared" si="0"/>
        <v/>
      </c>
      <c r="E46" s="622"/>
      <c r="F46" s="623"/>
      <c r="G46" s="621" t="str">
        <f t="shared" si="1"/>
        <v/>
      </c>
      <c r="H46" s="622"/>
      <c r="I46" s="624"/>
      <c r="J46" s="625"/>
      <c r="K46" s="626"/>
      <c r="L46" s="60"/>
      <c r="M46" s="325" t="str">
        <f t="shared" si="2"/>
        <v/>
      </c>
      <c r="N46" s="325" t="str">
        <f t="shared" si="3"/>
        <v/>
      </c>
    </row>
    <row r="48" spans="1:14" s="603" customFormat="1" x14ac:dyDescent="0.15">
      <c r="B48" s="604"/>
      <c r="C48" s="605"/>
      <c r="M48" s="606"/>
      <c r="N48" s="606"/>
    </row>
    <row r="51" spans="1:14" s="603" customFormat="1" x14ac:dyDescent="0.15">
      <c r="B51" s="604"/>
      <c r="C51" s="605"/>
      <c r="M51" s="606"/>
      <c r="N51" s="606"/>
    </row>
    <row r="53" spans="1:14" ht="30" customHeight="1" x14ac:dyDescent="0.15">
      <c r="A53" s="41"/>
      <c r="D53" s="443" t="s">
        <v>539</v>
      </c>
      <c r="E53" s="443">
        <f>SUM(E11:E46)+SUM(第４面!E15:E19,第４面!E21:E36,第４面!E38:E39,第４面!E41:E46)</f>
        <v>0</v>
      </c>
      <c r="F53" s="443">
        <f>SUM(F11:F46)+SUM(第４面!F15:F19,第４面!F21:F36,第４面!F38:F39,第４面!F41:F46)</f>
        <v>0</v>
      </c>
      <c r="G53" s="443">
        <f>SUM(G11:G46)+SUM(第４面!G15:G19,第４面!G21:G36,第４面!G38:G39,第４面!G41:G46)</f>
        <v>0</v>
      </c>
      <c r="H53" s="443">
        <f>SUM(H11:H46)+SUM(第４面!H15:H19,第４面!H21:H36,第４面!H38:H39,第４面!H41:H46)</f>
        <v>0</v>
      </c>
      <c r="I53" s="443">
        <f>SUM(I11:I46)+SUM(第４面!I15:I19,第４面!I21:I36,第４面!I38:I39,第４面!I41:I46)</f>
        <v>0</v>
      </c>
      <c r="J53" s="443">
        <f>SUM(J11:J46)+SUM(第４面!J15:J19,第４面!J21:J36,第４面!J38:J39,第４面!J41:J46)</f>
        <v>0</v>
      </c>
      <c r="K53" s="444">
        <f>SUM(K11:K46)+SUM(第４面!K15:K19,第４面!K21:K36,第４面!K38:K39,第４面!K41:K46)</f>
        <v>0</v>
      </c>
      <c r="L53" s="58"/>
      <c r="M53" s="327"/>
      <c r="N53" s="326"/>
    </row>
    <row r="54" spans="1:14" x14ac:dyDescent="0.15">
      <c r="D54" s="445"/>
      <c r="E54" s="445">
        <f>COUNT(E11:E46,第４面!E15:E46)</f>
        <v>0</v>
      </c>
      <c r="F54" s="445">
        <f>COUNT(F11:F46,第４面!F15:F46)</f>
        <v>0</v>
      </c>
      <c r="G54" s="445">
        <f>COUNT(G11:G46,第４面!G15:G46)</f>
        <v>0</v>
      </c>
      <c r="H54" s="445">
        <f>COUNT(H11:H46,第４面!H15:H46)</f>
        <v>0</v>
      </c>
      <c r="I54" s="445">
        <f>COUNT(I11:I46,第４面!I15:I46)</f>
        <v>0</v>
      </c>
      <c r="J54" s="445">
        <f>COUNT(J11:J46,第４面!J15:J46)</f>
        <v>0</v>
      </c>
      <c r="K54" s="445">
        <f>COUNT(K11:K46,第４面!K15:K46)</f>
        <v>0</v>
      </c>
    </row>
  </sheetData>
  <sheetProtection sheet="1" objects="1" scenarios="1"/>
  <mergeCells count="10">
    <mergeCell ref="A6:C9"/>
    <mergeCell ref="D6:F6"/>
    <mergeCell ref="G6:K6"/>
    <mergeCell ref="A10:C10"/>
    <mergeCell ref="G7:G9"/>
    <mergeCell ref="D7:D9"/>
    <mergeCell ref="E8:E9"/>
    <mergeCell ref="F8:F9"/>
    <mergeCell ref="H8:H9"/>
    <mergeCell ref="J8:J9"/>
  </mergeCells>
  <phoneticPr fontId="5"/>
  <dataValidations count="1">
    <dataValidation type="whole" operator="greaterThanOrEqual" allowBlank="1" showInputMessage="1" showErrorMessage="1" sqref="H11:K46 E11:F46">
      <formula1>0</formula1>
    </dataValidation>
  </dataValidations>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3" tint="0.59999389629810485"/>
    <pageSetUpPr fitToPage="1"/>
  </sheetPr>
  <dimension ref="A1:O55"/>
  <sheetViews>
    <sheetView zoomScale="70" zoomScaleNormal="70" zoomScaleSheetLayoutView="100" zoomScalePageLayoutView="70" workbookViewId="0">
      <selection activeCell="E40" sqref="E40"/>
    </sheetView>
  </sheetViews>
  <sheetFormatPr defaultRowHeight="13.5" x14ac:dyDescent="0.15"/>
  <cols>
    <col min="1" max="1" width="2.625" style="35" customWidth="1"/>
    <col min="2" max="2" width="2.625" style="461" customWidth="1"/>
    <col min="3" max="3" width="26.25" style="36" customWidth="1"/>
    <col min="4" max="11" width="15.625" style="35" customWidth="1"/>
    <col min="12" max="12" width="3.125" style="35" customWidth="1"/>
    <col min="13" max="13" width="15.125" style="35" customWidth="1"/>
    <col min="14" max="14" width="14.25" style="35" customWidth="1"/>
    <col min="15" max="16384" width="9" style="35"/>
  </cols>
  <sheetData>
    <row r="1" spans="1:15" ht="30" customHeight="1" x14ac:dyDescent="0.15">
      <c r="A1" s="41"/>
      <c r="B1" s="467"/>
      <c r="D1" s="40"/>
      <c r="E1" s="40"/>
      <c r="F1" s="40"/>
      <c r="G1" s="40"/>
      <c r="H1" s="40"/>
      <c r="I1" s="40"/>
      <c r="J1" s="40"/>
      <c r="K1" s="59" t="s">
        <v>530</v>
      </c>
      <c r="L1" s="58"/>
      <c r="M1" s="58"/>
      <c r="N1" s="677"/>
    </row>
    <row r="2" spans="1:15" ht="29.25" customHeight="1" x14ac:dyDescent="0.15">
      <c r="A2" s="32" t="s">
        <v>207</v>
      </c>
      <c r="B2" s="467"/>
      <c r="C2" s="57"/>
      <c r="D2" s="57"/>
      <c r="E2" s="57"/>
      <c r="F2" s="57"/>
      <c r="G2" s="57"/>
      <c r="H2" s="56"/>
      <c r="I2" s="56"/>
    </row>
    <row r="3" spans="1:15" ht="30" customHeight="1" x14ac:dyDescent="0.15">
      <c r="A3" s="41"/>
      <c r="B3" s="467"/>
      <c r="D3" s="40"/>
      <c r="E3" s="40"/>
      <c r="F3" s="40"/>
      <c r="G3" s="40"/>
      <c r="H3" s="40"/>
      <c r="I3" s="40"/>
      <c r="J3" s="40"/>
      <c r="K3" s="40"/>
      <c r="L3" s="58"/>
      <c r="M3" s="58"/>
      <c r="N3" s="677"/>
    </row>
    <row r="4" spans="1:15" ht="29.25" customHeight="1" thickBot="1" x14ac:dyDescent="0.2">
      <c r="B4" s="467" t="s">
        <v>168</v>
      </c>
      <c r="C4" s="57"/>
      <c r="D4" s="57"/>
      <c r="E4" s="57"/>
      <c r="F4" s="57"/>
      <c r="G4" s="57"/>
      <c r="H4" s="56"/>
      <c r="I4" s="56"/>
    </row>
    <row r="5" spans="1:15" ht="29.25" customHeight="1" thickBot="1" x14ac:dyDescent="0.2">
      <c r="A5" s="925"/>
      <c r="B5" s="926"/>
      <c r="C5" s="927"/>
      <c r="D5" s="949" t="s">
        <v>206</v>
      </c>
      <c r="E5" s="950"/>
      <c r="F5" s="951"/>
      <c r="G5" s="934" t="s">
        <v>139</v>
      </c>
      <c r="H5" s="935"/>
      <c r="I5" s="935"/>
      <c r="J5" s="935"/>
      <c r="K5" s="936"/>
      <c r="O5" s="37"/>
    </row>
    <row r="6" spans="1:15" ht="7.5" customHeight="1" x14ac:dyDescent="0.15">
      <c r="A6" s="928"/>
      <c r="B6" s="929"/>
      <c r="C6" s="930"/>
      <c r="D6" s="940" t="s">
        <v>205</v>
      </c>
      <c r="E6" s="197"/>
      <c r="F6" s="198"/>
      <c r="G6" s="940" t="s">
        <v>205</v>
      </c>
      <c r="H6" s="53"/>
      <c r="I6" s="53"/>
      <c r="J6" s="53"/>
      <c r="K6" s="52"/>
      <c r="O6" s="37"/>
    </row>
    <row r="7" spans="1:15" ht="7.5" customHeight="1" x14ac:dyDescent="0.15">
      <c r="A7" s="928"/>
      <c r="B7" s="929"/>
      <c r="C7" s="930"/>
      <c r="D7" s="941"/>
      <c r="E7" s="943" t="s">
        <v>203</v>
      </c>
      <c r="F7" s="945" t="s">
        <v>204</v>
      </c>
      <c r="G7" s="941"/>
      <c r="H7" s="947" t="s">
        <v>203</v>
      </c>
      <c r="I7" s="51"/>
      <c r="J7" s="947" t="s">
        <v>280</v>
      </c>
      <c r="K7" s="50"/>
      <c r="O7" s="37"/>
    </row>
    <row r="8" spans="1:15" ht="41.25" customHeight="1" thickBot="1" x14ac:dyDescent="0.2">
      <c r="A8" s="931"/>
      <c r="B8" s="932"/>
      <c r="C8" s="933"/>
      <c r="D8" s="942"/>
      <c r="E8" s="944"/>
      <c r="F8" s="946"/>
      <c r="G8" s="942"/>
      <c r="H8" s="948"/>
      <c r="I8" s="49" t="s">
        <v>183</v>
      </c>
      <c r="J8" s="948"/>
      <c r="K8" s="48" t="s">
        <v>183</v>
      </c>
      <c r="O8" s="37"/>
    </row>
    <row r="9" spans="1:15" ht="30" customHeight="1" x14ac:dyDescent="0.15">
      <c r="A9" s="44"/>
      <c r="B9" s="457" t="s">
        <v>505</v>
      </c>
      <c r="C9" s="446" t="s">
        <v>99</v>
      </c>
      <c r="D9" s="607" t="str">
        <f t="shared" ref="D9:D15" si="0">IF(AND(E9="",F9=""),"",AVERAGE(E9:F9))</f>
        <v/>
      </c>
      <c r="E9" s="608"/>
      <c r="F9" s="609"/>
      <c r="G9" s="610" t="str">
        <f t="shared" ref="G9:G15" si="1">IF(AND(H9="",J9=""),"",AVERAGE(H9,J9))</f>
        <v/>
      </c>
      <c r="H9" s="608"/>
      <c r="I9" s="611"/>
      <c r="J9" s="612"/>
      <c r="K9" s="613"/>
      <c r="L9" s="60"/>
      <c r="M9" s="325" t="str">
        <f>IF(OR(AND(D9&gt;0,D9&lt;&gt;"",OR(G9=0,G9="")),AND(E9&gt;0,E9&lt;&gt;"",OR(H9=0,H9="")),AND(F9&gt;0,F9&lt;&gt;"",OR(J9=0,J9=""))),"賃金が未入力","")</f>
        <v/>
      </c>
      <c r="N9" s="325" t="str">
        <f>IF(OR(AND(G9&gt;0,G9&lt;&gt;"",OR(D9=0,D9="")),AND(H9&gt;0,H9&lt;&gt;"",OR(E9=0,E9="")),AND(J9&gt;0,J9&lt;&gt;"",OR(F9=0,F9=""))),"料金が未入力","")</f>
        <v/>
      </c>
    </row>
    <row r="10" spans="1:15" ht="30" customHeight="1" x14ac:dyDescent="0.15">
      <c r="A10" s="44"/>
      <c r="B10" s="457" t="s">
        <v>506</v>
      </c>
      <c r="C10" s="43" t="s">
        <v>100</v>
      </c>
      <c r="D10" s="607" t="str">
        <f t="shared" si="0"/>
        <v/>
      </c>
      <c r="E10" s="608"/>
      <c r="F10" s="609"/>
      <c r="G10" s="610" t="str">
        <f t="shared" si="1"/>
        <v/>
      </c>
      <c r="H10" s="608"/>
      <c r="I10" s="611"/>
      <c r="J10" s="612"/>
      <c r="K10" s="613"/>
      <c r="L10" s="60"/>
      <c r="M10" s="325" t="str">
        <f t="shared" ref="M10:M19" si="2">IF(OR(AND(D10&gt;0,D10&lt;&gt;"",OR(G10=0,G10="")),AND(E10&gt;0,E10&lt;&gt;"",OR(H10=0,H10="")),AND(F10&gt;0,F10&lt;&gt;"",OR(J10=0,J10=""))),"賃金が未入力","")</f>
        <v/>
      </c>
      <c r="N10" s="325" t="str">
        <f t="shared" ref="N10:N19" si="3">IF(OR(AND(G10&gt;0,G10&lt;&gt;"",OR(D10=0,D10="")),AND(H10&gt;0,H10&lt;&gt;"",OR(E10=0,E10="")),AND(J10&gt;0,J10&lt;&gt;"",OR(F10=0,F10=""))),"料金が未入力","")</f>
        <v/>
      </c>
    </row>
    <row r="11" spans="1:15" ht="30" customHeight="1" x14ac:dyDescent="0.15">
      <c r="A11" s="44"/>
      <c r="B11" s="462" t="s">
        <v>507</v>
      </c>
      <c r="C11" s="47" t="s">
        <v>101</v>
      </c>
      <c r="D11" s="607" t="str">
        <f t="shared" si="0"/>
        <v/>
      </c>
      <c r="E11" s="608"/>
      <c r="F11" s="609"/>
      <c r="G11" s="610" t="str">
        <f t="shared" si="1"/>
        <v/>
      </c>
      <c r="H11" s="608"/>
      <c r="I11" s="611"/>
      <c r="J11" s="612"/>
      <c r="K11" s="613"/>
      <c r="L11" s="60"/>
      <c r="M11" s="325" t="str">
        <f t="shared" si="2"/>
        <v/>
      </c>
      <c r="N11" s="325" t="str">
        <f t="shared" si="3"/>
        <v/>
      </c>
    </row>
    <row r="12" spans="1:15" ht="30" customHeight="1" x14ac:dyDescent="0.15">
      <c r="A12" s="44"/>
      <c r="B12" s="457" t="s">
        <v>508</v>
      </c>
      <c r="C12" s="43" t="s">
        <v>102</v>
      </c>
      <c r="D12" s="607" t="str">
        <f t="shared" si="0"/>
        <v/>
      </c>
      <c r="E12" s="608"/>
      <c r="F12" s="609"/>
      <c r="G12" s="610" t="str">
        <f t="shared" si="1"/>
        <v/>
      </c>
      <c r="H12" s="608"/>
      <c r="I12" s="611"/>
      <c r="J12" s="612"/>
      <c r="K12" s="613"/>
      <c r="L12" s="46"/>
      <c r="M12" s="325" t="str">
        <f t="shared" si="2"/>
        <v/>
      </c>
      <c r="N12" s="325" t="str">
        <f t="shared" si="3"/>
        <v/>
      </c>
    </row>
    <row r="13" spans="1:15" ht="30" customHeight="1" x14ac:dyDescent="0.15">
      <c r="A13" s="44"/>
      <c r="B13" s="457" t="s">
        <v>509</v>
      </c>
      <c r="C13" s="43" t="s">
        <v>103</v>
      </c>
      <c r="D13" s="607" t="str">
        <f t="shared" si="0"/>
        <v/>
      </c>
      <c r="E13" s="608"/>
      <c r="F13" s="609"/>
      <c r="G13" s="610" t="str">
        <f t="shared" si="1"/>
        <v/>
      </c>
      <c r="H13" s="608"/>
      <c r="I13" s="611"/>
      <c r="J13" s="612"/>
      <c r="K13" s="613"/>
      <c r="L13" s="46"/>
      <c r="M13" s="325" t="str">
        <f t="shared" si="2"/>
        <v/>
      </c>
      <c r="N13" s="325" t="str">
        <f t="shared" si="3"/>
        <v/>
      </c>
    </row>
    <row r="14" spans="1:15" ht="30" customHeight="1" x14ac:dyDescent="0.15">
      <c r="A14" s="44"/>
      <c r="B14" s="457" t="s">
        <v>510</v>
      </c>
      <c r="C14" s="446" t="s">
        <v>104</v>
      </c>
      <c r="D14" s="614" t="str">
        <f t="shared" si="0"/>
        <v/>
      </c>
      <c r="E14" s="615"/>
      <c r="F14" s="616"/>
      <c r="G14" s="617" t="str">
        <f t="shared" si="1"/>
        <v/>
      </c>
      <c r="H14" s="615"/>
      <c r="I14" s="618"/>
      <c r="J14" s="619"/>
      <c r="K14" s="620"/>
      <c r="L14" s="46"/>
      <c r="M14" s="325" t="str">
        <f t="shared" si="2"/>
        <v/>
      </c>
      <c r="N14" s="325" t="str">
        <f t="shared" si="3"/>
        <v/>
      </c>
    </row>
    <row r="15" spans="1:15" ht="30" customHeight="1" x14ac:dyDescent="0.15">
      <c r="A15" s="44"/>
      <c r="B15" s="462" t="s">
        <v>511</v>
      </c>
      <c r="C15" s="47" t="s">
        <v>105</v>
      </c>
      <c r="D15" s="610" t="str">
        <f t="shared" si="0"/>
        <v/>
      </c>
      <c r="E15" s="608"/>
      <c r="F15" s="609"/>
      <c r="G15" s="610" t="str">
        <f t="shared" si="1"/>
        <v/>
      </c>
      <c r="H15" s="608"/>
      <c r="I15" s="611"/>
      <c r="J15" s="612"/>
      <c r="K15" s="613"/>
      <c r="L15" s="46"/>
      <c r="M15" s="325" t="str">
        <f t="shared" si="2"/>
        <v/>
      </c>
      <c r="N15" s="325" t="str">
        <f t="shared" si="3"/>
        <v/>
      </c>
    </row>
    <row r="16" spans="1:15" ht="29.25" customHeight="1" x14ac:dyDescent="0.15">
      <c r="A16" s="44"/>
      <c r="B16" s="463">
        <v>39</v>
      </c>
      <c r="C16" s="204" t="s">
        <v>106</v>
      </c>
      <c r="D16" s="607" t="str">
        <f t="shared" ref="D16:D19" si="4">IF(AND(E16="",F16=""),"",AVERAGE(E16:F16))</f>
        <v/>
      </c>
      <c r="E16" s="608"/>
      <c r="F16" s="609"/>
      <c r="G16" s="610" t="str">
        <f t="shared" ref="G16:G19" si="5">IF(AND(H16="",J16=""),"",AVERAGE(H16,J16))</f>
        <v/>
      </c>
      <c r="H16" s="608"/>
      <c r="I16" s="611"/>
      <c r="J16" s="612"/>
      <c r="K16" s="613"/>
      <c r="M16" s="325" t="str">
        <f t="shared" si="2"/>
        <v/>
      </c>
      <c r="N16" s="325" t="str">
        <f t="shared" si="3"/>
        <v/>
      </c>
      <c r="O16" s="37"/>
    </row>
    <row r="17" spans="1:15" ht="29.25" customHeight="1" x14ac:dyDescent="0.15">
      <c r="A17" s="44"/>
      <c r="B17" s="463">
        <v>40</v>
      </c>
      <c r="C17" s="204" t="s">
        <v>107</v>
      </c>
      <c r="D17" s="607" t="str">
        <f t="shared" si="4"/>
        <v/>
      </c>
      <c r="E17" s="608"/>
      <c r="F17" s="609"/>
      <c r="G17" s="610" t="str">
        <f t="shared" si="5"/>
        <v/>
      </c>
      <c r="H17" s="608"/>
      <c r="I17" s="611"/>
      <c r="J17" s="612"/>
      <c r="K17" s="613"/>
      <c r="M17" s="325" t="str">
        <f t="shared" si="2"/>
        <v/>
      </c>
      <c r="N17" s="325" t="str">
        <f t="shared" si="3"/>
        <v/>
      </c>
      <c r="O17" s="37"/>
    </row>
    <row r="18" spans="1:15" ht="29.25" customHeight="1" x14ac:dyDescent="0.15">
      <c r="A18" s="44"/>
      <c r="B18" s="463">
        <v>41</v>
      </c>
      <c r="C18" s="204" t="s">
        <v>108</v>
      </c>
      <c r="D18" s="607" t="str">
        <f t="shared" si="4"/>
        <v/>
      </c>
      <c r="E18" s="608"/>
      <c r="F18" s="609"/>
      <c r="G18" s="610" t="str">
        <f t="shared" si="5"/>
        <v/>
      </c>
      <c r="H18" s="608"/>
      <c r="I18" s="611"/>
      <c r="J18" s="612"/>
      <c r="K18" s="613"/>
      <c r="M18" s="325" t="str">
        <f t="shared" si="2"/>
        <v/>
      </c>
      <c r="N18" s="325" t="str">
        <f t="shared" si="3"/>
        <v/>
      </c>
      <c r="O18" s="37"/>
    </row>
    <row r="19" spans="1:15" ht="29.25" customHeight="1" x14ac:dyDescent="0.15">
      <c r="A19" s="44"/>
      <c r="B19" s="463">
        <v>42</v>
      </c>
      <c r="C19" s="204" t="s">
        <v>109</v>
      </c>
      <c r="D19" s="614" t="str">
        <f t="shared" si="4"/>
        <v/>
      </c>
      <c r="E19" s="615"/>
      <c r="F19" s="616"/>
      <c r="G19" s="617" t="str">
        <f t="shared" si="5"/>
        <v/>
      </c>
      <c r="H19" s="615"/>
      <c r="I19" s="618"/>
      <c r="J19" s="619"/>
      <c r="K19" s="620"/>
      <c r="M19" s="325" t="str">
        <f t="shared" si="2"/>
        <v/>
      </c>
      <c r="N19" s="325" t="str">
        <f t="shared" si="3"/>
        <v/>
      </c>
      <c r="O19" s="37"/>
    </row>
    <row r="20" spans="1:15" ht="29.25" customHeight="1" x14ac:dyDescent="0.15">
      <c r="A20" s="44"/>
      <c r="B20" s="464">
        <v>43</v>
      </c>
      <c r="C20" s="45" t="s">
        <v>158</v>
      </c>
      <c r="D20" s="649"/>
      <c r="E20" s="650"/>
      <c r="F20" s="651"/>
      <c r="G20" s="652"/>
      <c r="H20" s="653"/>
      <c r="I20" s="653"/>
      <c r="J20" s="653"/>
      <c r="K20" s="651"/>
      <c r="O20" s="37"/>
    </row>
    <row r="21" spans="1:15" ht="29.25" customHeight="1" x14ac:dyDescent="0.15">
      <c r="A21" s="44"/>
      <c r="B21" s="463">
        <v>46</v>
      </c>
      <c r="C21" s="204" t="s">
        <v>110</v>
      </c>
      <c r="D21" s="607" t="str">
        <f t="shared" ref="D21:D36" si="6">IF(AND(E21="",F21=""),"",AVERAGE(E21:F21))</f>
        <v/>
      </c>
      <c r="E21" s="608"/>
      <c r="F21" s="609"/>
      <c r="G21" s="610" t="str">
        <f t="shared" ref="G21:G36" si="7">IF(AND(H21="",J21=""),"",AVERAGE(H21,J21))</f>
        <v/>
      </c>
      <c r="H21" s="608"/>
      <c r="I21" s="611"/>
      <c r="J21" s="612"/>
      <c r="K21" s="613"/>
      <c r="M21" s="325" t="str">
        <f t="shared" ref="M21:M36" si="8">IF(OR(AND(D21&gt;0,D21&lt;&gt;"",OR(G21=0,G21="")),AND(E21&gt;0,E21&lt;&gt;"",OR(H21=0,H21="")),AND(F21&gt;0,F21&lt;&gt;"",OR(J21=0,J21=""))),"賃金が未入力","")</f>
        <v/>
      </c>
      <c r="N21" s="325" t="str">
        <f t="shared" ref="N21:N36" si="9">IF(OR(AND(G21&gt;0,G21&lt;&gt;"",OR(D21=0,D21="")),AND(H21&gt;0,H21&lt;&gt;"",OR(E21=0,E21="")),AND(J21&gt;0,J21&lt;&gt;"",OR(F21=0,F21=""))),"料金が未入力","")</f>
        <v/>
      </c>
      <c r="O21" s="37"/>
    </row>
    <row r="22" spans="1:15" ht="29.25" customHeight="1" x14ac:dyDescent="0.15">
      <c r="A22" s="44"/>
      <c r="B22" s="463">
        <v>47</v>
      </c>
      <c r="C22" s="204" t="s">
        <v>111</v>
      </c>
      <c r="D22" s="607" t="str">
        <f t="shared" si="6"/>
        <v/>
      </c>
      <c r="E22" s="608"/>
      <c r="F22" s="609"/>
      <c r="G22" s="610" t="str">
        <f t="shared" si="7"/>
        <v/>
      </c>
      <c r="H22" s="608"/>
      <c r="I22" s="611"/>
      <c r="J22" s="612"/>
      <c r="K22" s="613"/>
      <c r="M22" s="325" t="str">
        <f t="shared" si="8"/>
        <v/>
      </c>
      <c r="N22" s="325" t="str">
        <f t="shared" si="9"/>
        <v/>
      </c>
      <c r="O22" s="37"/>
    </row>
    <row r="23" spans="1:15" ht="29.25" customHeight="1" x14ac:dyDescent="0.15">
      <c r="A23" s="44"/>
      <c r="B23" s="463">
        <v>48</v>
      </c>
      <c r="C23" s="204" t="s">
        <v>112</v>
      </c>
      <c r="D23" s="607" t="str">
        <f t="shared" si="6"/>
        <v/>
      </c>
      <c r="E23" s="608"/>
      <c r="F23" s="609"/>
      <c r="G23" s="610" t="str">
        <f t="shared" si="7"/>
        <v/>
      </c>
      <c r="H23" s="608"/>
      <c r="I23" s="611"/>
      <c r="J23" s="612"/>
      <c r="K23" s="613"/>
      <c r="M23" s="325" t="str">
        <f t="shared" si="8"/>
        <v/>
      </c>
      <c r="N23" s="325" t="str">
        <f t="shared" si="9"/>
        <v/>
      </c>
      <c r="O23" s="37"/>
    </row>
    <row r="24" spans="1:15" ht="29.25" customHeight="1" x14ac:dyDescent="0.15">
      <c r="A24" s="44"/>
      <c r="B24" s="465" t="s">
        <v>202</v>
      </c>
      <c r="C24" s="204" t="s">
        <v>201</v>
      </c>
      <c r="D24" s="607" t="str">
        <f t="shared" si="6"/>
        <v/>
      </c>
      <c r="E24" s="608"/>
      <c r="F24" s="609"/>
      <c r="G24" s="610" t="str">
        <f t="shared" si="7"/>
        <v/>
      </c>
      <c r="H24" s="608"/>
      <c r="I24" s="611"/>
      <c r="J24" s="612"/>
      <c r="K24" s="613"/>
      <c r="M24" s="325" t="str">
        <f t="shared" si="8"/>
        <v/>
      </c>
      <c r="N24" s="325" t="str">
        <f t="shared" si="9"/>
        <v/>
      </c>
      <c r="O24" s="37"/>
    </row>
    <row r="25" spans="1:15" ht="29.25" customHeight="1" x14ac:dyDescent="0.15">
      <c r="A25" s="44"/>
      <c r="B25" s="463">
        <v>51</v>
      </c>
      <c r="C25" s="204" t="s">
        <v>113</v>
      </c>
      <c r="D25" s="607" t="str">
        <f t="shared" si="6"/>
        <v/>
      </c>
      <c r="E25" s="608"/>
      <c r="F25" s="609"/>
      <c r="G25" s="610" t="str">
        <f t="shared" si="7"/>
        <v/>
      </c>
      <c r="H25" s="608"/>
      <c r="I25" s="611"/>
      <c r="J25" s="612"/>
      <c r="K25" s="613"/>
      <c r="M25" s="325" t="str">
        <f t="shared" si="8"/>
        <v/>
      </c>
      <c r="N25" s="325" t="str">
        <f t="shared" si="9"/>
        <v/>
      </c>
      <c r="O25" s="37"/>
    </row>
    <row r="26" spans="1:15" ht="29.25" customHeight="1" x14ac:dyDescent="0.15">
      <c r="A26" s="44"/>
      <c r="B26" s="465" t="s">
        <v>200</v>
      </c>
      <c r="C26" s="204" t="s">
        <v>199</v>
      </c>
      <c r="D26" s="607" t="str">
        <f t="shared" si="6"/>
        <v/>
      </c>
      <c r="E26" s="608"/>
      <c r="F26" s="609"/>
      <c r="G26" s="610" t="str">
        <f t="shared" si="7"/>
        <v/>
      </c>
      <c r="H26" s="608"/>
      <c r="I26" s="611"/>
      <c r="J26" s="612"/>
      <c r="K26" s="613"/>
      <c r="M26" s="325" t="str">
        <f t="shared" si="8"/>
        <v/>
      </c>
      <c r="N26" s="325" t="str">
        <f t="shared" si="9"/>
        <v/>
      </c>
      <c r="O26" s="37"/>
    </row>
    <row r="27" spans="1:15" ht="29.25" customHeight="1" x14ac:dyDescent="0.15">
      <c r="A27" s="44"/>
      <c r="B27" s="463">
        <v>54</v>
      </c>
      <c r="C27" s="204" t="s">
        <v>114</v>
      </c>
      <c r="D27" s="607" t="str">
        <f t="shared" si="6"/>
        <v/>
      </c>
      <c r="E27" s="608"/>
      <c r="F27" s="609"/>
      <c r="G27" s="610" t="str">
        <f t="shared" si="7"/>
        <v/>
      </c>
      <c r="H27" s="608"/>
      <c r="I27" s="611"/>
      <c r="J27" s="612"/>
      <c r="K27" s="613"/>
      <c r="M27" s="325" t="str">
        <f t="shared" si="8"/>
        <v/>
      </c>
      <c r="N27" s="325" t="str">
        <f t="shared" si="9"/>
        <v/>
      </c>
      <c r="O27" s="37"/>
    </row>
    <row r="28" spans="1:15" ht="29.25" customHeight="1" x14ac:dyDescent="0.15">
      <c r="A28" s="44"/>
      <c r="B28" s="463">
        <v>55</v>
      </c>
      <c r="C28" s="204" t="s">
        <v>115</v>
      </c>
      <c r="D28" s="607" t="str">
        <f t="shared" si="6"/>
        <v/>
      </c>
      <c r="E28" s="608"/>
      <c r="F28" s="609"/>
      <c r="G28" s="610" t="str">
        <f t="shared" si="7"/>
        <v/>
      </c>
      <c r="H28" s="608"/>
      <c r="I28" s="611"/>
      <c r="J28" s="612"/>
      <c r="K28" s="613"/>
      <c r="M28" s="325" t="str">
        <f t="shared" si="8"/>
        <v/>
      </c>
      <c r="N28" s="325" t="str">
        <f t="shared" si="9"/>
        <v/>
      </c>
      <c r="O28" s="37"/>
    </row>
    <row r="29" spans="1:15" ht="29.25" customHeight="1" x14ac:dyDescent="0.15">
      <c r="A29" s="44"/>
      <c r="B29" s="465" t="s">
        <v>198</v>
      </c>
      <c r="C29" s="204" t="s">
        <v>197</v>
      </c>
      <c r="D29" s="607" t="str">
        <f t="shared" si="6"/>
        <v/>
      </c>
      <c r="E29" s="608"/>
      <c r="F29" s="609"/>
      <c r="G29" s="610" t="str">
        <f t="shared" si="7"/>
        <v/>
      </c>
      <c r="H29" s="608"/>
      <c r="I29" s="611"/>
      <c r="J29" s="612"/>
      <c r="K29" s="613"/>
      <c r="M29" s="325" t="str">
        <f t="shared" si="8"/>
        <v/>
      </c>
      <c r="N29" s="325" t="str">
        <f t="shared" si="9"/>
        <v/>
      </c>
      <c r="O29" s="37"/>
    </row>
    <row r="30" spans="1:15" ht="29.25" customHeight="1" x14ac:dyDescent="0.15">
      <c r="A30" s="44"/>
      <c r="B30" s="463">
        <v>58</v>
      </c>
      <c r="C30" s="204" t="s">
        <v>116</v>
      </c>
      <c r="D30" s="607" t="str">
        <f t="shared" si="6"/>
        <v/>
      </c>
      <c r="E30" s="608"/>
      <c r="F30" s="609"/>
      <c r="G30" s="610" t="str">
        <f t="shared" si="7"/>
        <v/>
      </c>
      <c r="H30" s="608"/>
      <c r="I30" s="611"/>
      <c r="J30" s="612"/>
      <c r="K30" s="613"/>
      <c r="M30" s="325" t="str">
        <f t="shared" si="8"/>
        <v/>
      </c>
      <c r="N30" s="325" t="str">
        <f t="shared" si="9"/>
        <v/>
      </c>
      <c r="O30" s="37"/>
    </row>
    <row r="31" spans="1:15" ht="29.25" customHeight="1" x14ac:dyDescent="0.15">
      <c r="A31" s="44"/>
      <c r="B31" s="463">
        <v>59</v>
      </c>
      <c r="C31" s="204" t="s">
        <v>117</v>
      </c>
      <c r="D31" s="607" t="str">
        <f t="shared" si="6"/>
        <v/>
      </c>
      <c r="E31" s="608"/>
      <c r="F31" s="609"/>
      <c r="G31" s="610" t="str">
        <f t="shared" si="7"/>
        <v/>
      </c>
      <c r="H31" s="608"/>
      <c r="I31" s="611"/>
      <c r="J31" s="612"/>
      <c r="K31" s="613"/>
      <c r="M31" s="325" t="str">
        <f t="shared" si="8"/>
        <v/>
      </c>
      <c r="N31" s="325" t="str">
        <f t="shared" si="9"/>
        <v/>
      </c>
      <c r="O31" s="37"/>
    </row>
    <row r="32" spans="1:15" ht="29.25" customHeight="1" x14ac:dyDescent="0.15">
      <c r="A32" s="44"/>
      <c r="B32" s="463">
        <v>60</v>
      </c>
      <c r="C32" s="204" t="s">
        <v>118</v>
      </c>
      <c r="D32" s="607" t="str">
        <f t="shared" si="6"/>
        <v/>
      </c>
      <c r="E32" s="608"/>
      <c r="F32" s="609"/>
      <c r="G32" s="610" t="str">
        <f t="shared" si="7"/>
        <v/>
      </c>
      <c r="H32" s="608"/>
      <c r="I32" s="611"/>
      <c r="J32" s="612"/>
      <c r="K32" s="613"/>
      <c r="M32" s="325" t="str">
        <f t="shared" si="8"/>
        <v/>
      </c>
      <c r="N32" s="325" t="str">
        <f t="shared" si="9"/>
        <v/>
      </c>
      <c r="O32" s="37"/>
    </row>
    <row r="33" spans="1:15" ht="29.25" customHeight="1" x14ac:dyDescent="0.15">
      <c r="A33" s="44"/>
      <c r="B33" s="463">
        <v>61</v>
      </c>
      <c r="C33" s="204" t="s">
        <v>119</v>
      </c>
      <c r="D33" s="607" t="str">
        <f t="shared" si="6"/>
        <v/>
      </c>
      <c r="E33" s="608"/>
      <c r="F33" s="609"/>
      <c r="G33" s="610" t="str">
        <f t="shared" si="7"/>
        <v/>
      </c>
      <c r="H33" s="608"/>
      <c r="I33" s="611"/>
      <c r="J33" s="612"/>
      <c r="K33" s="613"/>
      <c r="M33" s="325" t="str">
        <f t="shared" si="8"/>
        <v/>
      </c>
      <c r="N33" s="325" t="str">
        <f t="shared" si="9"/>
        <v/>
      </c>
      <c r="O33" s="37"/>
    </row>
    <row r="34" spans="1:15" ht="29.25" customHeight="1" x14ac:dyDescent="0.15">
      <c r="A34" s="44"/>
      <c r="B34" s="463">
        <v>62</v>
      </c>
      <c r="C34" s="204" t="s">
        <v>120</v>
      </c>
      <c r="D34" s="607" t="str">
        <f t="shared" si="6"/>
        <v/>
      </c>
      <c r="E34" s="608"/>
      <c r="F34" s="609"/>
      <c r="G34" s="610" t="str">
        <f t="shared" si="7"/>
        <v/>
      </c>
      <c r="H34" s="608"/>
      <c r="I34" s="611"/>
      <c r="J34" s="612"/>
      <c r="K34" s="613"/>
      <c r="M34" s="325" t="str">
        <f t="shared" si="8"/>
        <v/>
      </c>
      <c r="N34" s="325" t="str">
        <f t="shared" si="9"/>
        <v/>
      </c>
      <c r="O34" s="37"/>
    </row>
    <row r="35" spans="1:15" ht="29.25" customHeight="1" x14ac:dyDescent="0.15">
      <c r="A35" s="44"/>
      <c r="B35" s="463">
        <v>63</v>
      </c>
      <c r="C35" s="204" t="s">
        <v>121</v>
      </c>
      <c r="D35" s="607" t="str">
        <f t="shared" si="6"/>
        <v/>
      </c>
      <c r="E35" s="608"/>
      <c r="F35" s="609"/>
      <c r="G35" s="610" t="str">
        <f t="shared" si="7"/>
        <v/>
      </c>
      <c r="H35" s="608"/>
      <c r="I35" s="611"/>
      <c r="J35" s="612"/>
      <c r="K35" s="613"/>
      <c r="M35" s="325" t="str">
        <f t="shared" si="8"/>
        <v/>
      </c>
      <c r="N35" s="325" t="str">
        <f t="shared" si="9"/>
        <v/>
      </c>
      <c r="O35" s="37"/>
    </row>
    <row r="36" spans="1:15" ht="29.25" customHeight="1" x14ac:dyDescent="0.15">
      <c r="A36" s="44"/>
      <c r="B36" s="463">
        <v>64</v>
      </c>
      <c r="C36" s="204" t="s">
        <v>122</v>
      </c>
      <c r="D36" s="607" t="str">
        <f t="shared" si="6"/>
        <v/>
      </c>
      <c r="E36" s="608"/>
      <c r="F36" s="609"/>
      <c r="G36" s="610" t="str">
        <f t="shared" si="7"/>
        <v/>
      </c>
      <c r="H36" s="608"/>
      <c r="I36" s="611"/>
      <c r="J36" s="612"/>
      <c r="K36" s="613"/>
      <c r="M36" s="325" t="str">
        <f t="shared" si="8"/>
        <v/>
      </c>
      <c r="N36" s="325" t="str">
        <f t="shared" si="9"/>
        <v/>
      </c>
      <c r="O36" s="37"/>
    </row>
    <row r="37" spans="1:15" ht="29.25" customHeight="1" x14ac:dyDescent="0.15">
      <c r="A37" s="44"/>
      <c r="B37" s="463">
        <v>65</v>
      </c>
      <c r="C37" s="204" t="s">
        <v>123</v>
      </c>
      <c r="D37" s="649"/>
      <c r="E37" s="650"/>
      <c r="F37" s="651"/>
      <c r="G37" s="652"/>
      <c r="H37" s="653"/>
      <c r="I37" s="653"/>
      <c r="J37" s="653"/>
      <c r="K37" s="651"/>
      <c r="O37" s="37"/>
    </row>
    <row r="38" spans="1:15" ht="29.25" customHeight="1" x14ac:dyDescent="0.15">
      <c r="A38" s="44"/>
      <c r="B38" s="463">
        <v>66</v>
      </c>
      <c r="C38" s="204" t="s">
        <v>124</v>
      </c>
      <c r="D38" s="607" t="str">
        <f t="shared" ref="D38:D39" si="10">IF(AND(E38="",F38=""),"",AVERAGE(E38:F38))</f>
        <v/>
      </c>
      <c r="E38" s="608"/>
      <c r="F38" s="609"/>
      <c r="G38" s="610" t="str">
        <f t="shared" ref="G38:G39" si="11">IF(AND(H38="",J38=""),"",AVERAGE(H38,J38))</f>
        <v/>
      </c>
      <c r="H38" s="612"/>
      <c r="I38" s="612"/>
      <c r="J38" s="612"/>
      <c r="K38" s="609"/>
      <c r="M38" s="325" t="str">
        <f t="shared" ref="M38:M39" si="12">IF(OR(AND(D38&gt;0,D38&lt;&gt;"",OR(G38=0,G38="")),AND(E38&gt;0,E38&lt;&gt;"",OR(H38=0,H38="")),AND(F38&gt;0,F38&lt;&gt;"",OR(J38=0,J38=""))),"賃金が未入力","")</f>
        <v/>
      </c>
      <c r="N38" s="325" t="str">
        <f t="shared" ref="N38:N39" si="13">IF(OR(AND(G38&gt;0,G38&lt;&gt;"",OR(D38=0,D38="")),AND(H38&gt;0,H38&lt;&gt;"",OR(E38=0,E38="")),AND(J38&gt;0,J38&lt;&gt;"",OR(F38=0,F38=""))),"料金が未入力","")</f>
        <v/>
      </c>
      <c r="O38" s="37"/>
    </row>
    <row r="39" spans="1:15" ht="29.25" customHeight="1" x14ac:dyDescent="0.15">
      <c r="A39" s="44"/>
      <c r="B39" s="463">
        <v>67</v>
      </c>
      <c r="C39" s="204" t="s">
        <v>125</v>
      </c>
      <c r="D39" s="607" t="str">
        <f t="shared" si="10"/>
        <v/>
      </c>
      <c r="E39" s="608"/>
      <c r="F39" s="609"/>
      <c r="G39" s="610" t="str">
        <f t="shared" si="11"/>
        <v/>
      </c>
      <c r="H39" s="612"/>
      <c r="I39" s="612"/>
      <c r="J39" s="612"/>
      <c r="K39" s="609"/>
      <c r="M39" s="325" t="str">
        <f t="shared" si="12"/>
        <v/>
      </c>
      <c r="N39" s="325" t="str">
        <f t="shared" si="13"/>
        <v/>
      </c>
      <c r="O39" s="37"/>
    </row>
    <row r="40" spans="1:15" ht="29.25" customHeight="1" x14ac:dyDescent="0.15">
      <c r="A40" s="44"/>
      <c r="B40" s="463">
        <v>68</v>
      </c>
      <c r="C40" s="204" t="s">
        <v>126</v>
      </c>
      <c r="D40" s="649"/>
      <c r="E40" s="650"/>
      <c r="F40" s="651"/>
      <c r="G40" s="652"/>
      <c r="H40" s="654"/>
      <c r="I40" s="654"/>
      <c r="J40" s="654"/>
      <c r="K40" s="655"/>
      <c r="O40" s="37"/>
    </row>
    <row r="41" spans="1:15" ht="29.25" customHeight="1" x14ac:dyDescent="0.15">
      <c r="A41" s="44"/>
      <c r="B41" s="463">
        <v>69</v>
      </c>
      <c r="C41" s="204" t="s">
        <v>127</v>
      </c>
      <c r="D41" s="607" t="str">
        <f t="shared" ref="D41:D46" si="14">IF(AND(E41="",F41=""),"",AVERAGE(E41:F41))</f>
        <v/>
      </c>
      <c r="E41" s="608"/>
      <c r="F41" s="609"/>
      <c r="G41" s="610" t="str">
        <f t="shared" ref="G41:G46" si="15">IF(AND(H41="",J41=""),"",AVERAGE(H41,J41))</f>
        <v/>
      </c>
      <c r="H41" s="608"/>
      <c r="I41" s="611"/>
      <c r="J41" s="612"/>
      <c r="K41" s="613"/>
      <c r="L41" s="39"/>
      <c r="M41" s="325" t="str">
        <f t="shared" ref="M41:M46" si="16">IF(OR(AND(D41&gt;0,D41&lt;&gt;"",OR(G41=0,G41="")),AND(E41&gt;0,E41&lt;&gt;"",OR(H41=0,H41="")),AND(F41&gt;0,F41&lt;&gt;"",OR(J41=0,J41=""))),"賃金が未入力","")</f>
        <v/>
      </c>
      <c r="N41" s="325" t="str">
        <f t="shared" ref="N41:N46" si="17">IF(OR(AND(G41&gt;0,G41&lt;&gt;"",OR(D41=0,D41="")),AND(H41&gt;0,H41&lt;&gt;"",OR(E41=0,E41="")),AND(J41&gt;0,J41&lt;&gt;"",OR(F41=0,F41=""))),"料金が未入力","")</f>
        <v/>
      </c>
      <c r="O41" s="37"/>
    </row>
    <row r="42" spans="1:15" ht="29.25" customHeight="1" x14ac:dyDescent="0.15">
      <c r="A42" s="44"/>
      <c r="B42" s="463">
        <v>70</v>
      </c>
      <c r="C42" s="204" t="s">
        <v>128</v>
      </c>
      <c r="D42" s="607" t="str">
        <f t="shared" si="14"/>
        <v/>
      </c>
      <c r="E42" s="608"/>
      <c r="F42" s="609"/>
      <c r="G42" s="610" t="str">
        <f t="shared" si="15"/>
        <v/>
      </c>
      <c r="H42" s="608"/>
      <c r="I42" s="611"/>
      <c r="J42" s="612"/>
      <c r="K42" s="613"/>
      <c r="L42" s="39"/>
      <c r="M42" s="325" t="str">
        <f t="shared" si="16"/>
        <v/>
      </c>
      <c r="N42" s="325" t="str">
        <f t="shared" si="17"/>
        <v/>
      </c>
      <c r="O42" s="37"/>
    </row>
    <row r="43" spans="1:15" ht="29.25" customHeight="1" x14ac:dyDescent="0.15">
      <c r="A43" s="44"/>
      <c r="B43" s="463">
        <v>71</v>
      </c>
      <c r="C43" s="204" t="s">
        <v>129</v>
      </c>
      <c r="D43" s="607" t="str">
        <f t="shared" si="14"/>
        <v/>
      </c>
      <c r="E43" s="608"/>
      <c r="F43" s="609"/>
      <c r="G43" s="610" t="str">
        <f t="shared" si="15"/>
        <v/>
      </c>
      <c r="H43" s="608"/>
      <c r="I43" s="611"/>
      <c r="J43" s="612"/>
      <c r="K43" s="613"/>
      <c r="L43" s="39"/>
      <c r="M43" s="325" t="str">
        <f t="shared" si="16"/>
        <v/>
      </c>
      <c r="N43" s="325" t="str">
        <f t="shared" si="17"/>
        <v/>
      </c>
      <c r="O43" s="37"/>
    </row>
    <row r="44" spans="1:15" ht="29.25" customHeight="1" x14ac:dyDescent="0.15">
      <c r="A44" s="44"/>
      <c r="B44" s="463">
        <v>72</v>
      </c>
      <c r="C44" s="204" t="s">
        <v>130</v>
      </c>
      <c r="D44" s="607" t="str">
        <f t="shared" si="14"/>
        <v/>
      </c>
      <c r="E44" s="608"/>
      <c r="F44" s="609"/>
      <c r="G44" s="610" t="str">
        <f t="shared" si="15"/>
        <v/>
      </c>
      <c r="H44" s="608"/>
      <c r="I44" s="611"/>
      <c r="J44" s="612"/>
      <c r="K44" s="613"/>
      <c r="L44" s="39"/>
      <c r="M44" s="325" t="str">
        <f t="shared" si="16"/>
        <v/>
      </c>
      <c r="N44" s="325" t="str">
        <f t="shared" si="17"/>
        <v/>
      </c>
      <c r="O44" s="37"/>
    </row>
    <row r="45" spans="1:15" ht="29.25" customHeight="1" x14ac:dyDescent="0.15">
      <c r="A45" s="44"/>
      <c r="B45" s="463">
        <v>73</v>
      </c>
      <c r="C45" s="446" t="s">
        <v>477</v>
      </c>
      <c r="D45" s="607" t="str">
        <f t="shared" ref="D45" si="18">IF(AND(E45="",F45=""),"",AVERAGE(E45:F45))</f>
        <v/>
      </c>
      <c r="E45" s="608"/>
      <c r="F45" s="609"/>
      <c r="G45" s="610" t="str">
        <f t="shared" ref="G45" si="19">IF(AND(H45="",J45=""),"",AVERAGE(H45,J45))</f>
        <v/>
      </c>
      <c r="H45" s="608"/>
      <c r="I45" s="611"/>
      <c r="J45" s="612"/>
      <c r="K45" s="613"/>
      <c r="L45" s="39"/>
      <c r="M45" s="325" t="str">
        <f t="shared" si="16"/>
        <v/>
      </c>
      <c r="N45" s="325" t="str">
        <f t="shared" si="17"/>
        <v/>
      </c>
      <c r="O45" s="37"/>
    </row>
    <row r="46" spans="1:15" ht="29.25" customHeight="1" thickBot="1" x14ac:dyDescent="0.2">
      <c r="A46" s="42"/>
      <c r="B46" s="466">
        <v>99</v>
      </c>
      <c r="C46" s="205" t="s">
        <v>131</v>
      </c>
      <c r="D46" s="621" t="str">
        <f t="shared" si="14"/>
        <v/>
      </c>
      <c r="E46" s="622"/>
      <c r="F46" s="623"/>
      <c r="G46" s="621" t="str">
        <f t="shared" si="15"/>
        <v/>
      </c>
      <c r="H46" s="622"/>
      <c r="I46" s="624"/>
      <c r="J46" s="625"/>
      <c r="K46" s="626"/>
      <c r="L46" s="39"/>
      <c r="M46" s="325" t="str">
        <f t="shared" si="16"/>
        <v/>
      </c>
      <c r="N46" s="325" t="str">
        <f t="shared" si="17"/>
        <v/>
      </c>
      <c r="O46" s="37"/>
    </row>
    <row r="47" spans="1:15" ht="29.25" customHeight="1" x14ac:dyDescent="0.15">
      <c r="A47" s="41"/>
      <c r="D47" s="40"/>
      <c r="E47" s="40"/>
      <c r="F47" s="40"/>
      <c r="G47" s="40"/>
      <c r="H47" s="40"/>
      <c r="I47" s="40"/>
      <c r="J47" s="40"/>
      <c r="K47" s="40"/>
      <c r="L47" s="39"/>
      <c r="M47" s="38"/>
      <c r="N47" s="40"/>
      <c r="O47" s="37"/>
    </row>
    <row r="48" spans="1:15" ht="29.25" customHeight="1" x14ac:dyDescent="0.15">
      <c r="A48" s="41"/>
      <c r="C48" s="41"/>
      <c r="D48" s="40"/>
      <c r="E48" s="40"/>
      <c r="F48" s="40"/>
      <c r="G48" s="40"/>
      <c r="H48" s="40"/>
      <c r="I48" s="40"/>
      <c r="J48" s="40"/>
      <c r="K48" s="40"/>
      <c r="L48" s="39"/>
      <c r="M48" s="38"/>
      <c r="N48" s="40"/>
      <c r="O48" s="37"/>
    </row>
    <row r="49" spans="1:15" ht="29.25" customHeight="1" x14ac:dyDescent="0.15">
      <c r="A49" s="41"/>
      <c r="C49" s="41"/>
      <c r="D49" s="40"/>
      <c r="E49" s="40"/>
      <c r="F49" s="40"/>
      <c r="G49" s="40"/>
      <c r="H49" s="40"/>
      <c r="I49" s="40"/>
      <c r="J49" s="40"/>
      <c r="K49" s="40"/>
      <c r="L49" s="39"/>
      <c r="M49" s="38"/>
      <c r="N49" s="40"/>
      <c r="O49" s="37"/>
    </row>
    <row r="50" spans="1:15" ht="29.25" customHeight="1" x14ac:dyDescent="0.15">
      <c r="A50" s="41"/>
      <c r="C50" s="41"/>
      <c r="D50" s="40"/>
      <c r="E50" s="40"/>
      <c r="F50" s="40"/>
      <c r="G50" s="40"/>
      <c r="H50" s="40"/>
      <c r="I50" s="40"/>
      <c r="J50" s="40"/>
      <c r="K50" s="40"/>
      <c r="L50" s="39"/>
      <c r="M50" s="38"/>
      <c r="N50" s="40"/>
      <c r="O50" s="37"/>
    </row>
    <row r="51" spans="1:15" ht="29.25" customHeight="1" x14ac:dyDescent="0.15">
      <c r="A51" s="41"/>
      <c r="B51" s="447"/>
      <c r="C51" s="41"/>
      <c r="D51" s="40"/>
      <c r="E51" s="40"/>
      <c r="F51" s="40"/>
      <c r="G51" s="40"/>
      <c r="H51" s="40"/>
      <c r="I51" s="40"/>
      <c r="J51" s="40"/>
      <c r="K51" s="40"/>
      <c r="L51" s="39"/>
      <c r="M51" s="38"/>
      <c r="N51" s="40"/>
      <c r="O51" s="37"/>
    </row>
    <row r="52" spans="1:15" ht="29.25" customHeight="1" x14ac:dyDescent="0.15">
      <c r="L52" s="39"/>
      <c r="M52" s="38"/>
      <c r="N52" s="37"/>
      <c r="O52" s="37"/>
    </row>
    <row r="53" spans="1:15" ht="29.25" customHeight="1" x14ac:dyDescent="0.15">
      <c r="L53" s="39"/>
      <c r="M53" s="38"/>
      <c r="N53" s="37"/>
    </row>
    <row r="54" spans="1:15" ht="29.25" customHeight="1" x14ac:dyDescent="0.15">
      <c r="L54" s="37"/>
      <c r="M54" s="37"/>
      <c r="N54" s="37"/>
    </row>
    <row r="55" spans="1:15" ht="29.25" customHeight="1" x14ac:dyDescent="0.15">
      <c r="L55" s="37"/>
      <c r="M55" s="37"/>
      <c r="N55" s="37"/>
    </row>
  </sheetData>
  <sheetProtection sheet="1" objects="1" scenarios="1"/>
  <mergeCells count="9">
    <mergeCell ref="A5:C8"/>
    <mergeCell ref="D5:F5"/>
    <mergeCell ref="G5:K5"/>
    <mergeCell ref="D6:D8"/>
    <mergeCell ref="G6:G8"/>
    <mergeCell ref="E7:E8"/>
    <mergeCell ref="F7:F8"/>
    <mergeCell ref="H7:H8"/>
    <mergeCell ref="J7:J8"/>
  </mergeCells>
  <phoneticPr fontId="5"/>
  <dataValidations count="1">
    <dataValidation type="whole" operator="greaterThanOrEqual" allowBlank="1" showInputMessage="1" showErrorMessage="1" sqref="H9:K19 E21:F36 H21:K36 E38:F39 H38:K39 E9:F19 H41:K46 E41:F46">
      <formula1>0</formula1>
    </dataValidation>
  </dataValidations>
  <printOptions horizontalCentered="1"/>
  <pageMargins left="0.39370078740157483" right="0.39370078740157483" top="0.39370078740157483" bottom="0.47244094488188981" header="0.31496062992125984" footer="0.31496062992125984"/>
  <pageSetup paperSize="9" scale="61" orientation="portrait" r:id="rId1"/>
  <headerFooter differentFirst="1"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3" tint="0.59999389629810485"/>
  </sheetPr>
  <dimension ref="A1:J49"/>
  <sheetViews>
    <sheetView topLeftCell="A25" zoomScale="90" zoomScaleNormal="90" zoomScaleSheetLayoutView="100" workbookViewId="0">
      <selection activeCell="C36" sqref="C36"/>
    </sheetView>
  </sheetViews>
  <sheetFormatPr defaultRowHeight="13.5" x14ac:dyDescent="0.15"/>
  <cols>
    <col min="1" max="1" width="2.625" style="35" customWidth="1"/>
    <col min="2" max="2" width="41.875" style="35" customWidth="1"/>
    <col min="3" max="3" width="31.25" style="36" customWidth="1"/>
    <col min="4" max="5" width="31.25" style="35" customWidth="1"/>
    <col min="6" max="6" width="18.125" style="35" customWidth="1"/>
    <col min="7" max="7" width="18.5" style="35" bestFit="1" customWidth="1"/>
    <col min="8" max="8" width="3.125" style="35" customWidth="1"/>
    <col min="9" max="9" width="21.625" style="35" customWidth="1"/>
    <col min="10" max="10" width="14.25" style="35" customWidth="1"/>
    <col min="11" max="16384" width="9" style="35"/>
  </cols>
  <sheetData>
    <row r="1" spans="1:10" ht="29.25" customHeight="1" x14ac:dyDescent="0.15">
      <c r="C1" s="35"/>
      <c r="D1" s="59"/>
      <c r="E1" s="59" t="s">
        <v>441</v>
      </c>
      <c r="H1" s="37"/>
      <c r="I1" s="37"/>
      <c r="J1" s="37"/>
    </row>
    <row r="2" spans="1:10" ht="29.25" customHeight="1" x14ac:dyDescent="0.15">
      <c r="A2" s="32" t="s">
        <v>237</v>
      </c>
      <c r="H2" s="37"/>
      <c r="I2" s="37"/>
      <c r="J2" s="37"/>
    </row>
    <row r="3" spans="1:10" ht="29.25" customHeight="1" x14ac:dyDescent="0.15">
      <c r="C3" s="35"/>
      <c r="H3" s="37"/>
      <c r="I3" s="37"/>
      <c r="J3" s="37"/>
    </row>
    <row r="4" spans="1:10" ht="29.25" customHeight="1" thickBot="1" x14ac:dyDescent="0.2">
      <c r="B4" s="36" t="s">
        <v>236</v>
      </c>
      <c r="C4" s="35"/>
      <c r="H4" s="37"/>
      <c r="I4" s="37"/>
      <c r="J4" s="37"/>
    </row>
    <row r="5" spans="1:10" ht="29.25" customHeight="1" x14ac:dyDescent="0.15">
      <c r="A5" s="925"/>
      <c r="B5" s="927"/>
      <c r="C5" s="940" t="s">
        <v>169</v>
      </c>
      <c r="D5" s="940" t="s">
        <v>170</v>
      </c>
      <c r="E5" s="952"/>
    </row>
    <row r="6" spans="1:10" ht="7.5" customHeight="1" x14ac:dyDescent="0.15">
      <c r="A6" s="928"/>
      <c r="B6" s="930"/>
      <c r="C6" s="941"/>
      <c r="D6" s="953" t="s">
        <v>174</v>
      </c>
      <c r="E6" s="76"/>
    </row>
    <row r="7" spans="1:10" ht="29.25" customHeight="1" thickBot="1" x14ac:dyDescent="0.2">
      <c r="A7" s="931"/>
      <c r="B7" s="933"/>
      <c r="C7" s="942"/>
      <c r="D7" s="942"/>
      <c r="E7" s="48" t="s">
        <v>171</v>
      </c>
    </row>
    <row r="8" spans="1:10" ht="29.25" customHeight="1" thickBot="1" x14ac:dyDescent="0.2">
      <c r="A8" s="940" t="s">
        <v>439</v>
      </c>
      <c r="B8" s="952"/>
      <c r="C8" s="489"/>
      <c r="D8" s="490"/>
      <c r="E8" s="498"/>
      <c r="F8" s="325" t="str">
        <f>IF(AND(C8&gt;0,C8&lt;&gt;"",OR(D8=0,D8="")),"賃金が未入力","")</f>
        <v/>
      </c>
      <c r="G8" s="325" t="str">
        <f>IF(AND(D8&gt;0,D8&lt;&gt;"",OR(C8=0,C8="")),"料金が未入力","")</f>
        <v/>
      </c>
    </row>
    <row r="9" spans="1:10" ht="29.25" customHeight="1" x14ac:dyDescent="0.15">
      <c r="A9" s="74"/>
      <c r="B9" s="75" t="s">
        <v>235</v>
      </c>
      <c r="C9" s="491"/>
      <c r="D9" s="492"/>
      <c r="E9" s="499"/>
      <c r="F9" s="325" t="str">
        <f t="shared" ref="F9:F27" si="0">IF(AND(C9&gt;0,C9&lt;&gt;"",OR(D9=0,D9="")),"賃金が未入力","")</f>
        <v/>
      </c>
      <c r="G9" s="325" t="str">
        <f t="shared" ref="G9:G27" si="1">IF(AND(D9&gt;0,D9&lt;&gt;"",OR(C9=0,C9="")),"料金が未入力","")</f>
        <v/>
      </c>
    </row>
    <row r="10" spans="1:10" ht="29.25" customHeight="1" x14ac:dyDescent="0.15">
      <c r="A10" s="74"/>
      <c r="B10" s="73" t="s">
        <v>234</v>
      </c>
      <c r="C10" s="493"/>
      <c r="D10" s="494"/>
      <c r="E10" s="500"/>
      <c r="F10" s="325" t="str">
        <f t="shared" si="0"/>
        <v/>
      </c>
      <c r="G10" s="325" t="str">
        <f t="shared" si="1"/>
        <v/>
      </c>
    </row>
    <row r="11" spans="1:10" ht="29.25" customHeight="1" x14ac:dyDescent="0.15">
      <c r="A11" s="74"/>
      <c r="B11" s="73" t="s">
        <v>233</v>
      </c>
      <c r="C11" s="493"/>
      <c r="D11" s="494"/>
      <c r="E11" s="500"/>
      <c r="F11" s="325" t="str">
        <f t="shared" si="0"/>
        <v/>
      </c>
      <c r="G11" s="325" t="str">
        <f t="shared" si="1"/>
        <v/>
      </c>
    </row>
    <row r="12" spans="1:10" ht="29.25" customHeight="1" x14ac:dyDescent="0.15">
      <c r="A12" s="74"/>
      <c r="B12" s="73" t="s">
        <v>232</v>
      </c>
      <c r="C12" s="493"/>
      <c r="D12" s="494"/>
      <c r="E12" s="500"/>
      <c r="F12" s="325" t="str">
        <f t="shared" si="0"/>
        <v/>
      </c>
      <c r="G12" s="325" t="str">
        <f t="shared" si="1"/>
        <v/>
      </c>
    </row>
    <row r="13" spans="1:10" ht="29.25" customHeight="1" x14ac:dyDescent="0.15">
      <c r="A13" s="74"/>
      <c r="B13" s="73" t="s">
        <v>231</v>
      </c>
      <c r="C13" s="493"/>
      <c r="D13" s="495"/>
      <c r="E13" s="470"/>
      <c r="F13" s="325" t="str">
        <f t="shared" si="0"/>
        <v/>
      </c>
      <c r="G13" s="325" t="str">
        <f t="shared" si="1"/>
        <v/>
      </c>
    </row>
    <row r="14" spans="1:10" ht="29.25" customHeight="1" x14ac:dyDescent="0.15">
      <c r="A14" s="74"/>
      <c r="B14" s="73" t="s">
        <v>230</v>
      </c>
      <c r="C14" s="493"/>
      <c r="D14" s="495"/>
      <c r="E14" s="470"/>
      <c r="F14" s="325" t="str">
        <f t="shared" si="0"/>
        <v/>
      </c>
      <c r="G14" s="325" t="str">
        <f t="shared" si="1"/>
        <v/>
      </c>
    </row>
    <row r="15" spans="1:10" ht="29.25" customHeight="1" x14ac:dyDescent="0.15">
      <c r="A15" s="74"/>
      <c r="B15" s="73" t="s">
        <v>229</v>
      </c>
      <c r="C15" s="493"/>
      <c r="D15" s="495"/>
      <c r="E15" s="470"/>
      <c r="F15" s="325" t="str">
        <f t="shared" si="0"/>
        <v/>
      </c>
      <c r="G15" s="325" t="str">
        <f t="shared" si="1"/>
        <v/>
      </c>
    </row>
    <row r="16" spans="1:10" ht="29.25" customHeight="1" x14ac:dyDescent="0.15">
      <c r="A16" s="74"/>
      <c r="B16" s="73" t="s">
        <v>228</v>
      </c>
      <c r="C16" s="493"/>
      <c r="D16" s="495"/>
      <c r="E16" s="470"/>
      <c r="F16" s="325" t="str">
        <f t="shared" si="0"/>
        <v/>
      </c>
      <c r="G16" s="325" t="str">
        <f t="shared" si="1"/>
        <v/>
      </c>
    </row>
    <row r="17" spans="1:7" ht="29.25" customHeight="1" x14ac:dyDescent="0.15">
      <c r="A17" s="74"/>
      <c r="B17" s="73" t="s">
        <v>227</v>
      </c>
      <c r="C17" s="493"/>
      <c r="D17" s="495"/>
      <c r="E17" s="470"/>
      <c r="F17" s="325" t="str">
        <f t="shared" si="0"/>
        <v/>
      </c>
      <c r="G17" s="325" t="str">
        <f t="shared" si="1"/>
        <v/>
      </c>
    </row>
    <row r="18" spans="1:7" ht="29.25" customHeight="1" x14ac:dyDescent="0.15">
      <c r="A18" s="74"/>
      <c r="B18" s="73" t="s">
        <v>226</v>
      </c>
      <c r="C18" s="493"/>
      <c r="D18" s="495"/>
      <c r="E18" s="470"/>
      <c r="F18" s="325" t="str">
        <f t="shared" si="0"/>
        <v/>
      </c>
      <c r="G18" s="325" t="str">
        <f t="shared" si="1"/>
        <v/>
      </c>
    </row>
    <row r="19" spans="1:7" ht="29.25" customHeight="1" x14ac:dyDescent="0.15">
      <c r="A19" s="74"/>
      <c r="B19" s="73" t="s">
        <v>225</v>
      </c>
      <c r="C19" s="493"/>
      <c r="D19" s="495"/>
      <c r="E19" s="470"/>
      <c r="F19" s="325" t="str">
        <f t="shared" si="0"/>
        <v/>
      </c>
      <c r="G19" s="325" t="str">
        <f t="shared" si="1"/>
        <v/>
      </c>
    </row>
    <row r="20" spans="1:7" ht="29.25" customHeight="1" x14ac:dyDescent="0.15">
      <c r="A20" s="74"/>
      <c r="B20" s="73" t="s">
        <v>224</v>
      </c>
      <c r="C20" s="493"/>
      <c r="D20" s="495"/>
      <c r="E20" s="470"/>
      <c r="F20" s="325" t="str">
        <f t="shared" si="0"/>
        <v/>
      </c>
      <c r="G20" s="325" t="str">
        <f t="shared" si="1"/>
        <v/>
      </c>
    </row>
    <row r="21" spans="1:7" ht="29.25" customHeight="1" x14ac:dyDescent="0.15">
      <c r="A21" s="74"/>
      <c r="B21" s="73" t="s">
        <v>223</v>
      </c>
      <c r="C21" s="493"/>
      <c r="D21" s="495"/>
      <c r="E21" s="470"/>
      <c r="F21" s="325" t="str">
        <f t="shared" si="0"/>
        <v/>
      </c>
      <c r="G21" s="325" t="str">
        <f t="shared" si="1"/>
        <v/>
      </c>
    </row>
    <row r="22" spans="1:7" ht="29.25" customHeight="1" x14ac:dyDescent="0.15">
      <c r="A22" s="74"/>
      <c r="B22" s="73" t="s">
        <v>222</v>
      </c>
      <c r="C22" s="493"/>
      <c r="D22" s="495"/>
      <c r="E22" s="470"/>
      <c r="F22" s="325" t="str">
        <f t="shared" si="0"/>
        <v/>
      </c>
      <c r="G22" s="325" t="str">
        <f t="shared" si="1"/>
        <v/>
      </c>
    </row>
    <row r="23" spans="1:7" ht="29.25" customHeight="1" x14ac:dyDescent="0.15">
      <c r="A23" s="74"/>
      <c r="B23" s="73" t="s">
        <v>221</v>
      </c>
      <c r="C23" s="493"/>
      <c r="D23" s="495"/>
      <c r="E23" s="470"/>
      <c r="F23" s="325" t="str">
        <f t="shared" si="0"/>
        <v/>
      </c>
      <c r="G23" s="325" t="str">
        <f t="shared" si="1"/>
        <v/>
      </c>
    </row>
    <row r="24" spans="1:7" ht="29.25" customHeight="1" x14ac:dyDescent="0.15">
      <c r="A24" s="74"/>
      <c r="B24" s="73" t="s">
        <v>220</v>
      </c>
      <c r="C24" s="493"/>
      <c r="D24" s="495"/>
      <c r="E24" s="470"/>
      <c r="F24" s="325" t="str">
        <f t="shared" si="0"/>
        <v/>
      </c>
      <c r="G24" s="325" t="str">
        <f t="shared" si="1"/>
        <v/>
      </c>
    </row>
    <row r="25" spans="1:7" ht="29.25" customHeight="1" x14ac:dyDescent="0.15">
      <c r="A25" s="74"/>
      <c r="B25" s="73" t="s">
        <v>219</v>
      </c>
      <c r="C25" s="493"/>
      <c r="D25" s="495"/>
      <c r="E25" s="470"/>
      <c r="F25" s="325" t="str">
        <f t="shared" si="0"/>
        <v/>
      </c>
      <c r="G25" s="325" t="str">
        <f t="shared" si="1"/>
        <v/>
      </c>
    </row>
    <row r="26" spans="1:7" ht="29.25" customHeight="1" x14ac:dyDescent="0.15">
      <c r="A26" s="74"/>
      <c r="B26" s="73" t="s">
        <v>218</v>
      </c>
      <c r="C26" s="493"/>
      <c r="D26" s="495"/>
      <c r="E26" s="470"/>
      <c r="F26" s="325" t="str">
        <f t="shared" si="0"/>
        <v/>
      </c>
      <c r="G26" s="325" t="str">
        <f t="shared" si="1"/>
        <v/>
      </c>
    </row>
    <row r="27" spans="1:7" ht="29.25" customHeight="1" thickBot="1" x14ac:dyDescent="0.2">
      <c r="A27" s="72"/>
      <c r="B27" s="71" t="s">
        <v>512</v>
      </c>
      <c r="C27" s="496"/>
      <c r="D27" s="497"/>
      <c r="E27" s="501"/>
      <c r="F27" s="325" t="str">
        <f t="shared" si="0"/>
        <v/>
      </c>
      <c r="G27" s="325" t="str">
        <f t="shared" si="1"/>
        <v/>
      </c>
    </row>
    <row r="28" spans="1:7" ht="29.25" customHeight="1" x14ac:dyDescent="0.15"/>
    <row r="29" spans="1:7" ht="29.25" customHeight="1" thickBot="1" x14ac:dyDescent="0.2">
      <c r="A29" s="37" t="s">
        <v>600</v>
      </c>
    </row>
    <row r="30" spans="1:7" ht="29.25" customHeight="1" thickBot="1" x14ac:dyDescent="0.2">
      <c r="B30" s="70" t="s">
        <v>135</v>
      </c>
      <c r="C30" s="69" t="s">
        <v>172</v>
      </c>
    </row>
    <row r="31" spans="1:7" ht="29.25" customHeight="1" x14ac:dyDescent="0.15">
      <c r="B31" s="324" t="s">
        <v>138</v>
      </c>
      <c r="C31" s="387"/>
    </row>
    <row r="32" spans="1:7" ht="29.25" customHeight="1" x14ac:dyDescent="0.15">
      <c r="B32" s="68" t="s">
        <v>404</v>
      </c>
      <c r="C32" s="388"/>
    </row>
    <row r="33" spans="2:6" ht="29.25" customHeight="1" thickBot="1" x14ac:dyDescent="0.2">
      <c r="B33" s="396" t="s">
        <v>134</v>
      </c>
      <c r="C33" s="389"/>
      <c r="F33" s="683" t="str">
        <f>IF(AND(C31="",C32="",C33=""),"情報提供状況が未入力","")</f>
        <v>情報提供状況が未入力</v>
      </c>
    </row>
    <row r="34" spans="2:6" ht="29.25" customHeight="1" x14ac:dyDescent="0.15">
      <c r="C34" s="35"/>
    </row>
    <row r="35" spans="2:6" ht="29.25" customHeight="1" x14ac:dyDescent="0.15">
      <c r="C35" s="35"/>
    </row>
    <row r="36" spans="2:6" ht="29.25" customHeight="1" x14ac:dyDescent="0.15">
      <c r="C36" s="35"/>
    </row>
    <row r="37" spans="2:6" ht="29.25" customHeight="1" x14ac:dyDescent="0.15"/>
    <row r="38" spans="2:6" ht="29.25" customHeight="1" x14ac:dyDescent="0.15"/>
    <row r="39" spans="2:6" ht="29.25" customHeight="1" x14ac:dyDescent="0.15"/>
    <row r="40" spans="2:6" ht="29.25" customHeight="1" x14ac:dyDescent="0.15"/>
    <row r="41" spans="2:6" ht="29.25" customHeight="1" x14ac:dyDescent="0.15"/>
    <row r="42" spans="2:6" ht="29.25" customHeight="1" x14ac:dyDescent="0.15"/>
    <row r="43" spans="2:6" ht="29.25" customHeight="1" x14ac:dyDescent="0.15"/>
    <row r="44" spans="2:6" ht="29.25" customHeight="1" x14ac:dyDescent="0.15"/>
    <row r="45" spans="2:6" ht="29.25" customHeight="1" x14ac:dyDescent="0.15"/>
    <row r="46" spans="2:6" ht="29.25" customHeight="1" x14ac:dyDescent="0.15"/>
    <row r="47" spans="2:6" ht="29.25" customHeight="1" x14ac:dyDescent="0.15"/>
    <row r="48" spans="2:6" ht="29.25" customHeight="1" x14ac:dyDescent="0.15"/>
    <row r="49" ht="29.25" customHeight="1" x14ac:dyDescent="0.15"/>
  </sheetData>
  <sheetProtection sheet="1" objects="1" scenarios="1"/>
  <mergeCells count="5">
    <mergeCell ref="D5:E5"/>
    <mergeCell ref="C5:C7"/>
    <mergeCell ref="A5:B7"/>
    <mergeCell ref="A8:B8"/>
    <mergeCell ref="D6:D7"/>
  </mergeCells>
  <phoneticPr fontId="5"/>
  <dataValidations count="2">
    <dataValidation type="whole" operator="greaterThanOrEqual" allowBlank="1" showInputMessage="1" showErrorMessage="1" sqref="C8:E27">
      <formula1>0</formula1>
    </dataValidation>
    <dataValidation type="list" allowBlank="1" showInputMessage="1" showErrorMessage="1" sqref="C31:C33">
      <formula1>"　,○"</formula1>
    </dataValidation>
  </dataValidations>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theme="3" tint="0.59999389629810485"/>
  </sheetPr>
  <dimension ref="A1:V57"/>
  <sheetViews>
    <sheetView zoomScale="70" zoomScaleNormal="70" zoomScaleSheetLayoutView="100" workbookViewId="0">
      <selection activeCell="L3" sqref="L3"/>
    </sheetView>
  </sheetViews>
  <sheetFormatPr defaultRowHeight="13.5" x14ac:dyDescent="0.15"/>
  <cols>
    <col min="1" max="1" width="1.875" style="77" customWidth="1"/>
    <col min="2" max="2" width="4.625" style="77" customWidth="1"/>
    <col min="3" max="3" width="11.5" style="77" customWidth="1"/>
    <col min="4" max="4" width="8.375" style="77" customWidth="1"/>
    <col min="5" max="12" width="8.125" style="77" customWidth="1"/>
    <col min="13" max="16" width="15.75" style="77" customWidth="1"/>
    <col min="17" max="17" width="22.75" style="331" customWidth="1"/>
    <col min="18" max="18" width="31.125" style="331" bestFit="1" customWidth="1"/>
    <col min="19" max="19" width="16.625" style="95" customWidth="1"/>
    <col min="20" max="20" width="6.375" style="95" customWidth="1"/>
    <col min="21" max="21" width="17.125" style="95" customWidth="1"/>
    <col min="22" max="22" width="9" style="95"/>
    <col min="23" max="16384" width="9" style="77"/>
  </cols>
  <sheetData>
    <row r="1" spans="1:20" ht="29.25" customHeight="1" x14ac:dyDescent="0.15">
      <c r="P1" s="59" t="s">
        <v>441</v>
      </c>
    </row>
    <row r="2" spans="1:20" ht="29.25" customHeight="1" x14ac:dyDescent="0.15">
      <c r="A2" s="1" t="s">
        <v>185</v>
      </c>
    </row>
    <row r="3" spans="1:20" ht="29.25" customHeight="1" x14ac:dyDescent="0.15"/>
    <row r="4" spans="1:20" ht="28.5" customHeight="1" x14ac:dyDescent="0.15">
      <c r="A4" s="114"/>
      <c r="B4" s="114" t="s">
        <v>601</v>
      </c>
      <c r="C4" s="139"/>
      <c r="D4" s="139"/>
      <c r="E4" s="139"/>
      <c r="F4" s="139"/>
      <c r="G4" s="97"/>
      <c r="H4" s="97"/>
      <c r="I4" s="97"/>
      <c r="J4" s="97"/>
      <c r="K4" s="114"/>
      <c r="L4" s="114"/>
      <c r="M4" s="114"/>
      <c r="N4" s="114"/>
      <c r="O4" s="114"/>
      <c r="P4" s="114"/>
      <c r="Q4" s="328"/>
      <c r="R4" s="399"/>
      <c r="S4" s="113"/>
      <c r="T4" s="113"/>
    </row>
    <row r="5" spans="1:20" s="21" customFormat="1" ht="28.5" customHeight="1" thickBot="1" x14ac:dyDescent="0.2">
      <c r="B5" s="138" t="s">
        <v>258</v>
      </c>
      <c r="C5" s="137" t="s">
        <v>165</v>
      </c>
      <c r="D5" s="137"/>
      <c r="E5" s="137"/>
      <c r="F5" s="119"/>
      <c r="G5" s="97"/>
      <c r="H5" s="97"/>
      <c r="I5" s="97"/>
      <c r="J5" s="97"/>
      <c r="K5" s="116"/>
      <c r="L5" s="116"/>
      <c r="M5" s="116"/>
      <c r="N5" s="116"/>
      <c r="O5" s="116"/>
      <c r="P5" s="116"/>
      <c r="Q5" s="329"/>
      <c r="R5" s="329"/>
      <c r="S5" s="115"/>
    </row>
    <row r="6" spans="1:20" s="21" customFormat="1" ht="8.25" customHeight="1" thickBot="1" x14ac:dyDescent="0.2">
      <c r="B6" s="136"/>
      <c r="C6" s="135"/>
      <c r="D6" s="135"/>
      <c r="E6" s="977" t="s">
        <v>1</v>
      </c>
      <c r="F6" s="134"/>
      <c r="G6" s="133"/>
      <c r="H6" s="133"/>
      <c r="I6" s="133"/>
      <c r="J6" s="1042" t="s">
        <v>257</v>
      </c>
      <c r="K6" s="1012"/>
      <c r="L6" s="1043"/>
      <c r="M6" s="977" t="s">
        <v>425</v>
      </c>
      <c r="N6" s="978"/>
      <c r="Q6" s="330"/>
      <c r="R6" s="330"/>
    </row>
    <row r="7" spans="1:20" s="21" customFormat="1" ht="26.25" customHeight="1" x14ac:dyDescent="0.15">
      <c r="B7" s="132"/>
      <c r="C7" s="131"/>
      <c r="D7" s="131"/>
      <c r="E7" s="1007"/>
      <c r="F7" s="977" t="s">
        <v>12</v>
      </c>
      <c r="G7" s="1009"/>
      <c r="H7" s="1012" t="s">
        <v>13</v>
      </c>
      <c r="I7" s="1013"/>
      <c r="J7" s="1044"/>
      <c r="K7" s="1045"/>
      <c r="L7" s="1046"/>
      <c r="M7" s="979"/>
      <c r="N7" s="980"/>
      <c r="Q7" s="330"/>
      <c r="R7" s="330"/>
    </row>
    <row r="8" spans="1:20" s="21" customFormat="1" ht="24" customHeight="1" thickBot="1" x14ac:dyDescent="0.2">
      <c r="B8" s="130"/>
      <c r="C8" s="129"/>
      <c r="D8" s="129"/>
      <c r="E8" s="1008"/>
      <c r="F8" s="1010"/>
      <c r="G8" s="1011"/>
      <c r="H8" s="1014"/>
      <c r="I8" s="1014"/>
      <c r="J8" s="1047"/>
      <c r="K8" s="1048"/>
      <c r="L8" s="1049"/>
      <c r="M8" s="128" t="s">
        <v>423</v>
      </c>
      <c r="N8" s="127" t="s">
        <v>424</v>
      </c>
      <c r="Q8" s="678" t="str">
        <f>IF(E9=0,"キャリアコンサルティングの窓口担当者未入力","")</f>
        <v>キャリアコンサルティングの窓口担当者未入力</v>
      </c>
      <c r="R8" s="330"/>
    </row>
    <row r="9" spans="1:20" s="21" customFormat="1" ht="24" customHeight="1" thickBot="1" x14ac:dyDescent="0.2">
      <c r="B9" s="1017" t="s">
        <v>1</v>
      </c>
      <c r="C9" s="1018"/>
      <c r="D9" s="1019"/>
      <c r="E9" s="416">
        <f>SUM(F9:I9)</f>
        <v>0</v>
      </c>
      <c r="F9" s="1015">
        <f>SUM(F10:G11)</f>
        <v>0</v>
      </c>
      <c r="G9" s="1016">
        <f>G10+G11</f>
        <v>0</v>
      </c>
      <c r="H9" s="1015">
        <f>SUM(H10:I11)</f>
        <v>0</v>
      </c>
      <c r="I9" s="1016">
        <f>I10+I11</f>
        <v>0</v>
      </c>
      <c r="J9" s="974"/>
      <c r="K9" s="975"/>
      <c r="L9" s="976"/>
      <c r="M9" s="421">
        <f>M11</f>
        <v>0</v>
      </c>
      <c r="N9" s="422">
        <f>N11</f>
        <v>0</v>
      </c>
      <c r="Q9" s="330" t="str">
        <f>IF(E9="","",IF(E9-E10&lt;&gt;M9+N9,"職務経験・知見あるものが少ない",""))</f>
        <v/>
      </c>
      <c r="R9" s="330"/>
    </row>
    <row r="10" spans="1:20" s="21" customFormat="1" ht="24" customHeight="1" thickBot="1" x14ac:dyDescent="0.2">
      <c r="B10" s="124"/>
      <c r="C10" s="1028" t="s">
        <v>256</v>
      </c>
      <c r="D10" s="1029"/>
      <c r="E10" s="417">
        <f>SUM(F10:I10)</f>
        <v>0</v>
      </c>
      <c r="F10" s="988"/>
      <c r="G10" s="989"/>
      <c r="H10" s="988"/>
      <c r="I10" s="989"/>
      <c r="J10" s="990" t="s">
        <v>438</v>
      </c>
      <c r="K10" s="991"/>
      <c r="L10" s="992"/>
      <c r="M10" s="126" t="s">
        <v>438</v>
      </c>
      <c r="N10" s="125" t="s">
        <v>438</v>
      </c>
      <c r="Q10" s="330" t="str">
        <f>IF(J9&gt;E9,"兼務の派遣元責任者数が多い","")</f>
        <v/>
      </c>
      <c r="R10" s="330"/>
    </row>
    <row r="11" spans="1:20" s="21" customFormat="1" ht="24" customHeight="1" x14ac:dyDescent="0.15">
      <c r="B11" s="124"/>
      <c r="C11" s="1020" t="s">
        <v>14</v>
      </c>
      <c r="D11" s="1021"/>
      <c r="E11" s="418">
        <f>SUM(F11:I11)</f>
        <v>0</v>
      </c>
      <c r="F11" s="984">
        <f>SUM(F12:F13)</f>
        <v>0</v>
      </c>
      <c r="G11" s="985">
        <f>SUM(G12:G13)</f>
        <v>0</v>
      </c>
      <c r="H11" s="984">
        <f>SUM(H12:H13)</f>
        <v>0</v>
      </c>
      <c r="I11" s="985">
        <f>SUM(I12:I13)</f>
        <v>0</v>
      </c>
      <c r="J11" s="993" t="s">
        <v>255</v>
      </c>
      <c r="K11" s="994"/>
      <c r="L11" s="995"/>
      <c r="M11" s="423">
        <f>SUM(M12:M13)</f>
        <v>0</v>
      </c>
      <c r="N11" s="424">
        <f>SUM(N12:N13)</f>
        <v>0</v>
      </c>
      <c r="Q11" s="330"/>
      <c r="R11" s="330"/>
    </row>
    <row r="12" spans="1:20" s="21" customFormat="1" ht="24" customHeight="1" x14ac:dyDescent="0.15">
      <c r="B12" s="124"/>
      <c r="C12" s="124"/>
      <c r="D12" s="123" t="s">
        <v>15</v>
      </c>
      <c r="E12" s="419">
        <f>SUM(F12:I12)</f>
        <v>0</v>
      </c>
      <c r="F12" s="986"/>
      <c r="G12" s="987"/>
      <c r="H12" s="986"/>
      <c r="I12" s="987"/>
      <c r="J12" s="996" t="s">
        <v>153</v>
      </c>
      <c r="K12" s="997"/>
      <c r="L12" s="998"/>
      <c r="M12" s="502"/>
      <c r="N12" s="503"/>
      <c r="Q12" s="330"/>
      <c r="R12" s="330"/>
    </row>
    <row r="13" spans="1:20" s="21" customFormat="1" ht="24" customHeight="1" thickBot="1" x14ac:dyDescent="0.2">
      <c r="B13" s="122"/>
      <c r="C13" s="121"/>
      <c r="D13" s="120" t="s">
        <v>0</v>
      </c>
      <c r="E13" s="420">
        <f>SUM(F13:I13)</f>
        <v>0</v>
      </c>
      <c r="F13" s="982"/>
      <c r="G13" s="983"/>
      <c r="H13" s="982"/>
      <c r="I13" s="983"/>
      <c r="J13" s="1036" t="s">
        <v>255</v>
      </c>
      <c r="K13" s="1037"/>
      <c r="L13" s="1038"/>
      <c r="M13" s="504"/>
      <c r="N13" s="505"/>
      <c r="Q13" s="330"/>
      <c r="R13" s="330"/>
    </row>
    <row r="14" spans="1:20" s="21" customFormat="1" ht="29.25" customHeight="1" x14ac:dyDescent="0.15">
      <c r="A14" s="117"/>
      <c r="B14" s="119"/>
      <c r="C14" s="119"/>
      <c r="D14" s="118"/>
      <c r="E14" s="118"/>
      <c r="F14" s="118"/>
      <c r="G14" s="118"/>
      <c r="H14" s="118"/>
      <c r="I14" s="119"/>
      <c r="J14" s="119"/>
      <c r="K14" s="119"/>
      <c r="L14" s="119"/>
      <c r="M14" s="118"/>
      <c r="N14" s="117"/>
      <c r="O14" s="117"/>
      <c r="P14" s="117"/>
      <c r="Q14" s="684"/>
      <c r="R14" s="329"/>
      <c r="S14" s="115"/>
    </row>
    <row r="15" spans="1:20" ht="29.25" customHeight="1" thickBot="1" x14ac:dyDescent="0.2">
      <c r="A15" s="96"/>
      <c r="B15" s="97" t="s">
        <v>254</v>
      </c>
      <c r="C15" s="96" t="s">
        <v>253</v>
      </c>
      <c r="D15" s="96"/>
      <c r="E15" s="96"/>
      <c r="F15" s="96"/>
      <c r="G15" s="98"/>
      <c r="H15" s="98"/>
      <c r="I15" s="98"/>
      <c r="J15" s="98"/>
      <c r="K15" s="98"/>
      <c r="L15" s="98"/>
      <c r="M15" s="114"/>
      <c r="N15" s="114"/>
      <c r="O15" s="114"/>
      <c r="P15" s="114"/>
      <c r="R15" s="399"/>
      <c r="S15" s="113"/>
      <c r="T15" s="113"/>
    </row>
    <row r="16" spans="1:20" s="95" customFormat="1" ht="7.5" customHeight="1" thickBot="1" x14ac:dyDescent="0.2">
      <c r="A16" s="98"/>
      <c r="B16" s="112"/>
      <c r="C16" s="853" t="s">
        <v>75</v>
      </c>
      <c r="D16" s="853"/>
      <c r="E16" s="853"/>
      <c r="F16" s="111"/>
      <c r="G16" s="111"/>
      <c r="H16" s="111"/>
      <c r="I16" s="111"/>
      <c r="J16" s="111"/>
      <c r="K16" s="111"/>
      <c r="L16" s="110"/>
      <c r="N16" s="98"/>
      <c r="O16" s="98"/>
      <c r="P16" s="98"/>
      <c r="Q16" s="331"/>
      <c r="R16" s="331"/>
    </row>
    <row r="17" spans="1:22" s="95" customFormat="1" ht="6" customHeight="1" thickBot="1" x14ac:dyDescent="0.2">
      <c r="A17" s="98"/>
      <c r="B17" s="109"/>
      <c r="C17" s="981"/>
      <c r="D17" s="981"/>
      <c r="E17" s="981"/>
      <c r="F17" s="1022" t="s">
        <v>10</v>
      </c>
      <c r="G17" s="1023"/>
      <c r="H17" s="1023"/>
      <c r="I17" s="111"/>
      <c r="J17" s="111"/>
      <c r="K17" s="111"/>
      <c r="L17" s="110"/>
      <c r="N17" s="98"/>
      <c r="O17" s="98"/>
      <c r="P17" s="98"/>
      <c r="Q17" s="331"/>
      <c r="R17" s="331"/>
    </row>
    <row r="18" spans="1:22" s="95" customFormat="1" ht="20.25" customHeight="1" x14ac:dyDescent="0.15">
      <c r="A18" s="98"/>
      <c r="B18" s="109"/>
      <c r="C18" s="981"/>
      <c r="D18" s="981"/>
      <c r="E18" s="981"/>
      <c r="F18" s="1024"/>
      <c r="G18" s="1025"/>
      <c r="H18" s="1025"/>
      <c r="I18" s="1026" t="s">
        <v>11</v>
      </c>
      <c r="J18" s="1027"/>
      <c r="K18" s="1027"/>
      <c r="L18" s="110"/>
      <c r="N18" s="98"/>
      <c r="O18" s="98"/>
      <c r="P18" s="98"/>
      <c r="Q18" s="331"/>
      <c r="R18" s="331"/>
    </row>
    <row r="19" spans="1:22" s="95" customFormat="1" ht="54" customHeight="1" thickBot="1" x14ac:dyDescent="0.2">
      <c r="A19" s="98"/>
      <c r="B19" s="109"/>
      <c r="C19" s="108" t="s">
        <v>1</v>
      </c>
      <c r="D19" s="104" t="s">
        <v>16</v>
      </c>
      <c r="E19" s="106" t="s">
        <v>17</v>
      </c>
      <c r="F19" s="107" t="s">
        <v>1</v>
      </c>
      <c r="G19" s="104" t="s">
        <v>16</v>
      </c>
      <c r="H19" s="106" t="s">
        <v>17</v>
      </c>
      <c r="I19" s="105" t="s">
        <v>1</v>
      </c>
      <c r="J19" s="104" t="s">
        <v>16</v>
      </c>
      <c r="K19" s="103" t="s">
        <v>17</v>
      </c>
      <c r="L19" s="102"/>
      <c r="N19" s="98"/>
      <c r="O19" s="98"/>
      <c r="P19" s="98"/>
      <c r="Q19" s="331" t="str">
        <f>IF(OR(F20&gt;C20,G20&gt;D20,H20&gt;E20),"全派遣労働者数より希望者数が多い","")</f>
        <v/>
      </c>
      <c r="R19" s="331"/>
    </row>
    <row r="20" spans="1:22" s="95" customFormat="1" ht="24" customHeight="1" thickBot="1" x14ac:dyDescent="0.2">
      <c r="A20" s="98"/>
      <c r="B20" s="101"/>
      <c r="C20" s="425">
        <f>SUM(D20:E20)</f>
        <v>0</v>
      </c>
      <c r="D20" s="506"/>
      <c r="E20" s="507"/>
      <c r="F20" s="425">
        <f>SUM(G20:H20)</f>
        <v>0</v>
      </c>
      <c r="G20" s="506"/>
      <c r="H20" s="508"/>
      <c r="I20" s="425">
        <f>SUM(J20:K20)</f>
        <v>0</v>
      </c>
      <c r="J20" s="509"/>
      <c r="K20" s="508"/>
      <c r="L20" s="100"/>
      <c r="N20" s="98"/>
      <c r="O20" s="98"/>
      <c r="P20" s="98"/>
      <c r="Q20" s="331" t="str">
        <f>IF(OR(I20&gt;F20,J20&gt;G20,K20&gt;H20),"希望者数より実施者数が多い","")</f>
        <v/>
      </c>
      <c r="R20" s="331"/>
    </row>
    <row r="21" spans="1:22" s="95" customFormat="1" ht="28.5" customHeight="1" x14ac:dyDescent="0.15">
      <c r="A21" s="98"/>
      <c r="B21" s="99"/>
      <c r="C21" s="96"/>
      <c r="D21" s="96"/>
      <c r="E21" s="96"/>
      <c r="F21" s="96"/>
      <c r="G21" s="96"/>
      <c r="H21" s="96"/>
      <c r="I21" s="96"/>
      <c r="J21" s="96"/>
      <c r="K21" s="96"/>
      <c r="L21" s="96"/>
      <c r="M21" s="96"/>
      <c r="N21" s="96"/>
      <c r="O21" s="96"/>
      <c r="P21" s="96"/>
      <c r="Q21" s="332"/>
      <c r="R21" s="331"/>
    </row>
    <row r="22" spans="1:22" s="95" customFormat="1" ht="28.5" customHeight="1" thickBot="1" x14ac:dyDescent="0.2">
      <c r="A22" s="98"/>
      <c r="B22" s="97" t="s">
        <v>252</v>
      </c>
      <c r="C22" s="96" t="s">
        <v>432</v>
      </c>
      <c r="D22" s="96"/>
      <c r="E22" s="96"/>
      <c r="F22" s="96"/>
      <c r="G22" s="96"/>
      <c r="H22" s="96"/>
      <c r="I22" s="96"/>
      <c r="J22" s="96"/>
      <c r="K22" s="96"/>
      <c r="L22" s="96"/>
      <c r="M22" s="96"/>
      <c r="N22" s="96"/>
      <c r="O22" s="96"/>
      <c r="P22" s="96"/>
      <c r="Q22" s="332"/>
      <c r="R22" s="331"/>
    </row>
    <row r="23" spans="1:22" ht="42" customHeight="1" x14ac:dyDescent="0.15">
      <c r="A23" s="79"/>
      <c r="B23" s="999" t="s">
        <v>18</v>
      </c>
      <c r="C23" s="1000"/>
      <c r="D23" s="1000"/>
      <c r="E23" s="1030" t="s">
        <v>251</v>
      </c>
      <c r="F23" s="1031"/>
      <c r="G23" s="1031"/>
      <c r="H23" s="1032"/>
      <c r="I23" s="1030" t="s">
        <v>166</v>
      </c>
      <c r="J23" s="1031"/>
      <c r="K23" s="1031"/>
      <c r="L23" s="1032"/>
      <c r="M23" s="1051" t="s">
        <v>250</v>
      </c>
      <c r="N23" s="1051" t="s">
        <v>249</v>
      </c>
      <c r="O23" s="1051" t="s">
        <v>248</v>
      </c>
      <c r="P23" s="1032" t="s">
        <v>247</v>
      </c>
    </row>
    <row r="24" spans="1:22" ht="21.75" customHeight="1" x14ac:dyDescent="0.15">
      <c r="A24" s="79"/>
      <c r="B24" s="1001"/>
      <c r="C24" s="1002"/>
      <c r="D24" s="1002"/>
      <c r="E24" s="1033"/>
      <c r="F24" s="1034"/>
      <c r="G24" s="1034"/>
      <c r="H24" s="1035"/>
      <c r="I24" s="1033"/>
      <c r="J24" s="1034"/>
      <c r="K24" s="1034"/>
      <c r="L24" s="1035"/>
      <c r="M24" s="1052"/>
      <c r="N24" s="1052"/>
      <c r="O24" s="1052"/>
      <c r="P24" s="1035"/>
    </row>
    <row r="25" spans="1:22" ht="21.75" customHeight="1" x14ac:dyDescent="0.15">
      <c r="A25" s="79"/>
      <c r="B25" s="1001"/>
      <c r="C25" s="1002"/>
      <c r="D25" s="1002"/>
      <c r="E25" s="1033"/>
      <c r="F25" s="1034"/>
      <c r="G25" s="1034"/>
      <c r="H25" s="1035"/>
      <c r="I25" s="1033" t="s">
        <v>164</v>
      </c>
      <c r="J25" s="1034"/>
      <c r="K25" s="1034"/>
      <c r="L25" s="1035"/>
      <c r="M25" s="1052"/>
      <c r="N25" s="1052"/>
      <c r="O25" s="1052"/>
      <c r="P25" s="1035"/>
    </row>
    <row r="26" spans="1:22" ht="33" customHeight="1" x14ac:dyDescent="0.15">
      <c r="A26" s="79"/>
      <c r="B26" s="1003"/>
      <c r="C26" s="1004"/>
      <c r="D26" s="1004"/>
      <c r="E26" s="1039" t="s">
        <v>246</v>
      </c>
      <c r="F26" s="1040"/>
      <c r="G26" s="1040"/>
      <c r="H26" s="1041"/>
      <c r="I26" s="1039"/>
      <c r="J26" s="1054"/>
      <c r="K26" s="1054"/>
      <c r="L26" s="1055"/>
      <c r="M26" s="1052"/>
      <c r="N26" s="1052"/>
      <c r="O26" s="1052"/>
      <c r="P26" s="1035"/>
    </row>
    <row r="27" spans="1:22" ht="23.25" customHeight="1" thickBot="1" x14ac:dyDescent="0.2">
      <c r="A27" s="79"/>
      <c r="B27" s="1005"/>
      <c r="C27" s="1006"/>
      <c r="D27" s="1006"/>
      <c r="E27" s="94" t="s">
        <v>140</v>
      </c>
      <c r="F27" s="93" t="s">
        <v>141</v>
      </c>
      <c r="G27" s="93" t="s">
        <v>142</v>
      </c>
      <c r="H27" s="92" t="s">
        <v>143</v>
      </c>
      <c r="I27" s="91" t="s">
        <v>140</v>
      </c>
      <c r="J27" s="90" t="s">
        <v>141</v>
      </c>
      <c r="K27" s="90" t="s">
        <v>142</v>
      </c>
      <c r="L27" s="89" t="s">
        <v>143</v>
      </c>
      <c r="M27" s="1053"/>
      <c r="N27" s="1053"/>
      <c r="O27" s="1053"/>
      <c r="P27" s="1050"/>
    </row>
    <row r="28" spans="1:22" ht="21.75" customHeight="1" thickBot="1" x14ac:dyDescent="0.2">
      <c r="A28" s="79"/>
      <c r="B28" s="88" t="s">
        <v>136</v>
      </c>
      <c r="C28" s="83"/>
      <c r="D28" s="87"/>
      <c r="E28" s="83"/>
      <c r="F28" s="83"/>
      <c r="G28" s="83"/>
      <c r="H28" s="83"/>
      <c r="I28" s="82"/>
      <c r="J28" s="82"/>
      <c r="K28" s="82"/>
      <c r="L28" s="82"/>
      <c r="M28" s="82"/>
      <c r="N28" s="82"/>
      <c r="O28" s="81"/>
      <c r="P28" s="80"/>
    </row>
    <row r="29" spans="1:22" ht="21.75" customHeight="1" thickBot="1" x14ac:dyDescent="0.2">
      <c r="A29" s="79"/>
      <c r="B29" s="958" t="s">
        <v>238</v>
      </c>
      <c r="C29" s="954"/>
      <c r="D29" s="955"/>
      <c r="E29" s="510"/>
      <c r="F29" s="511"/>
      <c r="G29" s="512"/>
      <c r="H29" s="513"/>
      <c r="I29" s="583"/>
      <c r="J29" s="584"/>
      <c r="K29" s="584"/>
      <c r="L29" s="585"/>
      <c r="M29" s="427"/>
      <c r="N29" s="427"/>
      <c r="O29" s="427"/>
      <c r="P29" s="427"/>
      <c r="Q29" s="334" t="str">
        <f>IF(AND(C29&lt;&gt;"",I29="",J29="",K29="",L29=""),"教育訓練時間未入力","")</f>
        <v/>
      </c>
      <c r="R29" s="331" t="str">
        <f>IF(AND(OR(AND(I29="",I30=""),AND(I29&lt;&gt;"",I30&lt;&gt;"")),OR(AND(J29="",J30=""),AND(J29&lt;&gt;"",J30&lt;&gt;"")),OR(AND(K29="",K30=""),AND(K29&lt;&gt;"",K30&lt;&gt;"")),OR(AND(L29="",L30=""),AND(L29&lt;&gt;"",L30&lt;&gt;""))),"","教育訓練時間、受講人数不整合")</f>
        <v/>
      </c>
      <c r="S29" s="685">
        <f>IF(AND(O29*P29=1,OR(M29=1,M29=2)),I29,)</f>
        <v>0</v>
      </c>
      <c r="T29" s="686">
        <f>IF(AND(O29*P29=1,OR(M29=1,M29=2)),J29,)</f>
        <v>0</v>
      </c>
      <c r="U29" s="686">
        <f>IF(AND(O29*P29=1,OR(M29=1,M29=2)),K29,)</f>
        <v>0</v>
      </c>
      <c r="V29" s="686">
        <f>IF(AND(O29*P29=1,OR(M29=1,M29=2)),L29,)</f>
        <v>0</v>
      </c>
    </row>
    <row r="30" spans="1:22" ht="21.75" customHeight="1" thickBot="1" x14ac:dyDescent="0.2">
      <c r="A30" s="79"/>
      <c r="B30" s="959"/>
      <c r="C30" s="956"/>
      <c r="D30" s="957"/>
      <c r="E30" s="514"/>
      <c r="F30" s="515"/>
      <c r="G30" s="515"/>
      <c r="H30" s="516"/>
      <c r="I30" s="517"/>
      <c r="J30" s="518"/>
      <c r="K30" s="518"/>
      <c r="L30" s="519"/>
      <c r="M30" s="333" t="s">
        <v>2</v>
      </c>
      <c r="N30" s="961"/>
      <c r="O30" s="962"/>
      <c r="P30" s="963"/>
      <c r="Q30" s="334" t="str">
        <f>IF(OR(AND(C29="",M29="",N29="",O29="",P29=""),AND(M29&lt;&gt;"",N29&lt;&gt;"",O29&lt;&gt;"",P29&lt;&gt;"")),"","訓練の方法等未入力")</f>
        <v/>
      </c>
      <c r="S30" s="686">
        <f t="shared" ref="S30:S52" si="0">IF(AND(O30*P30=1,OR(M30=1,M30=2)),I30,)</f>
        <v>0</v>
      </c>
      <c r="T30" s="686">
        <f t="shared" ref="T30:T52" si="1">IF(AND(O30*P30=1,OR(M30=1,M30=2)),J30,)</f>
        <v>0</v>
      </c>
      <c r="U30" s="686">
        <f t="shared" ref="U30:U52" si="2">IF(AND(O30*P30=1,OR(M30=1,M30=2)),K30,)</f>
        <v>0</v>
      </c>
      <c r="V30" s="686">
        <f t="shared" ref="V30:V52" si="3">IF(AND(O30*P30=1,OR(M30=1,M30=2)),L30,)</f>
        <v>0</v>
      </c>
    </row>
    <row r="31" spans="1:22" ht="21.75" customHeight="1" thickBot="1" x14ac:dyDescent="0.2">
      <c r="A31" s="79"/>
      <c r="B31" s="960" t="s">
        <v>245</v>
      </c>
      <c r="C31" s="964"/>
      <c r="D31" s="965"/>
      <c r="E31" s="520"/>
      <c r="F31" s="521"/>
      <c r="G31" s="522"/>
      <c r="H31" s="523"/>
      <c r="I31" s="586"/>
      <c r="J31" s="587"/>
      <c r="K31" s="587"/>
      <c r="L31" s="588"/>
      <c r="M31" s="426"/>
      <c r="N31" s="427"/>
      <c r="O31" s="427"/>
      <c r="P31" s="427"/>
      <c r="Q31" s="334" t="str">
        <f>IF(AND(C31&lt;&gt;"",I31="",J31="",K31="",L31=""),"教育訓練時間未入力","")</f>
        <v/>
      </c>
      <c r="R31" s="331" t="str">
        <f>IF(AND(OR(AND(I31="",I32=""),AND(I31&lt;&gt;"",I32&lt;&gt;"")),OR(AND(J31="",J32=""),AND(J31&lt;&gt;"",J32&lt;&gt;"")),OR(AND(K31="",K32=""),AND(K31&lt;&gt;"",K32&lt;&gt;"")),OR(AND(L31="",L32=""),AND(L31&lt;&gt;"",L32&lt;&gt;""))),"","教育訓練時間、受講人数不整合")</f>
        <v/>
      </c>
      <c r="S31" s="686">
        <f t="shared" si="0"/>
        <v>0</v>
      </c>
      <c r="T31" s="686">
        <f t="shared" si="1"/>
        <v>0</v>
      </c>
      <c r="U31" s="686">
        <f t="shared" si="2"/>
        <v>0</v>
      </c>
      <c r="V31" s="686">
        <f t="shared" si="3"/>
        <v>0</v>
      </c>
    </row>
    <row r="32" spans="1:22" ht="21.75" customHeight="1" thickBot="1" x14ac:dyDescent="0.2">
      <c r="A32" s="79"/>
      <c r="B32" s="959"/>
      <c r="C32" s="966"/>
      <c r="D32" s="967"/>
      <c r="E32" s="524"/>
      <c r="F32" s="525"/>
      <c r="G32" s="525"/>
      <c r="H32" s="526"/>
      <c r="I32" s="517"/>
      <c r="J32" s="518"/>
      <c r="K32" s="518"/>
      <c r="L32" s="519"/>
      <c r="M32" s="333" t="s">
        <v>2</v>
      </c>
      <c r="N32" s="961"/>
      <c r="O32" s="962"/>
      <c r="P32" s="963"/>
      <c r="Q32" s="334" t="str">
        <f>IF(OR(AND(C31="",M31="",N31="",O31="",P31=""),AND(M31&lt;&gt;"",N31&lt;&gt;"",O31&lt;&gt;"",P31&lt;&gt;"")),"","訓練の方法等未入力")</f>
        <v/>
      </c>
      <c r="S32" s="686">
        <f t="shared" si="0"/>
        <v>0</v>
      </c>
      <c r="T32" s="686">
        <f t="shared" si="1"/>
        <v>0</v>
      </c>
      <c r="U32" s="686">
        <f t="shared" si="2"/>
        <v>0</v>
      </c>
      <c r="V32" s="686">
        <f t="shared" si="3"/>
        <v>0</v>
      </c>
    </row>
    <row r="33" spans="1:22" ht="21.75" customHeight="1" thickBot="1" x14ac:dyDescent="0.2">
      <c r="A33" s="79"/>
      <c r="B33" s="84" t="s">
        <v>244</v>
      </c>
      <c r="C33" s="82"/>
      <c r="D33" s="86"/>
      <c r="E33" s="390"/>
      <c r="F33" s="391"/>
      <c r="G33" s="390"/>
      <c r="H33" s="390"/>
      <c r="I33" s="390"/>
      <c r="J33" s="390"/>
      <c r="K33" s="390"/>
      <c r="L33" s="390"/>
      <c r="M33" s="390"/>
      <c r="N33" s="390"/>
      <c r="O33" s="393"/>
      <c r="P33" s="394"/>
      <c r="Q33" s="334"/>
      <c r="S33" s="686">
        <f t="shared" si="0"/>
        <v>0</v>
      </c>
      <c r="T33" s="686">
        <f t="shared" si="1"/>
        <v>0</v>
      </c>
      <c r="U33" s="686">
        <f t="shared" si="2"/>
        <v>0</v>
      </c>
      <c r="V33" s="686">
        <f t="shared" si="3"/>
        <v>0</v>
      </c>
    </row>
    <row r="34" spans="1:22" ht="21.75" customHeight="1" thickBot="1" x14ac:dyDescent="0.2">
      <c r="A34" s="79"/>
      <c r="B34" s="958" t="s">
        <v>241</v>
      </c>
      <c r="C34" s="968"/>
      <c r="D34" s="969"/>
      <c r="E34" s="510"/>
      <c r="F34" s="511"/>
      <c r="G34" s="512"/>
      <c r="H34" s="513"/>
      <c r="I34" s="583"/>
      <c r="J34" s="584"/>
      <c r="K34" s="584"/>
      <c r="L34" s="585"/>
      <c r="M34" s="427"/>
      <c r="N34" s="427"/>
      <c r="O34" s="427"/>
      <c r="P34" s="427"/>
      <c r="Q34" s="334" t="str">
        <f t="shared" ref="Q34" si="4">IF(AND(C34&lt;&gt;"",I34="",J34="",K34="",L34=""),"教育訓練時間未入力","")</f>
        <v/>
      </c>
      <c r="R34" s="331" t="str">
        <f t="shared" ref="R34" si="5">IF(AND(OR(AND(I34="",I35=""),AND(I34&lt;&gt;"",I35&lt;&gt;"")),OR(AND(J34="",J35=""),AND(J34&lt;&gt;"",J35&lt;&gt;"")),OR(AND(K34="",K35=""),AND(K34&lt;&gt;"",K35&lt;&gt;"")),OR(AND(L34="",L35=""),AND(L34&lt;&gt;"",L35&lt;&gt;""))),"","教育訓練時間、受講人数不整合")</f>
        <v/>
      </c>
      <c r="S34" s="686">
        <f t="shared" si="0"/>
        <v>0</v>
      </c>
      <c r="T34" s="686">
        <f t="shared" si="1"/>
        <v>0</v>
      </c>
      <c r="U34" s="686">
        <f t="shared" si="2"/>
        <v>0</v>
      </c>
      <c r="V34" s="686">
        <f t="shared" si="3"/>
        <v>0</v>
      </c>
    </row>
    <row r="35" spans="1:22" ht="21.75" customHeight="1" thickBot="1" x14ac:dyDescent="0.2">
      <c r="A35" s="79"/>
      <c r="B35" s="959"/>
      <c r="C35" s="970"/>
      <c r="D35" s="971"/>
      <c r="E35" s="514"/>
      <c r="F35" s="515"/>
      <c r="G35" s="515"/>
      <c r="H35" s="516"/>
      <c r="I35" s="517"/>
      <c r="J35" s="518"/>
      <c r="K35" s="518"/>
      <c r="L35" s="519"/>
      <c r="M35" s="333" t="s">
        <v>2</v>
      </c>
      <c r="N35" s="961"/>
      <c r="O35" s="962"/>
      <c r="P35" s="963"/>
      <c r="Q35" s="334" t="str">
        <f t="shared" ref="Q35" si="6">IF(OR(AND(C34="",M34="",N34="",O34="",P34=""),AND(M34&lt;&gt;"",N34&lt;&gt;"",O34&lt;&gt;"",P34&lt;&gt;"")),"","訓練の方法等未入力")</f>
        <v/>
      </c>
      <c r="S35" s="686">
        <f t="shared" si="0"/>
        <v>0</v>
      </c>
      <c r="T35" s="686">
        <f t="shared" si="1"/>
        <v>0</v>
      </c>
      <c r="U35" s="686">
        <f t="shared" si="2"/>
        <v>0</v>
      </c>
      <c r="V35" s="686">
        <f t="shared" si="3"/>
        <v>0</v>
      </c>
    </row>
    <row r="36" spans="1:22" ht="21.75" customHeight="1" thickBot="1" x14ac:dyDescent="0.2">
      <c r="A36" s="79"/>
      <c r="B36" s="960" t="s">
        <v>243</v>
      </c>
      <c r="C36" s="970"/>
      <c r="D36" s="971"/>
      <c r="E36" s="520"/>
      <c r="F36" s="521"/>
      <c r="G36" s="522"/>
      <c r="H36" s="523"/>
      <c r="I36" s="586"/>
      <c r="J36" s="587"/>
      <c r="K36" s="587"/>
      <c r="L36" s="588"/>
      <c r="M36" s="426"/>
      <c r="N36" s="427"/>
      <c r="O36" s="427"/>
      <c r="P36" s="427"/>
      <c r="Q36" s="334" t="str">
        <f t="shared" ref="Q36" si="7">IF(AND(C36&lt;&gt;"",I36="",J36="",K36="",L36=""),"教育訓練時間未入力","")</f>
        <v/>
      </c>
      <c r="R36" s="331" t="str">
        <f t="shared" ref="R36" si="8">IF(AND(OR(AND(I36="",I37=""),AND(I36&lt;&gt;"",I37&lt;&gt;"")),OR(AND(J36="",J37=""),AND(J36&lt;&gt;"",J37&lt;&gt;"")),OR(AND(K36="",K37=""),AND(K36&lt;&gt;"",K37&lt;&gt;"")),OR(AND(L36="",L37=""),AND(L36&lt;&gt;"",L37&lt;&gt;""))),"","教育訓練時間、受講人数不整合")</f>
        <v/>
      </c>
      <c r="S36" s="686">
        <f t="shared" si="0"/>
        <v>0</v>
      </c>
      <c r="T36" s="686">
        <f t="shared" si="1"/>
        <v>0</v>
      </c>
      <c r="U36" s="686">
        <f t="shared" si="2"/>
        <v>0</v>
      </c>
      <c r="V36" s="686">
        <f t="shared" si="3"/>
        <v>0</v>
      </c>
    </row>
    <row r="37" spans="1:22" ht="21.75" customHeight="1" thickBot="1" x14ac:dyDescent="0.2">
      <c r="A37" s="79"/>
      <c r="B37" s="959"/>
      <c r="C37" s="972"/>
      <c r="D37" s="973"/>
      <c r="E37" s="524"/>
      <c r="F37" s="525"/>
      <c r="G37" s="525"/>
      <c r="H37" s="526"/>
      <c r="I37" s="517"/>
      <c r="J37" s="518"/>
      <c r="K37" s="518"/>
      <c r="L37" s="519"/>
      <c r="M37" s="333" t="s">
        <v>2</v>
      </c>
      <c r="N37" s="961"/>
      <c r="O37" s="962"/>
      <c r="P37" s="963"/>
      <c r="Q37" s="334" t="str">
        <f t="shared" ref="Q37" si="9">IF(OR(AND(C36="",M36="",N36="",O36="",P36=""),AND(M36&lt;&gt;"",N36&lt;&gt;"",O36&lt;&gt;"",P36&lt;&gt;"")),"","訓練の方法等未入力")</f>
        <v/>
      </c>
      <c r="S37" s="686">
        <f t="shared" si="0"/>
        <v>0</v>
      </c>
      <c r="T37" s="686">
        <f t="shared" si="1"/>
        <v>0</v>
      </c>
      <c r="U37" s="686">
        <f t="shared" si="2"/>
        <v>0</v>
      </c>
      <c r="V37" s="686">
        <f t="shared" si="3"/>
        <v>0</v>
      </c>
    </row>
    <row r="38" spans="1:22" ht="21.75" customHeight="1" thickBot="1" x14ac:dyDescent="0.2">
      <c r="A38" s="79"/>
      <c r="B38" s="84" t="s">
        <v>242</v>
      </c>
      <c r="C38" s="82"/>
      <c r="D38" s="85"/>
      <c r="E38" s="392"/>
      <c r="F38" s="391"/>
      <c r="G38" s="390"/>
      <c r="H38" s="390"/>
      <c r="I38" s="390"/>
      <c r="J38" s="390"/>
      <c r="K38" s="390"/>
      <c r="L38" s="390"/>
      <c r="M38" s="390"/>
      <c r="N38" s="390"/>
      <c r="O38" s="393"/>
      <c r="P38" s="394"/>
      <c r="Q38" s="334"/>
      <c r="S38" s="686">
        <f t="shared" si="0"/>
        <v>0</v>
      </c>
      <c r="T38" s="686">
        <f t="shared" si="1"/>
        <v>0</v>
      </c>
      <c r="U38" s="686">
        <f t="shared" si="2"/>
        <v>0</v>
      </c>
      <c r="V38" s="686">
        <f t="shared" si="3"/>
        <v>0</v>
      </c>
    </row>
    <row r="39" spans="1:22" ht="21.75" customHeight="1" thickBot="1" x14ac:dyDescent="0.2">
      <c r="A39" s="79"/>
      <c r="B39" s="958" t="s">
        <v>241</v>
      </c>
      <c r="C39" s="954"/>
      <c r="D39" s="955"/>
      <c r="E39" s="510"/>
      <c r="F39" s="511"/>
      <c r="G39" s="512"/>
      <c r="H39" s="513"/>
      <c r="I39" s="583"/>
      <c r="J39" s="584"/>
      <c r="K39" s="584"/>
      <c r="L39" s="585"/>
      <c r="M39" s="427"/>
      <c r="N39" s="427"/>
      <c r="O39" s="427"/>
      <c r="P39" s="427"/>
      <c r="Q39" s="334" t="str">
        <f t="shared" ref="Q39" si="10">IF(AND(C39&lt;&gt;"",I39="",J39="",K39="",L39=""),"教育訓練時間未入力","")</f>
        <v/>
      </c>
      <c r="R39" s="331" t="str">
        <f t="shared" ref="R39" si="11">IF(AND(OR(AND(I39="",I40=""),AND(I39&lt;&gt;"",I40&lt;&gt;"")),OR(AND(J39="",J40=""),AND(J39&lt;&gt;"",J40&lt;&gt;"")),OR(AND(K39="",K40=""),AND(K39&lt;&gt;"",K40&lt;&gt;"")),OR(AND(L39="",L40=""),AND(L39&lt;&gt;"",L40&lt;&gt;""))),"","教育訓練時間、受講人数不整合")</f>
        <v/>
      </c>
      <c r="S39" s="686">
        <f t="shared" si="0"/>
        <v>0</v>
      </c>
      <c r="T39" s="686">
        <f t="shared" si="1"/>
        <v>0</v>
      </c>
      <c r="U39" s="686">
        <f t="shared" si="2"/>
        <v>0</v>
      </c>
      <c r="V39" s="686">
        <f t="shared" si="3"/>
        <v>0</v>
      </c>
    </row>
    <row r="40" spans="1:22" ht="21.75" customHeight="1" thickBot="1" x14ac:dyDescent="0.2">
      <c r="A40" s="79"/>
      <c r="B40" s="959"/>
      <c r="C40" s="956"/>
      <c r="D40" s="957"/>
      <c r="E40" s="514"/>
      <c r="F40" s="515"/>
      <c r="G40" s="515"/>
      <c r="H40" s="516"/>
      <c r="I40" s="517"/>
      <c r="J40" s="518"/>
      <c r="K40" s="518"/>
      <c r="L40" s="519"/>
      <c r="M40" s="333" t="s">
        <v>2</v>
      </c>
      <c r="N40" s="961"/>
      <c r="O40" s="962"/>
      <c r="P40" s="963"/>
      <c r="Q40" s="334" t="str">
        <f t="shared" ref="Q40" si="12">IF(OR(AND(C39="",M39="",N39="",O39="",P39=""),AND(M39&lt;&gt;"",N39&lt;&gt;"",O39&lt;&gt;"",P39&lt;&gt;"")),"","訓練の方法等未入力")</f>
        <v/>
      </c>
      <c r="S40" s="686">
        <f t="shared" si="0"/>
        <v>0</v>
      </c>
      <c r="T40" s="686">
        <f t="shared" si="1"/>
        <v>0</v>
      </c>
      <c r="U40" s="686">
        <f t="shared" si="2"/>
        <v>0</v>
      </c>
      <c r="V40" s="686">
        <f t="shared" si="3"/>
        <v>0</v>
      </c>
    </row>
    <row r="41" spans="1:22" ht="21.75" customHeight="1" thickBot="1" x14ac:dyDescent="0.2">
      <c r="A41" s="79"/>
      <c r="B41" s="960" t="s">
        <v>137</v>
      </c>
      <c r="C41" s="964"/>
      <c r="D41" s="965"/>
      <c r="E41" s="520"/>
      <c r="F41" s="521"/>
      <c r="G41" s="522"/>
      <c r="H41" s="523"/>
      <c r="I41" s="586"/>
      <c r="J41" s="587"/>
      <c r="K41" s="587"/>
      <c r="L41" s="588"/>
      <c r="M41" s="426"/>
      <c r="N41" s="427"/>
      <c r="O41" s="427"/>
      <c r="P41" s="427"/>
      <c r="Q41" s="334" t="str">
        <f t="shared" ref="Q41" si="13">IF(AND(C41&lt;&gt;"",I41="",J41="",K41="",L41=""),"教育訓練時間未入力","")</f>
        <v/>
      </c>
      <c r="R41" s="331" t="str">
        <f t="shared" ref="R41" si="14">IF(AND(OR(AND(I41="",I42=""),AND(I41&lt;&gt;"",I42&lt;&gt;"")),OR(AND(J41="",J42=""),AND(J41&lt;&gt;"",J42&lt;&gt;"")),OR(AND(K41="",K42=""),AND(K41&lt;&gt;"",K42&lt;&gt;"")),OR(AND(L41="",L42=""),AND(L41&lt;&gt;"",L42&lt;&gt;""))),"","教育訓練時間、受講人数不整合")</f>
        <v/>
      </c>
      <c r="S41" s="686">
        <f t="shared" si="0"/>
        <v>0</v>
      </c>
      <c r="T41" s="686">
        <f t="shared" si="1"/>
        <v>0</v>
      </c>
      <c r="U41" s="686">
        <f t="shared" si="2"/>
        <v>0</v>
      </c>
      <c r="V41" s="686">
        <f t="shared" si="3"/>
        <v>0</v>
      </c>
    </row>
    <row r="42" spans="1:22" ht="21.75" customHeight="1" thickBot="1" x14ac:dyDescent="0.2">
      <c r="A42" s="79"/>
      <c r="B42" s="959"/>
      <c r="C42" s="966"/>
      <c r="D42" s="967"/>
      <c r="E42" s="524"/>
      <c r="F42" s="525"/>
      <c r="G42" s="525"/>
      <c r="H42" s="526"/>
      <c r="I42" s="517"/>
      <c r="J42" s="518"/>
      <c r="K42" s="518"/>
      <c r="L42" s="519"/>
      <c r="M42" s="333" t="s">
        <v>2</v>
      </c>
      <c r="N42" s="961"/>
      <c r="O42" s="962"/>
      <c r="P42" s="963"/>
      <c r="Q42" s="334" t="str">
        <f t="shared" ref="Q42" si="15">IF(OR(AND(C41="",M41="",N41="",O41="",P41=""),AND(M41&lt;&gt;"",N41&lt;&gt;"",O41&lt;&gt;"",P41&lt;&gt;"")),"","訓練の方法等未入力")</f>
        <v/>
      </c>
      <c r="S42" s="686">
        <f t="shared" si="0"/>
        <v>0</v>
      </c>
      <c r="T42" s="686">
        <f t="shared" si="1"/>
        <v>0</v>
      </c>
      <c r="U42" s="686">
        <f t="shared" si="2"/>
        <v>0</v>
      </c>
      <c r="V42" s="686">
        <f t="shared" si="3"/>
        <v>0</v>
      </c>
    </row>
    <row r="43" spans="1:22" ht="21.75" customHeight="1" thickBot="1" x14ac:dyDescent="0.2">
      <c r="A43" s="79"/>
      <c r="B43" s="84" t="s">
        <v>240</v>
      </c>
      <c r="C43" s="82"/>
      <c r="D43" s="86"/>
      <c r="E43" s="390"/>
      <c r="F43" s="391"/>
      <c r="G43" s="390"/>
      <c r="H43" s="390"/>
      <c r="I43" s="390"/>
      <c r="J43" s="390"/>
      <c r="K43" s="390"/>
      <c r="L43" s="390"/>
      <c r="M43" s="390"/>
      <c r="N43" s="390"/>
      <c r="O43" s="393"/>
      <c r="P43" s="394"/>
      <c r="Q43" s="334"/>
      <c r="S43" s="686">
        <f t="shared" si="0"/>
        <v>0</v>
      </c>
      <c r="T43" s="686">
        <f t="shared" si="1"/>
        <v>0</v>
      </c>
      <c r="U43" s="686">
        <f t="shared" si="2"/>
        <v>0</v>
      </c>
      <c r="V43" s="686">
        <f t="shared" si="3"/>
        <v>0</v>
      </c>
    </row>
    <row r="44" spans="1:22" ht="21.75" customHeight="1" thickBot="1" x14ac:dyDescent="0.2">
      <c r="A44" s="79"/>
      <c r="B44" s="958" t="s">
        <v>238</v>
      </c>
      <c r="C44" s="954"/>
      <c r="D44" s="955"/>
      <c r="E44" s="510"/>
      <c r="F44" s="511"/>
      <c r="G44" s="512"/>
      <c r="H44" s="513"/>
      <c r="I44" s="583"/>
      <c r="J44" s="584"/>
      <c r="K44" s="584"/>
      <c r="L44" s="585"/>
      <c r="M44" s="427"/>
      <c r="N44" s="427"/>
      <c r="O44" s="427"/>
      <c r="P44" s="427"/>
      <c r="Q44" s="334" t="str">
        <f t="shared" ref="Q44" si="16">IF(AND(C44&lt;&gt;"",I44="",J44="",K44="",L44=""),"教育訓練時間未入力","")</f>
        <v/>
      </c>
      <c r="R44" s="331" t="str">
        <f t="shared" ref="R44" si="17">IF(AND(OR(AND(I44="",I45=""),AND(I44&lt;&gt;"",I45&lt;&gt;"")),OR(AND(J44="",J45=""),AND(J44&lt;&gt;"",J45&lt;&gt;"")),OR(AND(K44="",K45=""),AND(K44&lt;&gt;"",K45&lt;&gt;"")),OR(AND(L44="",L45=""),AND(L44&lt;&gt;"",L45&lt;&gt;""))),"","教育訓練時間、受講人数不整合")</f>
        <v/>
      </c>
      <c r="S44" s="686">
        <f t="shared" si="0"/>
        <v>0</v>
      </c>
      <c r="T44" s="686">
        <f t="shared" si="1"/>
        <v>0</v>
      </c>
      <c r="U44" s="686">
        <f t="shared" si="2"/>
        <v>0</v>
      </c>
      <c r="V44" s="686">
        <f t="shared" si="3"/>
        <v>0</v>
      </c>
    </row>
    <row r="45" spans="1:22" ht="21.75" customHeight="1" thickBot="1" x14ac:dyDescent="0.2">
      <c r="A45" s="79"/>
      <c r="B45" s="959"/>
      <c r="C45" s="956"/>
      <c r="D45" s="957"/>
      <c r="E45" s="514"/>
      <c r="F45" s="515"/>
      <c r="G45" s="515"/>
      <c r="H45" s="516"/>
      <c r="I45" s="517"/>
      <c r="J45" s="518"/>
      <c r="K45" s="518"/>
      <c r="L45" s="519"/>
      <c r="M45" s="333" t="s">
        <v>2</v>
      </c>
      <c r="N45" s="961"/>
      <c r="O45" s="962"/>
      <c r="P45" s="963"/>
      <c r="Q45" s="334" t="str">
        <f t="shared" ref="Q45" si="18">IF(OR(AND(C44="",M44="",N44="",O44="",P44=""),AND(M44&lt;&gt;"",N44&lt;&gt;"",O44&lt;&gt;"",P44&lt;&gt;"")),"","訓練の方法等未入力")</f>
        <v/>
      </c>
      <c r="S45" s="686">
        <f t="shared" si="0"/>
        <v>0</v>
      </c>
      <c r="T45" s="686">
        <f t="shared" si="1"/>
        <v>0</v>
      </c>
      <c r="U45" s="686">
        <f t="shared" si="2"/>
        <v>0</v>
      </c>
      <c r="V45" s="686">
        <f t="shared" si="3"/>
        <v>0</v>
      </c>
    </row>
    <row r="46" spans="1:22" ht="21.75" customHeight="1" thickBot="1" x14ac:dyDescent="0.2">
      <c r="A46" s="79"/>
      <c r="B46" s="960" t="s">
        <v>137</v>
      </c>
      <c r="C46" s="964"/>
      <c r="D46" s="965"/>
      <c r="E46" s="520"/>
      <c r="F46" s="521"/>
      <c r="G46" s="522"/>
      <c r="H46" s="523"/>
      <c r="I46" s="586"/>
      <c r="J46" s="587"/>
      <c r="K46" s="587"/>
      <c r="L46" s="588"/>
      <c r="M46" s="426"/>
      <c r="N46" s="427"/>
      <c r="O46" s="427"/>
      <c r="P46" s="427"/>
      <c r="Q46" s="334" t="str">
        <f t="shared" ref="Q46" si="19">IF(AND(C46&lt;&gt;"",I46="",J46="",K46="",L46=""),"教育訓練時間未入力","")</f>
        <v/>
      </c>
      <c r="R46" s="331" t="str">
        <f t="shared" ref="R46" si="20">IF(AND(OR(AND(I46="",I47=""),AND(I46&lt;&gt;"",I47&lt;&gt;"")),OR(AND(J46="",J47=""),AND(J46&lt;&gt;"",J47&lt;&gt;"")),OR(AND(K46="",K47=""),AND(K46&lt;&gt;"",K47&lt;&gt;"")),OR(AND(L46="",L47=""),AND(L46&lt;&gt;"",L47&lt;&gt;""))),"","教育訓練時間、受講人数不整合")</f>
        <v/>
      </c>
      <c r="S46" s="686">
        <f t="shared" si="0"/>
        <v>0</v>
      </c>
      <c r="T46" s="686">
        <f t="shared" si="1"/>
        <v>0</v>
      </c>
      <c r="U46" s="686">
        <f t="shared" si="2"/>
        <v>0</v>
      </c>
      <c r="V46" s="686">
        <f t="shared" si="3"/>
        <v>0</v>
      </c>
    </row>
    <row r="47" spans="1:22" ht="21.75" customHeight="1" thickBot="1" x14ac:dyDescent="0.2">
      <c r="A47" s="79"/>
      <c r="B47" s="959"/>
      <c r="C47" s="966"/>
      <c r="D47" s="967"/>
      <c r="E47" s="524"/>
      <c r="F47" s="525"/>
      <c r="G47" s="525"/>
      <c r="H47" s="526"/>
      <c r="I47" s="517"/>
      <c r="J47" s="518"/>
      <c r="K47" s="518"/>
      <c r="L47" s="519"/>
      <c r="M47" s="333" t="s">
        <v>2</v>
      </c>
      <c r="N47" s="961"/>
      <c r="O47" s="962"/>
      <c r="P47" s="963"/>
      <c r="Q47" s="334" t="str">
        <f t="shared" ref="Q47" si="21">IF(OR(AND(C46="",M46="",N46="",O46="",P46=""),AND(M46&lt;&gt;"",N46&lt;&gt;"",O46&lt;&gt;"",P46&lt;&gt;"")),"","訓練の方法等未入力")</f>
        <v/>
      </c>
      <c r="S47" s="686">
        <f t="shared" si="0"/>
        <v>0</v>
      </c>
      <c r="T47" s="686">
        <f t="shared" si="1"/>
        <v>0</v>
      </c>
      <c r="U47" s="686">
        <f t="shared" si="2"/>
        <v>0</v>
      </c>
      <c r="V47" s="686">
        <f t="shared" si="3"/>
        <v>0</v>
      </c>
    </row>
    <row r="48" spans="1:22" ht="21.75" customHeight="1" thickBot="1" x14ac:dyDescent="0.2">
      <c r="A48" s="79"/>
      <c r="B48" s="84" t="s">
        <v>239</v>
      </c>
      <c r="C48" s="82"/>
      <c r="D48" s="85"/>
      <c r="E48" s="392"/>
      <c r="F48" s="391"/>
      <c r="G48" s="390"/>
      <c r="H48" s="390"/>
      <c r="I48" s="390"/>
      <c r="J48" s="390"/>
      <c r="K48" s="390"/>
      <c r="L48" s="390"/>
      <c r="M48" s="390"/>
      <c r="N48" s="390"/>
      <c r="O48" s="393"/>
      <c r="P48" s="394"/>
      <c r="Q48" s="334"/>
      <c r="S48" s="686">
        <f t="shared" si="0"/>
        <v>0</v>
      </c>
      <c r="T48" s="686">
        <f t="shared" si="1"/>
        <v>0</v>
      </c>
      <c r="U48" s="686">
        <f t="shared" si="2"/>
        <v>0</v>
      </c>
      <c r="V48" s="686">
        <f t="shared" si="3"/>
        <v>0</v>
      </c>
    </row>
    <row r="49" spans="1:22" ht="21.75" customHeight="1" thickBot="1" x14ac:dyDescent="0.2">
      <c r="A49" s="79"/>
      <c r="B49" s="958" t="s">
        <v>238</v>
      </c>
      <c r="C49" s="954"/>
      <c r="D49" s="955"/>
      <c r="E49" s="510"/>
      <c r="F49" s="511"/>
      <c r="G49" s="512"/>
      <c r="H49" s="513"/>
      <c r="I49" s="583"/>
      <c r="J49" s="584"/>
      <c r="K49" s="584"/>
      <c r="L49" s="585"/>
      <c r="M49" s="427"/>
      <c r="N49" s="427"/>
      <c r="O49" s="427"/>
      <c r="P49" s="427"/>
      <c r="Q49" s="334" t="str">
        <f t="shared" ref="Q49" si="22">IF(AND(C49&lt;&gt;"",I49="",J49="",K49="",L49=""),"教育訓練時間未入力","")</f>
        <v/>
      </c>
      <c r="R49" s="331" t="str">
        <f t="shared" ref="R49" si="23">IF(AND(OR(AND(I49="",I50=""),AND(I49&lt;&gt;"",I50&lt;&gt;"")),OR(AND(J49="",J50=""),AND(J49&lt;&gt;"",J50&lt;&gt;"")),OR(AND(K49="",K50=""),AND(K49&lt;&gt;"",K50&lt;&gt;"")),OR(AND(L49="",L50=""),AND(L49&lt;&gt;"",L50&lt;&gt;""))),"","教育訓練時間、受講人数不整合")</f>
        <v/>
      </c>
      <c r="S49" s="686">
        <f t="shared" si="0"/>
        <v>0</v>
      </c>
      <c r="T49" s="686">
        <f t="shared" si="1"/>
        <v>0</v>
      </c>
      <c r="U49" s="686">
        <f t="shared" si="2"/>
        <v>0</v>
      </c>
      <c r="V49" s="686">
        <f t="shared" si="3"/>
        <v>0</v>
      </c>
    </row>
    <row r="50" spans="1:22" ht="21.75" customHeight="1" thickBot="1" x14ac:dyDescent="0.2">
      <c r="A50" s="79"/>
      <c r="B50" s="959"/>
      <c r="C50" s="956"/>
      <c r="D50" s="957"/>
      <c r="E50" s="514"/>
      <c r="F50" s="515"/>
      <c r="G50" s="515"/>
      <c r="H50" s="516"/>
      <c r="I50" s="517"/>
      <c r="J50" s="518"/>
      <c r="K50" s="518"/>
      <c r="L50" s="519"/>
      <c r="M50" s="333" t="s">
        <v>2</v>
      </c>
      <c r="N50" s="961"/>
      <c r="O50" s="962"/>
      <c r="P50" s="963"/>
      <c r="Q50" s="334" t="str">
        <f t="shared" ref="Q50" si="24">IF(OR(AND(C49="",M49="",N49="",O49="",P49=""),AND(M49&lt;&gt;"",N49&lt;&gt;"",O49&lt;&gt;"",P49&lt;&gt;"")),"","訓練の方法等未入力")</f>
        <v/>
      </c>
      <c r="S50" s="686">
        <f t="shared" si="0"/>
        <v>0</v>
      </c>
      <c r="T50" s="686">
        <f t="shared" si="1"/>
        <v>0</v>
      </c>
      <c r="U50" s="686">
        <f t="shared" si="2"/>
        <v>0</v>
      </c>
      <c r="V50" s="686">
        <f t="shared" si="3"/>
        <v>0</v>
      </c>
    </row>
    <row r="51" spans="1:22" ht="21.75" customHeight="1" thickBot="1" x14ac:dyDescent="0.2">
      <c r="A51" s="79"/>
      <c r="B51" s="960" t="s">
        <v>137</v>
      </c>
      <c r="C51" s="964"/>
      <c r="D51" s="965"/>
      <c r="E51" s="520"/>
      <c r="F51" s="521"/>
      <c r="G51" s="522"/>
      <c r="H51" s="523"/>
      <c r="I51" s="586"/>
      <c r="J51" s="587"/>
      <c r="K51" s="587"/>
      <c r="L51" s="588"/>
      <c r="M51" s="426"/>
      <c r="N51" s="427"/>
      <c r="O51" s="427"/>
      <c r="P51" s="427"/>
      <c r="Q51" s="334" t="str">
        <f t="shared" ref="Q51" si="25">IF(AND(C51&lt;&gt;"",I51="",J51="",K51="",L51=""),"教育訓練時間未入力","")</f>
        <v/>
      </c>
      <c r="R51" s="331" t="str">
        <f t="shared" ref="R51" si="26">IF(AND(OR(AND(I51="",I52=""),AND(I51&lt;&gt;"",I52&lt;&gt;"")),OR(AND(J51="",J52=""),AND(J51&lt;&gt;"",J52&lt;&gt;"")),OR(AND(K51="",K52=""),AND(K51&lt;&gt;"",K52&lt;&gt;"")),OR(AND(L51="",L52=""),AND(L51&lt;&gt;"",L52&lt;&gt;""))),"","教育訓練時間、受講人数不整合")</f>
        <v/>
      </c>
      <c r="S51" s="686">
        <f t="shared" si="0"/>
        <v>0</v>
      </c>
      <c r="T51" s="686">
        <f t="shared" si="1"/>
        <v>0</v>
      </c>
      <c r="U51" s="686">
        <f t="shared" si="2"/>
        <v>0</v>
      </c>
      <c r="V51" s="686">
        <f t="shared" si="3"/>
        <v>0</v>
      </c>
    </row>
    <row r="52" spans="1:22" ht="21.75" customHeight="1" thickBot="1" x14ac:dyDescent="0.2">
      <c r="A52" s="79"/>
      <c r="B52" s="1068"/>
      <c r="C52" s="966"/>
      <c r="D52" s="967"/>
      <c r="E52" s="524"/>
      <c r="F52" s="525"/>
      <c r="G52" s="525"/>
      <c r="H52" s="526"/>
      <c r="I52" s="517"/>
      <c r="J52" s="518"/>
      <c r="K52" s="518"/>
      <c r="L52" s="519"/>
      <c r="M52" s="333" t="s">
        <v>2</v>
      </c>
      <c r="N52" s="961"/>
      <c r="O52" s="962"/>
      <c r="P52" s="963"/>
      <c r="Q52" s="334" t="str">
        <f t="shared" ref="Q52" si="27">IF(OR(AND(C51="",M51="",N51="",O51="",P51=""),AND(M51&lt;&gt;"",N51&lt;&gt;"",O51&lt;&gt;"",P51&lt;&gt;"")),"","訓練の方法等未入力")</f>
        <v/>
      </c>
      <c r="S52" s="686">
        <f t="shared" si="0"/>
        <v>0</v>
      </c>
      <c r="T52" s="686">
        <f t="shared" si="1"/>
        <v>0</v>
      </c>
      <c r="U52" s="686">
        <f t="shared" si="2"/>
        <v>0</v>
      </c>
      <c r="V52" s="686">
        <f t="shared" si="3"/>
        <v>0</v>
      </c>
    </row>
    <row r="53" spans="1:22" ht="38.25" customHeight="1" thickTop="1" x14ac:dyDescent="0.15">
      <c r="A53" s="79"/>
      <c r="B53" s="1056" t="s">
        <v>162</v>
      </c>
      <c r="C53" s="1057"/>
      <c r="D53" s="1057"/>
      <c r="E53" s="1057"/>
      <c r="F53" s="1057"/>
      <c r="G53" s="1057"/>
      <c r="H53" s="1058"/>
      <c r="I53" s="336" t="str">
        <f>IF(SUM(S29:S52)=0,"",SUM(S29:S52))</f>
        <v/>
      </c>
      <c r="J53" s="337" t="str">
        <f>IF(SUM(T29:T52)=0,"",SUM(T29:T52))</f>
        <v/>
      </c>
      <c r="K53" s="337" t="str">
        <f>IF(SUM(U29:U52)=0,"",SUM(U29:U52))</f>
        <v/>
      </c>
      <c r="L53" s="338" t="str">
        <f>IF(SUM(V29:V52)=0,"",SUM(V29:V52))</f>
        <v/>
      </c>
      <c r="M53" s="1078" t="s">
        <v>160</v>
      </c>
      <c r="N53" s="1079"/>
      <c r="O53" s="1080"/>
      <c r="P53" s="335" t="str">
        <f>IF(SUM(I53:K53)=0,"",SUM(I53:K53))</f>
        <v/>
      </c>
    </row>
    <row r="54" spans="1:22" ht="38.25" customHeight="1" x14ac:dyDescent="0.15">
      <c r="A54" s="79"/>
      <c r="B54" s="1062" t="s">
        <v>163</v>
      </c>
      <c r="C54" s="1063"/>
      <c r="D54" s="1063"/>
      <c r="E54" s="1063"/>
      <c r="F54" s="1063"/>
      <c r="G54" s="1063"/>
      <c r="H54" s="1064"/>
      <c r="I54" s="527"/>
      <c r="J54" s="528"/>
      <c r="K54" s="528"/>
      <c r="L54" s="529"/>
      <c r="M54" s="1072" t="s">
        <v>161</v>
      </c>
      <c r="N54" s="1073"/>
      <c r="O54" s="1074"/>
      <c r="P54" s="404" t="str">
        <f>IF(SUM(I54:K54)=0,"",SUM(I54:K54))</f>
        <v/>
      </c>
      <c r="Q54" s="681" t="str">
        <f>IF(OR(AND(I53&lt;&gt;"",I54=""),AND(J53&lt;&gt;"",J54=""),AND(K53&lt;&gt;"",K54=""),AND(L53&lt;&gt;"",L54="")),"教育訓練受講者実人数未入力","")</f>
        <v/>
      </c>
    </row>
    <row r="55" spans="1:22" ht="38.25" customHeight="1" thickBot="1" x14ac:dyDescent="0.2">
      <c r="A55" s="79"/>
      <c r="B55" s="1065" t="s">
        <v>167</v>
      </c>
      <c r="C55" s="1066"/>
      <c r="D55" s="1066"/>
      <c r="E55" s="1066"/>
      <c r="F55" s="1066"/>
      <c r="G55" s="1066"/>
      <c r="H55" s="1067"/>
      <c r="I55" s="400" t="str">
        <f>IF(OR(I53=0,I53="",I54=0,I54=""),"",ROUNDDOWN(I53/I54,0))</f>
        <v/>
      </c>
      <c r="J55" s="401" t="str">
        <f t="shared" ref="J55:L55" si="28">IF(OR(J53=0,J53="",J54=0,J54=""),"",ROUNDDOWN(J53/J54,0))</f>
        <v/>
      </c>
      <c r="K55" s="401" t="str">
        <f t="shared" si="28"/>
        <v/>
      </c>
      <c r="L55" s="402" t="str">
        <f t="shared" si="28"/>
        <v/>
      </c>
      <c r="M55" s="1075" t="s">
        <v>159</v>
      </c>
      <c r="N55" s="1076"/>
      <c r="O55" s="1077"/>
      <c r="P55" s="403" t="str">
        <f>IF(OR(P53="",P54=""),"",ROUNDDOWN(P53/P54,0))</f>
        <v/>
      </c>
      <c r="Q55" s="687"/>
    </row>
    <row r="56" spans="1:22" ht="21" customHeight="1" thickBot="1" x14ac:dyDescent="0.2">
      <c r="A56" s="79"/>
      <c r="B56" s="1059" t="s">
        <v>144</v>
      </c>
      <c r="C56" s="1060"/>
      <c r="D56" s="1060"/>
      <c r="E56" s="1060"/>
      <c r="F56" s="1060"/>
      <c r="G56" s="1060"/>
      <c r="H56" s="1060"/>
      <c r="I56" s="1060"/>
      <c r="J56" s="1060"/>
      <c r="K56" s="1060"/>
      <c r="L56" s="1061"/>
      <c r="M56" s="1069"/>
      <c r="N56" s="1070"/>
      <c r="O56" s="1070"/>
      <c r="P56" s="1071"/>
      <c r="Q56" s="680" t="str">
        <f>IF(M56="","１人当たり平均賃金未入力","")</f>
        <v>１人当たり平均賃金未入力</v>
      </c>
    </row>
    <row r="57" spans="1:22" x14ac:dyDescent="0.15">
      <c r="M57" s="78"/>
    </row>
  </sheetData>
  <sheetProtection sheet="1" objects="1" scenarios="1"/>
  <mergeCells count="73">
    <mergeCell ref="M56:P56"/>
    <mergeCell ref="N37:P37"/>
    <mergeCell ref="N40:P40"/>
    <mergeCell ref="M54:O54"/>
    <mergeCell ref="M55:O55"/>
    <mergeCell ref="N50:P50"/>
    <mergeCell ref="M53:O53"/>
    <mergeCell ref="N52:P52"/>
    <mergeCell ref="N42:P42"/>
    <mergeCell ref="N47:P47"/>
    <mergeCell ref="N45:P45"/>
    <mergeCell ref="B53:H53"/>
    <mergeCell ref="B39:B40"/>
    <mergeCell ref="B56:L56"/>
    <mergeCell ref="B41:B42"/>
    <mergeCell ref="C41:D42"/>
    <mergeCell ref="B49:B50"/>
    <mergeCell ref="C49:D50"/>
    <mergeCell ref="B54:H54"/>
    <mergeCell ref="B44:B45"/>
    <mergeCell ref="C44:D45"/>
    <mergeCell ref="B55:H55"/>
    <mergeCell ref="B51:B52"/>
    <mergeCell ref="C51:D52"/>
    <mergeCell ref="B46:B47"/>
    <mergeCell ref="C46:D47"/>
    <mergeCell ref="P23:P27"/>
    <mergeCell ref="M23:M27"/>
    <mergeCell ref="I25:L26"/>
    <mergeCell ref="I23:L24"/>
    <mergeCell ref="N30:P30"/>
    <mergeCell ref="N23:N27"/>
    <mergeCell ref="O23:O27"/>
    <mergeCell ref="B23:D27"/>
    <mergeCell ref="E6:E8"/>
    <mergeCell ref="F7:G8"/>
    <mergeCell ref="H7:I8"/>
    <mergeCell ref="H9:I9"/>
    <mergeCell ref="B9:D9"/>
    <mergeCell ref="F9:G9"/>
    <mergeCell ref="F10:G10"/>
    <mergeCell ref="C11:D11"/>
    <mergeCell ref="F17:H18"/>
    <mergeCell ref="I18:K18"/>
    <mergeCell ref="C10:D10"/>
    <mergeCell ref="E23:H25"/>
    <mergeCell ref="J13:L13"/>
    <mergeCell ref="E26:H26"/>
    <mergeCell ref="J6:L8"/>
    <mergeCell ref="J9:L9"/>
    <mergeCell ref="M6:N7"/>
    <mergeCell ref="C16:E18"/>
    <mergeCell ref="H13:I13"/>
    <mergeCell ref="F11:G11"/>
    <mergeCell ref="F12:G12"/>
    <mergeCell ref="F13:G13"/>
    <mergeCell ref="H11:I11"/>
    <mergeCell ref="H10:I10"/>
    <mergeCell ref="H12:I12"/>
    <mergeCell ref="J10:L10"/>
    <mergeCell ref="J11:L11"/>
    <mergeCell ref="J12:L12"/>
    <mergeCell ref="C29:D30"/>
    <mergeCell ref="C39:D40"/>
    <mergeCell ref="B29:B30"/>
    <mergeCell ref="B31:B32"/>
    <mergeCell ref="N35:P35"/>
    <mergeCell ref="N32:P32"/>
    <mergeCell ref="C31:D32"/>
    <mergeCell ref="C34:D35"/>
    <mergeCell ref="B36:B37"/>
    <mergeCell ref="C36:D37"/>
    <mergeCell ref="B34:B35"/>
  </mergeCells>
  <phoneticPr fontId="5"/>
  <dataValidations count="7">
    <dataValidation operator="greaterThanOrEqual" allowBlank="1" showInputMessage="1" showErrorMessage="1" sqref="E9:I9 E10 E11:I11 E12:E13"/>
    <dataValidation type="whole" operator="greaterThanOrEqual" allowBlank="1" showInputMessage="1" showErrorMessage="1" sqref="F12:I13 F10:I10 M12:N13 J9:L9 D20:E20 G20:H20 J20:K20 E30:L30 E32:L32 E35:L35 E37:L37 E40:L40 E42:L42 E45:L45 E47:L47 E50:L50 E52:L52 M56:P56 I54:L54">
      <formula1>0</formula1>
    </dataValidation>
    <dataValidation type="list" allowBlank="1" showInputMessage="1" showErrorMessage="1" sqref="N29 N31 N34 N36 N39 N41 N44 N46 N49 N51">
      <formula1>"1,2,3,4"</formula1>
    </dataValidation>
    <dataValidation type="list" allowBlank="1" showInputMessage="1" showErrorMessage="1" sqref="O31:P31 M31 M29 O29:P29 O36:P36 M36 M34 O34:P34 O41:P41 M41 M39 O39:P39 O46:P46 M46 M44 O44:P44 O51:P51 M51 M49 O49:P49">
      <formula1>"1,2,3"</formula1>
    </dataValidation>
    <dataValidation type="list" allowBlank="1" showInputMessage="1" showErrorMessage="1" sqref="E29:H29 E31:H31 E34:H34 E36:H36 E39:H39 E41:H41 E44:H44 E46:H46 E49:H49 E51:H51">
      <formula1>"1,2,3,4,5,6"</formula1>
    </dataValidation>
    <dataValidation type="decimal" operator="greaterThanOrEqual" allowBlank="1" showInputMessage="1" showErrorMessage="1" sqref="I29:L29 I34:L34 I39:L39 I44:L44 I49:L49">
      <formula1>0</formula1>
    </dataValidation>
    <dataValidation imeMode="on" allowBlank="1" showInputMessage="1" showErrorMessage="1" sqref="C29:D32 C34:D37 C39:D42 C44:D47 C49:D52"/>
  </dataValidations>
  <printOptions horizontalCentered="1"/>
  <pageMargins left="0.39370078740157483" right="0.39370078740157483" top="0.39370078740157483" bottom="0.47244094488188981" header="0.31496062992125984" footer="0.31496062992125984"/>
  <pageSetup paperSize="9" scale="62"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V57"/>
  <sheetViews>
    <sheetView zoomScale="70" zoomScaleNormal="70" zoomScaleSheetLayoutView="100" workbookViewId="0">
      <selection activeCell="B4" sqref="B4"/>
    </sheetView>
  </sheetViews>
  <sheetFormatPr defaultRowHeight="13.5" x14ac:dyDescent="0.15"/>
  <cols>
    <col min="1" max="1" width="1.875" style="77" customWidth="1"/>
    <col min="2" max="2" width="4.625" style="77" customWidth="1"/>
    <col min="3" max="3" width="11.5" style="77" customWidth="1"/>
    <col min="4" max="4" width="8.375" style="77" customWidth="1"/>
    <col min="5" max="12" width="8.125" style="77" customWidth="1"/>
    <col min="13" max="16" width="15.75" style="77" customWidth="1"/>
    <col min="17" max="17" width="22.75" style="331" customWidth="1"/>
    <col min="18" max="18" width="31.125" style="95" bestFit="1" customWidth="1"/>
    <col min="19" max="19" width="16.625" style="95" customWidth="1"/>
    <col min="20" max="20" width="6.375" style="95" customWidth="1"/>
    <col min="21" max="21" width="17.125" style="95" customWidth="1"/>
    <col min="22" max="22" width="9" style="95"/>
    <col min="23" max="16384" width="9" style="77"/>
  </cols>
  <sheetData>
    <row r="1" spans="1:20" ht="29.25" customHeight="1" x14ac:dyDescent="0.15">
      <c r="P1" s="59" t="s">
        <v>441</v>
      </c>
    </row>
    <row r="2" spans="1:20" ht="29.25" customHeight="1" x14ac:dyDescent="0.15">
      <c r="A2" s="1" t="s">
        <v>185</v>
      </c>
    </row>
    <row r="3" spans="1:20" ht="29.25" customHeight="1" x14ac:dyDescent="0.15"/>
    <row r="4" spans="1:20" ht="28.5" customHeight="1" x14ac:dyDescent="0.15">
      <c r="A4" s="114"/>
      <c r="B4" s="114" t="s">
        <v>601</v>
      </c>
      <c r="C4" s="139"/>
      <c r="D4" s="139"/>
      <c r="E4" s="139"/>
      <c r="F4" s="139"/>
      <c r="G4" s="97"/>
      <c r="H4" s="97"/>
      <c r="I4" s="97"/>
      <c r="J4" s="97"/>
      <c r="K4" s="114"/>
      <c r="L4" s="114"/>
      <c r="M4" s="114"/>
      <c r="N4" s="114"/>
      <c r="O4" s="114"/>
      <c r="P4" s="114"/>
      <c r="Q4" s="328"/>
      <c r="R4" s="113"/>
      <c r="S4" s="113"/>
      <c r="T4" s="113"/>
    </row>
    <row r="5" spans="1:20" s="21" customFormat="1" ht="28.5" customHeight="1" thickBot="1" x14ac:dyDescent="0.2">
      <c r="B5" s="138" t="s">
        <v>258</v>
      </c>
      <c r="C5" s="137" t="s">
        <v>165</v>
      </c>
      <c r="D5" s="137"/>
      <c r="E5" s="137"/>
      <c r="F5" s="119"/>
      <c r="G5" s="97"/>
      <c r="H5" s="97"/>
      <c r="I5" s="97"/>
      <c r="J5" s="97"/>
      <c r="K5" s="116"/>
      <c r="L5" s="116"/>
      <c r="M5" s="116"/>
      <c r="N5" s="116"/>
      <c r="O5" s="116"/>
      <c r="P5" s="116"/>
      <c r="Q5" s="329"/>
      <c r="R5" s="116"/>
      <c r="S5" s="115"/>
    </row>
    <row r="6" spans="1:20" s="21" customFormat="1" ht="8.25" customHeight="1" thickBot="1" x14ac:dyDescent="0.2">
      <c r="B6" s="136"/>
      <c r="C6" s="135"/>
      <c r="D6" s="135"/>
      <c r="E6" s="977" t="s">
        <v>1</v>
      </c>
      <c r="F6" s="134"/>
      <c r="G6" s="133"/>
      <c r="H6" s="133"/>
      <c r="I6" s="133"/>
      <c r="J6" s="1042" t="s">
        <v>257</v>
      </c>
      <c r="K6" s="1012"/>
      <c r="L6" s="1043"/>
      <c r="M6" s="977" t="s">
        <v>425</v>
      </c>
      <c r="N6" s="978"/>
      <c r="Q6" s="330"/>
    </row>
    <row r="7" spans="1:20" s="21" customFormat="1" ht="26.25" customHeight="1" x14ac:dyDescent="0.15">
      <c r="B7" s="132"/>
      <c r="C7" s="131"/>
      <c r="D7" s="131"/>
      <c r="E7" s="1007"/>
      <c r="F7" s="977" t="s">
        <v>12</v>
      </c>
      <c r="G7" s="1009"/>
      <c r="H7" s="1012" t="s">
        <v>13</v>
      </c>
      <c r="I7" s="1013"/>
      <c r="J7" s="1044"/>
      <c r="K7" s="1045"/>
      <c r="L7" s="1046"/>
      <c r="M7" s="979"/>
      <c r="N7" s="980"/>
      <c r="Q7" s="330"/>
    </row>
    <row r="8" spans="1:20" s="21" customFormat="1" ht="24" customHeight="1" thickBot="1" x14ac:dyDescent="0.2">
      <c r="B8" s="130"/>
      <c r="C8" s="129"/>
      <c r="D8" s="129"/>
      <c r="E8" s="1008"/>
      <c r="F8" s="1010"/>
      <c r="G8" s="1011"/>
      <c r="H8" s="1014"/>
      <c r="I8" s="1014"/>
      <c r="J8" s="1047"/>
      <c r="K8" s="1048"/>
      <c r="L8" s="1049"/>
      <c r="M8" s="128" t="s">
        <v>423</v>
      </c>
      <c r="N8" s="127" t="s">
        <v>424</v>
      </c>
      <c r="Q8" s="678" t="str">
        <f>IF(E9=0,"キャリアコンサルティングの窓口担当者未入力","")</f>
        <v>キャリアコンサルティングの窓口担当者未入力</v>
      </c>
    </row>
    <row r="9" spans="1:20" s="21" customFormat="1" ht="24" customHeight="1" thickBot="1" x14ac:dyDescent="0.2">
      <c r="B9" s="1017" t="s">
        <v>1</v>
      </c>
      <c r="C9" s="1018"/>
      <c r="D9" s="1019"/>
      <c r="E9" s="416">
        <f>SUM(F9:I9)</f>
        <v>0</v>
      </c>
      <c r="F9" s="1015">
        <f>SUM(F10:G11)</f>
        <v>0</v>
      </c>
      <c r="G9" s="1016">
        <f>G10+G11</f>
        <v>0</v>
      </c>
      <c r="H9" s="1015">
        <f>SUM(H10:I11)</f>
        <v>0</v>
      </c>
      <c r="I9" s="1016">
        <f>I10+I11</f>
        <v>0</v>
      </c>
      <c r="J9" s="974"/>
      <c r="K9" s="975"/>
      <c r="L9" s="976"/>
      <c r="M9" s="421">
        <f>M11</f>
        <v>0</v>
      </c>
      <c r="N9" s="422">
        <f>N11</f>
        <v>0</v>
      </c>
      <c r="Q9" s="330" t="str">
        <f>IF(E9="","",IF(E9-E10&lt;&gt;M9+N9,"職務経験・知見あるものが少ない",""))</f>
        <v/>
      </c>
    </row>
    <row r="10" spans="1:20" s="21" customFormat="1" ht="24" customHeight="1" thickBot="1" x14ac:dyDescent="0.2">
      <c r="B10" s="124"/>
      <c r="C10" s="1028" t="s">
        <v>256</v>
      </c>
      <c r="D10" s="1029"/>
      <c r="E10" s="417">
        <f>SUM(F10:I10)</f>
        <v>0</v>
      </c>
      <c r="F10" s="988"/>
      <c r="G10" s="989"/>
      <c r="H10" s="988"/>
      <c r="I10" s="989"/>
      <c r="J10" s="990" t="s">
        <v>153</v>
      </c>
      <c r="K10" s="991"/>
      <c r="L10" s="992"/>
      <c r="M10" s="126" t="s">
        <v>153</v>
      </c>
      <c r="N10" s="125" t="s">
        <v>153</v>
      </c>
      <c r="Q10" s="330" t="str">
        <f>IF(J9&gt;E9,"兼務の派遣元責任者数が多い","")</f>
        <v/>
      </c>
    </row>
    <row r="11" spans="1:20" s="21" customFormat="1" ht="24" customHeight="1" x14ac:dyDescent="0.15">
      <c r="B11" s="124"/>
      <c r="C11" s="1020" t="s">
        <v>14</v>
      </c>
      <c r="D11" s="1021"/>
      <c r="E11" s="418">
        <f>SUM(F11:I11)</f>
        <v>0</v>
      </c>
      <c r="F11" s="984">
        <f>SUM(F12:F13)</f>
        <v>0</v>
      </c>
      <c r="G11" s="985">
        <f>SUM(G12:G13)</f>
        <v>0</v>
      </c>
      <c r="H11" s="984">
        <f>SUM(H12:H13)</f>
        <v>0</v>
      </c>
      <c r="I11" s="985">
        <f>SUM(I12:I13)</f>
        <v>0</v>
      </c>
      <c r="J11" s="993" t="s">
        <v>153</v>
      </c>
      <c r="K11" s="994"/>
      <c r="L11" s="995"/>
      <c r="M11" s="423">
        <f>SUM(M12:M13)</f>
        <v>0</v>
      </c>
      <c r="N11" s="424">
        <f>SUM(N12:N13)</f>
        <v>0</v>
      </c>
      <c r="Q11" s="330"/>
    </row>
    <row r="12" spans="1:20" s="21" customFormat="1" ht="24" customHeight="1" x14ac:dyDescent="0.15">
      <c r="B12" s="124"/>
      <c r="C12" s="124"/>
      <c r="D12" s="123" t="s">
        <v>15</v>
      </c>
      <c r="E12" s="419">
        <f>SUM(F12:I12)</f>
        <v>0</v>
      </c>
      <c r="F12" s="986"/>
      <c r="G12" s="987"/>
      <c r="H12" s="986"/>
      <c r="I12" s="987"/>
      <c r="J12" s="996" t="s">
        <v>153</v>
      </c>
      <c r="K12" s="997"/>
      <c r="L12" s="998"/>
      <c r="M12" s="502"/>
      <c r="N12" s="503"/>
      <c r="Q12" s="330"/>
    </row>
    <row r="13" spans="1:20" s="21" customFormat="1" ht="24" customHeight="1" thickBot="1" x14ac:dyDescent="0.2">
      <c r="B13" s="122"/>
      <c r="C13" s="121"/>
      <c r="D13" s="120" t="s">
        <v>0</v>
      </c>
      <c r="E13" s="420">
        <f>SUM(F13:I13)</f>
        <v>0</v>
      </c>
      <c r="F13" s="982"/>
      <c r="G13" s="983"/>
      <c r="H13" s="982"/>
      <c r="I13" s="983"/>
      <c r="J13" s="1036" t="s">
        <v>153</v>
      </c>
      <c r="K13" s="1037"/>
      <c r="L13" s="1038"/>
      <c r="M13" s="504"/>
      <c r="N13" s="505"/>
      <c r="Q13" s="330"/>
    </row>
    <row r="14" spans="1:20" s="21" customFormat="1" ht="29.25" customHeight="1" x14ac:dyDescent="0.15">
      <c r="A14" s="117"/>
      <c r="B14" s="119"/>
      <c r="C14" s="119"/>
      <c r="D14" s="118"/>
      <c r="E14" s="118"/>
      <c r="F14" s="118"/>
      <c r="G14" s="118"/>
      <c r="H14" s="118"/>
      <c r="I14" s="119"/>
      <c r="J14" s="119"/>
      <c r="K14" s="119"/>
      <c r="L14" s="119"/>
      <c r="M14" s="118"/>
      <c r="N14" s="117"/>
      <c r="O14" s="117"/>
      <c r="P14" s="117"/>
      <c r="Q14" s="684"/>
      <c r="R14" s="116"/>
      <c r="S14" s="115"/>
    </row>
    <row r="15" spans="1:20" ht="29.25" customHeight="1" thickBot="1" x14ac:dyDescent="0.2">
      <c r="A15" s="96"/>
      <c r="B15" s="97" t="s">
        <v>254</v>
      </c>
      <c r="C15" s="96" t="s">
        <v>253</v>
      </c>
      <c r="D15" s="96"/>
      <c r="E15" s="96"/>
      <c r="F15" s="96"/>
      <c r="G15" s="98"/>
      <c r="H15" s="98"/>
      <c r="I15" s="98"/>
      <c r="J15" s="98"/>
      <c r="K15" s="98"/>
      <c r="L15" s="98"/>
      <c r="M15" s="114"/>
      <c r="N15" s="114"/>
      <c r="O15" s="114"/>
      <c r="P15" s="114"/>
      <c r="R15" s="113"/>
      <c r="S15" s="113"/>
      <c r="T15" s="113"/>
    </row>
    <row r="16" spans="1:20" s="95" customFormat="1" ht="7.5" customHeight="1" thickBot="1" x14ac:dyDescent="0.2">
      <c r="A16" s="98"/>
      <c r="B16" s="112"/>
      <c r="C16" s="853" t="s">
        <v>75</v>
      </c>
      <c r="D16" s="853"/>
      <c r="E16" s="853"/>
      <c r="F16" s="111"/>
      <c r="G16" s="111"/>
      <c r="H16" s="111"/>
      <c r="I16" s="111"/>
      <c r="J16" s="111"/>
      <c r="K16" s="111"/>
      <c r="L16" s="110"/>
      <c r="N16" s="98"/>
      <c r="O16" s="98"/>
      <c r="P16" s="98"/>
      <c r="Q16" s="331"/>
    </row>
    <row r="17" spans="1:22" s="95" customFormat="1" ht="6" customHeight="1" thickBot="1" x14ac:dyDescent="0.2">
      <c r="A17" s="98"/>
      <c r="B17" s="109"/>
      <c r="C17" s="981"/>
      <c r="D17" s="981"/>
      <c r="E17" s="981"/>
      <c r="F17" s="1022" t="s">
        <v>10</v>
      </c>
      <c r="G17" s="1023"/>
      <c r="H17" s="1023"/>
      <c r="I17" s="111"/>
      <c r="J17" s="111"/>
      <c r="K17" s="111"/>
      <c r="L17" s="110"/>
      <c r="N17" s="98"/>
      <c r="O17" s="98"/>
      <c r="P17" s="98"/>
      <c r="Q17" s="331"/>
    </row>
    <row r="18" spans="1:22" s="95" customFormat="1" ht="20.25" customHeight="1" x14ac:dyDescent="0.15">
      <c r="A18" s="98"/>
      <c r="B18" s="109"/>
      <c r="C18" s="981"/>
      <c r="D18" s="981"/>
      <c r="E18" s="981"/>
      <c r="F18" s="1024"/>
      <c r="G18" s="1025"/>
      <c r="H18" s="1025"/>
      <c r="I18" s="1026" t="s">
        <v>11</v>
      </c>
      <c r="J18" s="1027"/>
      <c r="K18" s="1027"/>
      <c r="L18" s="110"/>
      <c r="N18" s="98"/>
      <c r="O18" s="98"/>
      <c r="P18" s="98"/>
      <c r="Q18" s="331"/>
    </row>
    <row r="19" spans="1:22" s="95" customFormat="1" ht="54" customHeight="1" thickBot="1" x14ac:dyDescent="0.2">
      <c r="A19" s="98"/>
      <c r="B19" s="109"/>
      <c r="C19" s="108" t="s">
        <v>1</v>
      </c>
      <c r="D19" s="104" t="s">
        <v>16</v>
      </c>
      <c r="E19" s="106" t="s">
        <v>17</v>
      </c>
      <c r="F19" s="107" t="s">
        <v>1</v>
      </c>
      <c r="G19" s="104" t="s">
        <v>16</v>
      </c>
      <c r="H19" s="106" t="s">
        <v>17</v>
      </c>
      <c r="I19" s="105" t="s">
        <v>1</v>
      </c>
      <c r="J19" s="104" t="s">
        <v>16</v>
      </c>
      <c r="K19" s="103" t="s">
        <v>17</v>
      </c>
      <c r="L19" s="102"/>
      <c r="N19" s="98"/>
      <c r="O19" s="98"/>
      <c r="P19" s="98"/>
      <c r="Q19" s="331" t="str">
        <f>IF(OR(F20&gt;C20,G20&gt;D20,H20&gt;E20),"全派遣労働者数より希望者数が多い","")</f>
        <v/>
      </c>
    </row>
    <row r="20" spans="1:22" s="95" customFormat="1" ht="24" customHeight="1" thickBot="1" x14ac:dyDescent="0.2">
      <c r="A20" s="98"/>
      <c r="B20" s="101"/>
      <c r="C20" s="425">
        <f>SUM(D20:E20)</f>
        <v>0</v>
      </c>
      <c r="D20" s="506"/>
      <c r="E20" s="507"/>
      <c r="F20" s="425">
        <f>SUM(G20:H20)</f>
        <v>0</v>
      </c>
      <c r="G20" s="506"/>
      <c r="H20" s="508"/>
      <c r="I20" s="425">
        <f>SUM(J20:K20)</f>
        <v>0</v>
      </c>
      <c r="J20" s="509"/>
      <c r="K20" s="508"/>
      <c r="L20" s="100"/>
      <c r="N20" s="98"/>
      <c r="O20" s="98"/>
      <c r="P20" s="98"/>
      <c r="Q20" s="331" t="str">
        <f>IF(OR(I20&gt;F20,J20&gt;G20,K20&gt;H20),"希望者数より実施者数が多い","")</f>
        <v/>
      </c>
    </row>
    <row r="21" spans="1:22" s="95" customFormat="1" ht="28.5" customHeight="1" x14ac:dyDescent="0.15">
      <c r="A21" s="98"/>
      <c r="B21" s="99"/>
      <c r="C21" s="96"/>
      <c r="D21" s="96"/>
      <c r="E21" s="96"/>
      <c r="F21" s="96"/>
      <c r="G21" s="96"/>
      <c r="H21" s="96"/>
      <c r="I21" s="96"/>
      <c r="J21" s="96"/>
      <c r="K21" s="96"/>
      <c r="L21" s="96"/>
      <c r="M21" s="96"/>
      <c r="N21" s="96"/>
      <c r="O21" s="96"/>
      <c r="P21" s="96"/>
      <c r="Q21" s="332"/>
    </row>
    <row r="22" spans="1:22" s="95" customFormat="1" ht="28.5" customHeight="1" thickBot="1" x14ac:dyDescent="0.2">
      <c r="A22" s="98"/>
      <c r="B22" s="97" t="s">
        <v>252</v>
      </c>
      <c r="C22" s="96" t="s">
        <v>433</v>
      </c>
      <c r="D22" s="96"/>
      <c r="E22" s="96"/>
      <c r="F22" s="96"/>
      <c r="G22" s="96"/>
      <c r="H22" s="96"/>
      <c r="I22" s="96"/>
      <c r="J22" s="96"/>
      <c r="K22" s="96"/>
      <c r="L22" s="96"/>
      <c r="M22" s="96"/>
      <c r="N22" s="96"/>
      <c r="O22" s="96"/>
      <c r="P22" s="96"/>
      <c r="Q22" s="332"/>
    </row>
    <row r="23" spans="1:22" ht="42" customHeight="1" x14ac:dyDescent="0.15">
      <c r="A23" s="79"/>
      <c r="B23" s="999" t="s">
        <v>18</v>
      </c>
      <c r="C23" s="1000"/>
      <c r="D23" s="1000"/>
      <c r="E23" s="1030" t="s">
        <v>251</v>
      </c>
      <c r="F23" s="1031"/>
      <c r="G23" s="1031"/>
      <c r="H23" s="1032"/>
      <c r="I23" s="1030" t="s">
        <v>166</v>
      </c>
      <c r="J23" s="1031"/>
      <c r="K23" s="1031"/>
      <c r="L23" s="1032"/>
      <c r="M23" s="1051" t="s">
        <v>250</v>
      </c>
      <c r="N23" s="1051" t="s">
        <v>249</v>
      </c>
      <c r="O23" s="1051" t="s">
        <v>248</v>
      </c>
      <c r="P23" s="1032" t="s">
        <v>247</v>
      </c>
    </row>
    <row r="24" spans="1:22" ht="21.75" customHeight="1" x14ac:dyDescent="0.15">
      <c r="A24" s="79"/>
      <c r="B24" s="1001"/>
      <c r="C24" s="1002"/>
      <c r="D24" s="1002"/>
      <c r="E24" s="1033"/>
      <c r="F24" s="1034"/>
      <c r="G24" s="1034"/>
      <c r="H24" s="1035"/>
      <c r="I24" s="1033"/>
      <c r="J24" s="1034"/>
      <c r="K24" s="1034"/>
      <c r="L24" s="1035"/>
      <c r="M24" s="1052"/>
      <c r="N24" s="1052"/>
      <c r="O24" s="1052"/>
      <c r="P24" s="1035"/>
    </row>
    <row r="25" spans="1:22" ht="21.75" customHeight="1" x14ac:dyDescent="0.15">
      <c r="A25" s="79"/>
      <c r="B25" s="1001"/>
      <c r="C25" s="1002"/>
      <c r="D25" s="1002"/>
      <c r="E25" s="1033"/>
      <c r="F25" s="1034"/>
      <c r="G25" s="1034"/>
      <c r="H25" s="1035"/>
      <c r="I25" s="1033" t="s">
        <v>164</v>
      </c>
      <c r="J25" s="1034"/>
      <c r="K25" s="1034"/>
      <c r="L25" s="1035"/>
      <c r="M25" s="1052"/>
      <c r="N25" s="1052"/>
      <c r="O25" s="1052"/>
      <c r="P25" s="1035"/>
    </row>
    <row r="26" spans="1:22" ht="33" customHeight="1" x14ac:dyDescent="0.15">
      <c r="A26" s="79"/>
      <c r="B26" s="1003"/>
      <c r="C26" s="1004"/>
      <c r="D26" s="1004"/>
      <c r="E26" s="1039" t="s">
        <v>246</v>
      </c>
      <c r="F26" s="1040"/>
      <c r="G26" s="1040"/>
      <c r="H26" s="1041"/>
      <c r="I26" s="1039"/>
      <c r="J26" s="1054"/>
      <c r="K26" s="1054"/>
      <c r="L26" s="1055"/>
      <c r="M26" s="1052"/>
      <c r="N26" s="1052"/>
      <c r="O26" s="1052"/>
      <c r="P26" s="1035"/>
    </row>
    <row r="27" spans="1:22" ht="23.25" customHeight="1" thickBot="1" x14ac:dyDescent="0.2">
      <c r="A27" s="79"/>
      <c r="B27" s="1005"/>
      <c r="C27" s="1006"/>
      <c r="D27" s="1006"/>
      <c r="E27" s="94" t="s">
        <v>140</v>
      </c>
      <c r="F27" s="93" t="s">
        <v>141</v>
      </c>
      <c r="G27" s="93" t="s">
        <v>142</v>
      </c>
      <c r="H27" s="92" t="s">
        <v>143</v>
      </c>
      <c r="I27" s="91" t="s">
        <v>140</v>
      </c>
      <c r="J27" s="90" t="s">
        <v>141</v>
      </c>
      <c r="K27" s="90" t="s">
        <v>142</v>
      </c>
      <c r="L27" s="89" t="s">
        <v>143</v>
      </c>
      <c r="M27" s="1053"/>
      <c r="N27" s="1053"/>
      <c r="O27" s="1053"/>
      <c r="P27" s="1050"/>
    </row>
    <row r="28" spans="1:22" ht="21.75" customHeight="1" thickBot="1" x14ac:dyDescent="0.2">
      <c r="A28" s="79"/>
      <c r="B28" s="88" t="s">
        <v>136</v>
      </c>
      <c r="C28" s="83"/>
      <c r="D28" s="87"/>
      <c r="E28" s="83"/>
      <c r="F28" s="83"/>
      <c r="G28" s="83"/>
      <c r="H28" s="83"/>
      <c r="I28" s="82"/>
      <c r="J28" s="82"/>
      <c r="K28" s="82"/>
      <c r="L28" s="82"/>
      <c r="M28" s="82"/>
      <c r="N28" s="82"/>
      <c r="O28" s="81"/>
      <c r="P28" s="80"/>
    </row>
    <row r="29" spans="1:22" ht="21.75" customHeight="1" thickBot="1" x14ac:dyDescent="0.2">
      <c r="A29" s="79"/>
      <c r="B29" s="958" t="s">
        <v>238</v>
      </c>
      <c r="C29" s="954"/>
      <c r="D29" s="955"/>
      <c r="E29" s="510"/>
      <c r="F29" s="511"/>
      <c r="G29" s="512"/>
      <c r="H29" s="513"/>
      <c r="I29" s="583"/>
      <c r="J29" s="584"/>
      <c r="K29" s="584"/>
      <c r="L29" s="585"/>
      <c r="M29" s="427"/>
      <c r="N29" s="427"/>
      <c r="O29" s="427"/>
      <c r="P29" s="427"/>
      <c r="Q29" s="334" t="str">
        <f>IF(AND(C29&lt;&gt;"",I29="",J29="",K29="",L29=""),"教育訓練時間未入力","")</f>
        <v/>
      </c>
      <c r="R29" s="331" t="str">
        <f>IF(AND(OR(AND(I29="",I30=""),AND(I29&lt;&gt;"",I30&lt;&gt;"")),OR(AND(J29="",J30=""),AND(J29&lt;&gt;"",J30&lt;&gt;"")),OR(AND(K29="",K30=""),AND(K29&lt;&gt;"",K30&lt;&gt;"")),OR(AND(L29="",L30=""),AND(L29&lt;&gt;"",L30&lt;&gt;""))),"","教育訓練時間、受講人数不整合")</f>
        <v/>
      </c>
      <c r="S29" s="685">
        <f>IF(AND(O29*P29=1,OR(M29=1,M29=2)),I29,)</f>
        <v>0</v>
      </c>
      <c r="T29" s="686">
        <f>IF(AND(O29*P29=1,OR(M29=1,M29=2)),J29,)</f>
        <v>0</v>
      </c>
      <c r="U29" s="686">
        <f>IF(AND(O29*P29=1,OR(M29=1,M29=2)),K29,)</f>
        <v>0</v>
      </c>
      <c r="V29" s="686">
        <f>IF(AND(O29*P29=1,OR(M29=1,M29=2)),L29,)</f>
        <v>0</v>
      </c>
    </row>
    <row r="30" spans="1:22" ht="21.75" customHeight="1" thickBot="1" x14ac:dyDescent="0.2">
      <c r="A30" s="79"/>
      <c r="B30" s="959"/>
      <c r="C30" s="956"/>
      <c r="D30" s="957"/>
      <c r="E30" s="514"/>
      <c r="F30" s="515"/>
      <c r="G30" s="515"/>
      <c r="H30" s="516"/>
      <c r="I30" s="517"/>
      <c r="J30" s="518"/>
      <c r="K30" s="518"/>
      <c r="L30" s="519"/>
      <c r="M30" s="333" t="s">
        <v>2</v>
      </c>
      <c r="N30" s="961"/>
      <c r="O30" s="962"/>
      <c r="P30" s="963"/>
      <c r="Q30" s="334" t="str">
        <f>IF(OR(AND(C29="",M29="",N29="",O29="",P29=""),AND(M29&lt;&gt;"",N29&lt;&gt;"",O29&lt;&gt;"",P29&lt;&gt;"")),"","訓練の方法等未入力")</f>
        <v/>
      </c>
      <c r="R30" s="331"/>
      <c r="S30" s="686">
        <f t="shared" ref="S30:S52" si="0">IF(AND(O30*P30=1,OR(M30=1,M30=2)),I30,)</f>
        <v>0</v>
      </c>
      <c r="T30" s="686">
        <f t="shared" ref="T30:T52" si="1">IF(AND(O30*P30=1,OR(M30=1,M30=2)),J30,)</f>
        <v>0</v>
      </c>
      <c r="U30" s="686">
        <f t="shared" ref="U30:U52" si="2">IF(AND(O30*P30=1,OR(M30=1,M30=2)),K30,)</f>
        <v>0</v>
      </c>
      <c r="V30" s="686">
        <f t="shared" ref="V30:V52" si="3">IF(AND(O30*P30=1,OR(M30=1,M30=2)),L30,)</f>
        <v>0</v>
      </c>
    </row>
    <row r="31" spans="1:22" ht="21.75" customHeight="1" thickBot="1" x14ac:dyDescent="0.2">
      <c r="A31" s="79"/>
      <c r="B31" s="960" t="s">
        <v>137</v>
      </c>
      <c r="C31" s="964"/>
      <c r="D31" s="965"/>
      <c r="E31" s="520"/>
      <c r="F31" s="521"/>
      <c r="G31" s="522"/>
      <c r="H31" s="523"/>
      <c r="I31" s="586"/>
      <c r="J31" s="587"/>
      <c r="K31" s="587"/>
      <c r="L31" s="588"/>
      <c r="M31" s="426"/>
      <c r="N31" s="427"/>
      <c r="O31" s="427"/>
      <c r="P31" s="427"/>
      <c r="Q31" s="334" t="str">
        <f>IF(AND(C31&lt;&gt;"",I31="",J31="",K31="",L31=""),"教育訓練時間未入力","")</f>
        <v/>
      </c>
      <c r="R31" s="331" t="str">
        <f>IF(AND(OR(AND(I31="",I32=""),AND(I31&lt;&gt;"",I32&lt;&gt;"")),OR(AND(J31="",J32=""),AND(J31&lt;&gt;"",J32&lt;&gt;"")),OR(AND(K31="",K32=""),AND(K31&lt;&gt;"",K32&lt;&gt;"")),OR(AND(L31="",L32=""),AND(L31&lt;&gt;"",L32&lt;&gt;""))),"","教育訓練時間、受講人数不整合")</f>
        <v/>
      </c>
      <c r="S31" s="686">
        <f t="shared" si="0"/>
        <v>0</v>
      </c>
      <c r="T31" s="686">
        <f t="shared" si="1"/>
        <v>0</v>
      </c>
      <c r="U31" s="686">
        <f t="shared" si="2"/>
        <v>0</v>
      </c>
      <c r="V31" s="686">
        <f t="shared" si="3"/>
        <v>0</v>
      </c>
    </row>
    <row r="32" spans="1:22" ht="21.75" customHeight="1" thickBot="1" x14ac:dyDescent="0.2">
      <c r="A32" s="79"/>
      <c r="B32" s="959"/>
      <c r="C32" s="966"/>
      <c r="D32" s="967"/>
      <c r="E32" s="524"/>
      <c r="F32" s="525"/>
      <c r="G32" s="525"/>
      <c r="H32" s="526"/>
      <c r="I32" s="517"/>
      <c r="J32" s="518"/>
      <c r="K32" s="518"/>
      <c r="L32" s="519"/>
      <c r="M32" s="333" t="s">
        <v>2</v>
      </c>
      <c r="N32" s="961"/>
      <c r="O32" s="962"/>
      <c r="P32" s="963"/>
      <c r="Q32" s="334" t="str">
        <f>IF(OR(AND(C31="",M31="",N31="",O31="",P31=""),AND(M31&lt;&gt;"",N31&lt;&gt;"",O31&lt;&gt;"",P31&lt;&gt;"")),"","訓練の方法等未入力")</f>
        <v/>
      </c>
      <c r="R32" s="331"/>
      <c r="S32" s="686">
        <f t="shared" si="0"/>
        <v>0</v>
      </c>
      <c r="T32" s="686">
        <f t="shared" si="1"/>
        <v>0</v>
      </c>
      <c r="U32" s="686">
        <f t="shared" si="2"/>
        <v>0</v>
      </c>
      <c r="V32" s="686">
        <f t="shared" si="3"/>
        <v>0</v>
      </c>
    </row>
    <row r="33" spans="1:22" ht="21.75" customHeight="1" thickBot="1" x14ac:dyDescent="0.2">
      <c r="A33" s="79"/>
      <c r="B33" s="84" t="s">
        <v>244</v>
      </c>
      <c r="C33" s="82"/>
      <c r="D33" s="86"/>
      <c r="E33" s="390"/>
      <c r="F33" s="391"/>
      <c r="G33" s="390"/>
      <c r="H33" s="390"/>
      <c r="I33" s="390"/>
      <c r="J33" s="390"/>
      <c r="K33" s="390"/>
      <c r="L33" s="390"/>
      <c r="M33" s="390"/>
      <c r="N33" s="390"/>
      <c r="O33" s="393"/>
      <c r="P33" s="394"/>
      <c r="Q33" s="334"/>
      <c r="R33" s="331"/>
      <c r="S33" s="686">
        <f t="shared" si="0"/>
        <v>0</v>
      </c>
      <c r="T33" s="686">
        <f t="shared" si="1"/>
        <v>0</v>
      </c>
      <c r="U33" s="686">
        <f t="shared" si="2"/>
        <v>0</v>
      </c>
      <c r="V33" s="686">
        <f t="shared" si="3"/>
        <v>0</v>
      </c>
    </row>
    <row r="34" spans="1:22" ht="21.75" customHeight="1" thickBot="1" x14ac:dyDescent="0.2">
      <c r="A34" s="79"/>
      <c r="B34" s="958" t="s">
        <v>238</v>
      </c>
      <c r="C34" s="954"/>
      <c r="D34" s="955"/>
      <c r="E34" s="510"/>
      <c r="F34" s="511"/>
      <c r="G34" s="512"/>
      <c r="H34" s="513"/>
      <c r="I34" s="583"/>
      <c r="J34" s="584"/>
      <c r="K34" s="584"/>
      <c r="L34" s="585"/>
      <c r="M34" s="427"/>
      <c r="N34" s="427"/>
      <c r="O34" s="427"/>
      <c r="P34" s="427"/>
      <c r="Q34" s="334" t="str">
        <f t="shared" ref="Q34" si="4">IF(AND(C34&lt;&gt;"",I34="",J34="",K34="",L34=""),"教育訓練時間未入力","")</f>
        <v/>
      </c>
      <c r="R34" s="331" t="str">
        <f t="shared" ref="R34" si="5">IF(AND(OR(AND(I34="",I35=""),AND(I34&lt;&gt;"",I35&lt;&gt;"")),OR(AND(J34="",J35=""),AND(J34&lt;&gt;"",J35&lt;&gt;"")),OR(AND(K34="",K35=""),AND(K34&lt;&gt;"",K35&lt;&gt;"")),OR(AND(L34="",L35=""),AND(L34&lt;&gt;"",L35&lt;&gt;""))),"","教育訓練時間、受講人数不整合")</f>
        <v/>
      </c>
      <c r="S34" s="686">
        <f t="shared" si="0"/>
        <v>0</v>
      </c>
      <c r="T34" s="686">
        <f t="shared" si="1"/>
        <v>0</v>
      </c>
      <c r="U34" s="686">
        <f t="shared" si="2"/>
        <v>0</v>
      </c>
      <c r="V34" s="686">
        <f t="shared" si="3"/>
        <v>0</v>
      </c>
    </row>
    <row r="35" spans="1:22" ht="21.75" customHeight="1" thickBot="1" x14ac:dyDescent="0.2">
      <c r="A35" s="79"/>
      <c r="B35" s="959"/>
      <c r="C35" s="956"/>
      <c r="D35" s="957"/>
      <c r="E35" s="514"/>
      <c r="F35" s="515"/>
      <c r="G35" s="515"/>
      <c r="H35" s="516"/>
      <c r="I35" s="517"/>
      <c r="J35" s="518"/>
      <c r="K35" s="518"/>
      <c r="L35" s="519"/>
      <c r="M35" s="333" t="s">
        <v>2</v>
      </c>
      <c r="N35" s="961"/>
      <c r="O35" s="962"/>
      <c r="P35" s="963"/>
      <c r="Q35" s="334" t="str">
        <f t="shared" ref="Q35" si="6">IF(OR(AND(C34="",M34="",N34="",O34="",P34=""),AND(M34&lt;&gt;"",N34&lt;&gt;"",O34&lt;&gt;"",P34&lt;&gt;"")),"","訓練の方法等未入力")</f>
        <v/>
      </c>
      <c r="R35" s="331"/>
      <c r="S35" s="686">
        <f t="shared" si="0"/>
        <v>0</v>
      </c>
      <c r="T35" s="686">
        <f t="shared" si="1"/>
        <v>0</v>
      </c>
      <c r="U35" s="686">
        <f t="shared" si="2"/>
        <v>0</v>
      </c>
      <c r="V35" s="686">
        <f t="shared" si="3"/>
        <v>0</v>
      </c>
    </row>
    <row r="36" spans="1:22" ht="21.75" customHeight="1" thickBot="1" x14ac:dyDescent="0.2">
      <c r="A36" s="79"/>
      <c r="B36" s="960" t="s">
        <v>137</v>
      </c>
      <c r="C36" s="964"/>
      <c r="D36" s="965"/>
      <c r="E36" s="520"/>
      <c r="F36" s="521"/>
      <c r="G36" s="522"/>
      <c r="H36" s="523"/>
      <c r="I36" s="586"/>
      <c r="J36" s="587"/>
      <c r="K36" s="587"/>
      <c r="L36" s="588"/>
      <c r="M36" s="426"/>
      <c r="N36" s="427"/>
      <c r="O36" s="427"/>
      <c r="P36" s="427"/>
      <c r="Q36" s="334" t="str">
        <f t="shared" ref="Q36" si="7">IF(AND(C36&lt;&gt;"",I36="",J36="",K36="",L36=""),"教育訓練時間未入力","")</f>
        <v/>
      </c>
      <c r="R36" s="331" t="str">
        <f t="shared" ref="R36" si="8">IF(AND(OR(AND(I36="",I37=""),AND(I36&lt;&gt;"",I37&lt;&gt;"")),OR(AND(J36="",J37=""),AND(J36&lt;&gt;"",J37&lt;&gt;"")),OR(AND(K36="",K37=""),AND(K36&lt;&gt;"",K37&lt;&gt;"")),OR(AND(L36="",L37=""),AND(L36&lt;&gt;"",L37&lt;&gt;""))),"","教育訓練時間、受講人数不整合")</f>
        <v/>
      </c>
      <c r="S36" s="686">
        <f t="shared" si="0"/>
        <v>0</v>
      </c>
      <c r="T36" s="686">
        <f t="shared" si="1"/>
        <v>0</v>
      </c>
      <c r="U36" s="686">
        <f t="shared" si="2"/>
        <v>0</v>
      </c>
      <c r="V36" s="686">
        <f t="shared" si="3"/>
        <v>0</v>
      </c>
    </row>
    <row r="37" spans="1:22" ht="21.75" customHeight="1" thickBot="1" x14ac:dyDescent="0.2">
      <c r="A37" s="79"/>
      <c r="B37" s="959"/>
      <c r="C37" s="966"/>
      <c r="D37" s="967"/>
      <c r="E37" s="524"/>
      <c r="F37" s="525"/>
      <c r="G37" s="525"/>
      <c r="H37" s="526"/>
      <c r="I37" s="517"/>
      <c r="J37" s="518"/>
      <c r="K37" s="518"/>
      <c r="L37" s="519"/>
      <c r="M37" s="333" t="s">
        <v>2</v>
      </c>
      <c r="N37" s="961"/>
      <c r="O37" s="962"/>
      <c r="P37" s="963"/>
      <c r="Q37" s="334" t="str">
        <f t="shared" ref="Q37" si="9">IF(OR(AND(C36="",M36="",N36="",O36="",P36=""),AND(M36&lt;&gt;"",N36&lt;&gt;"",O36&lt;&gt;"",P36&lt;&gt;"")),"","訓練の方法等未入力")</f>
        <v/>
      </c>
      <c r="R37" s="331"/>
      <c r="S37" s="686">
        <f t="shared" si="0"/>
        <v>0</v>
      </c>
      <c r="T37" s="686">
        <f t="shared" si="1"/>
        <v>0</v>
      </c>
      <c r="U37" s="686">
        <f t="shared" si="2"/>
        <v>0</v>
      </c>
      <c r="V37" s="686">
        <f t="shared" si="3"/>
        <v>0</v>
      </c>
    </row>
    <row r="38" spans="1:22" ht="21.75" customHeight="1" thickBot="1" x14ac:dyDescent="0.2">
      <c r="A38" s="79"/>
      <c r="B38" s="84" t="s">
        <v>242</v>
      </c>
      <c r="C38" s="82"/>
      <c r="D38" s="85"/>
      <c r="E38" s="392"/>
      <c r="F38" s="391"/>
      <c r="G38" s="390"/>
      <c r="H38" s="390"/>
      <c r="I38" s="390"/>
      <c r="J38" s="390"/>
      <c r="K38" s="390"/>
      <c r="L38" s="390"/>
      <c r="M38" s="390"/>
      <c r="N38" s="390"/>
      <c r="O38" s="393"/>
      <c r="P38" s="394"/>
      <c r="Q38" s="334"/>
      <c r="R38" s="331"/>
      <c r="S38" s="686">
        <f t="shared" si="0"/>
        <v>0</v>
      </c>
      <c r="T38" s="686">
        <f t="shared" si="1"/>
        <v>0</v>
      </c>
      <c r="U38" s="686">
        <f t="shared" si="2"/>
        <v>0</v>
      </c>
      <c r="V38" s="686">
        <f t="shared" si="3"/>
        <v>0</v>
      </c>
    </row>
    <row r="39" spans="1:22" ht="21.75" customHeight="1" thickBot="1" x14ac:dyDescent="0.2">
      <c r="A39" s="79"/>
      <c r="B39" s="958" t="s">
        <v>238</v>
      </c>
      <c r="C39" s="954"/>
      <c r="D39" s="955"/>
      <c r="E39" s="510"/>
      <c r="F39" s="511"/>
      <c r="G39" s="512"/>
      <c r="H39" s="513"/>
      <c r="I39" s="583"/>
      <c r="J39" s="584"/>
      <c r="K39" s="584"/>
      <c r="L39" s="585"/>
      <c r="M39" s="427"/>
      <c r="N39" s="427"/>
      <c r="O39" s="427"/>
      <c r="P39" s="427"/>
      <c r="Q39" s="334" t="str">
        <f t="shared" ref="Q39" si="10">IF(AND(C39&lt;&gt;"",I39="",J39="",K39="",L39=""),"教育訓練時間未入力","")</f>
        <v/>
      </c>
      <c r="R39" s="331" t="str">
        <f t="shared" ref="R39" si="11">IF(AND(OR(AND(I39="",I40=""),AND(I39&lt;&gt;"",I40&lt;&gt;"")),OR(AND(J39="",J40=""),AND(J39&lt;&gt;"",J40&lt;&gt;"")),OR(AND(K39="",K40=""),AND(K39&lt;&gt;"",K40&lt;&gt;"")),OR(AND(L39="",L40=""),AND(L39&lt;&gt;"",L40&lt;&gt;""))),"","教育訓練時間、受講人数不整合")</f>
        <v/>
      </c>
      <c r="S39" s="686">
        <f t="shared" si="0"/>
        <v>0</v>
      </c>
      <c r="T39" s="686">
        <f t="shared" si="1"/>
        <v>0</v>
      </c>
      <c r="U39" s="686">
        <f t="shared" si="2"/>
        <v>0</v>
      </c>
      <c r="V39" s="686">
        <f t="shared" si="3"/>
        <v>0</v>
      </c>
    </row>
    <row r="40" spans="1:22" ht="21.75" customHeight="1" thickBot="1" x14ac:dyDescent="0.2">
      <c r="A40" s="79"/>
      <c r="B40" s="959"/>
      <c r="C40" s="956"/>
      <c r="D40" s="957"/>
      <c r="E40" s="514"/>
      <c r="F40" s="515"/>
      <c r="G40" s="515"/>
      <c r="H40" s="516"/>
      <c r="I40" s="517"/>
      <c r="J40" s="518"/>
      <c r="K40" s="518"/>
      <c r="L40" s="519"/>
      <c r="M40" s="333" t="s">
        <v>2</v>
      </c>
      <c r="N40" s="961"/>
      <c r="O40" s="962"/>
      <c r="P40" s="963"/>
      <c r="Q40" s="334" t="str">
        <f t="shared" ref="Q40" si="12">IF(OR(AND(C39="",M39="",N39="",O39="",P39=""),AND(M39&lt;&gt;"",N39&lt;&gt;"",O39&lt;&gt;"",P39&lt;&gt;"")),"","訓練の方法等未入力")</f>
        <v/>
      </c>
      <c r="R40" s="331"/>
      <c r="S40" s="686">
        <f t="shared" si="0"/>
        <v>0</v>
      </c>
      <c r="T40" s="686">
        <f t="shared" si="1"/>
        <v>0</v>
      </c>
      <c r="U40" s="686">
        <f t="shared" si="2"/>
        <v>0</v>
      </c>
      <c r="V40" s="686">
        <f t="shared" si="3"/>
        <v>0</v>
      </c>
    </row>
    <row r="41" spans="1:22" ht="21.75" customHeight="1" thickBot="1" x14ac:dyDescent="0.2">
      <c r="A41" s="79"/>
      <c r="B41" s="960" t="s">
        <v>137</v>
      </c>
      <c r="C41" s="964"/>
      <c r="D41" s="965"/>
      <c r="E41" s="520"/>
      <c r="F41" s="521"/>
      <c r="G41" s="522"/>
      <c r="H41" s="523"/>
      <c r="I41" s="586"/>
      <c r="J41" s="587"/>
      <c r="K41" s="587"/>
      <c r="L41" s="588"/>
      <c r="M41" s="426"/>
      <c r="N41" s="427"/>
      <c r="O41" s="427"/>
      <c r="P41" s="427"/>
      <c r="Q41" s="334" t="str">
        <f t="shared" ref="Q41" si="13">IF(AND(C41&lt;&gt;"",I41="",J41="",K41="",L41=""),"教育訓練時間未入力","")</f>
        <v/>
      </c>
      <c r="R41" s="331" t="str">
        <f t="shared" ref="R41" si="14">IF(AND(OR(AND(I41="",I42=""),AND(I41&lt;&gt;"",I42&lt;&gt;"")),OR(AND(J41="",J42=""),AND(J41&lt;&gt;"",J42&lt;&gt;"")),OR(AND(K41="",K42=""),AND(K41&lt;&gt;"",K42&lt;&gt;"")),OR(AND(L41="",L42=""),AND(L41&lt;&gt;"",L42&lt;&gt;""))),"","教育訓練時間、受講人数不整合")</f>
        <v/>
      </c>
      <c r="S41" s="686">
        <f t="shared" si="0"/>
        <v>0</v>
      </c>
      <c r="T41" s="686">
        <f t="shared" si="1"/>
        <v>0</v>
      </c>
      <c r="U41" s="686">
        <f t="shared" si="2"/>
        <v>0</v>
      </c>
      <c r="V41" s="686">
        <f t="shared" si="3"/>
        <v>0</v>
      </c>
    </row>
    <row r="42" spans="1:22" ht="21.75" customHeight="1" thickBot="1" x14ac:dyDescent="0.2">
      <c r="A42" s="79"/>
      <c r="B42" s="959"/>
      <c r="C42" s="966"/>
      <c r="D42" s="967"/>
      <c r="E42" s="524"/>
      <c r="F42" s="525"/>
      <c r="G42" s="525"/>
      <c r="H42" s="526"/>
      <c r="I42" s="517"/>
      <c r="J42" s="518"/>
      <c r="K42" s="518"/>
      <c r="L42" s="519"/>
      <c r="M42" s="333" t="s">
        <v>2</v>
      </c>
      <c r="N42" s="961"/>
      <c r="O42" s="962"/>
      <c r="P42" s="963"/>
      <c r="Q42" s="334" t="str">
        <f t="shared" ref="Q42" si="15">IF(OR(AND(C41="",M41="",N41="",O41="",P41=""),AND(M41&lt;&gt;"",N41&lt;&gt;"",O41&lt;&gt;"",P41&lt;&gt;"")),"","訓練の方法等未入力")</f>
        <v/>
      </c>
      <c r="R42" s="331"/>
      <c r="S42" s="686">
        <f t="shared" si="0"/>
        <v>0</v>
      </c>
      <c r="T42" s="686">
        <f t="shared" si="1"/>
        <v>0</v>
      </c>
      <c r="U42" s="686">
        <f t="shared" si="2"/>
        <v>0</v>
      </c>
      <c r="V42" s="686">
        <f t="shared" si="3"/>
        <v>0</v>
      </c>
    </row>
    <row r="43" spans="1:22" ht="21.75" customHeight="1" thickBot="1" x14ac:dyDescent="0.2">
      <c r="A43" s="79"/>
      <c r="B43" s="84" t="s">
        <v>240</v>
      </c>
      <c r="C43" s="82"/>
      <c r="D43" s="86"/>
      <c r="E43" s="390"/>
      <c r="F43" s="391"/>
      <c r="G43" s="390"/>
      <c r="H43" s="390"/>
      <c r="I43" s="390"/>
      <c r="J43" s="390"/>
      <c r="K43" s="390"/>
      <c r="L43" s="390"/>
      <c r="M43" s="390"/>
      <c r="N43" s="390"/>
      <c r="O43" s="393"/>
      <c r="P43" s="394"/>
      <c r="Q43" s="334"/>
      <c r="R43" s="331"/>
      <c r="S43" s="686">
        <f t="shared" si="0"/>
        <v>0</v>
      </c>
      <c r="T43" s="686">
        <f t="shared" si="1"/>
        <v>0</v>
      </c>
      <c r="U43" s="686">
        <f t="shared" si="2"/>
        <v>0</v>
      </c>
      <c r="V43" s="686">
        <f t="shared" si="3"/>
        <v>0</v>
      </c>
    </row>
    <row r="44" spans="1:22" ht="21.75" customHeight="1" thickBot="1" x14ac:dyDescent="0.2">
      <c r="A44" s="79"/>
      <c r="B44" s="958" t="s">
        <v>238</v>
      </c>
      <c r="C44" s="954"/>
      <c r="D44" s="955"/>
      <c r="E44" s="510"/>
      <c r="F44" s="511"/>
      <c r="G44" s="512"/>
      <c r="H44" s="513"/>
      <c r="I44" s="583"/>
      <c r="J44" s="584"/>
      <c r="K44" s="584"/>
      <c r="L44" s="585"/>
      <c r="M44" s="427"/>
      <c r="N44" s="427"/>
      <c r="O44" s="427"/>
      <c r="P44" s="427"/>
      <c r="Q44" s="334" t="str">
        <f t="shared" ref="Q44" si="16">IF(AND(C44&lt;&gt;"",I44="",J44="",K44="",L44=""),"教育訓練時間未入力","")</f>
        <v/>
      </c>
      <c r="R44" s="331" t="str">
        <f t="shared" ref="R44" si="17">IF(AND(OR(AND(I44="",I45=""),AND(I44&lt;&gt;"",I45&lt;&gt;"")),OR(AND(J44="",J45=""),AND(J44&lt;&gt;"",J45&lt;&gt;"")),OR(AND(K44="",K45=""),AND(K44&lt;&gt;"",K45&lt;&gt;"")),OR(AND(L44="",L45=""),AND(L44&lt;&gt;"",L45&lt;&gt;""))),"","教育訓練時間、受講人数不整合")</f>
        <v/>
      </c>
      <c r="S44" s="686">
        <f t="shared" si="0"/>
        <v>0</v>
      </c>
      <c r="T44" s="686">
        <f t="shared" si="1"/>
        <v>0</v>
      </c>
      <c r="U44" s="686">
        <f t="shared" si="2"/>
        <v>0</v>
      </c>
      <c r="V44" s="686">
        <f t="shared" si="3"/>
        <v>0</v>
      </c>
    </row>
    <row r="45" spans="1:22" ht="21.75" customHeight="1" thickBot="1" x14ac:dyDescent="0.2">
      <c r="A45" s="79"/>
      <c r="B45" s="959"/>
      <c r="C45" s="956"/>
      <c r="D45" s="957"/>
      <c r="E45" s="514"/>
      <c r="F45" s="515"/>
      <c r="G45" s="515"/>
      <c r="H45" s="516"/>
      <c r="I45" s="517"/>
      <c r="J45" s="518"/>
      <c r="K45" s="518"/>
      <c r="L45" s="519"/>
      <c r="M45" s="333" t="s">
        <v>2</v>
      </c>
      <c r="N45" s="961"/>
      <c r="O45" s="962"/>
      <c r="P45" s="963"/>
      <c r="Q45" s="334" t="str">
        <f t="shared" ref="Q45" si="18">IF(OR(AND(C44="",M44="",N44="",O44="",P44=""),AND(M44&lt;&gt;"",N44&lt;&gt;"",O44&lt;&gt;"",P44&lt;&gt;"")),"","訓練の方法等未入力")</f>
        <v/>
      </c>
      <c r="R45" s="331"/>
      <c r="S45" s="686">
        <f t="shared" si="0"/>
        <v>0</v>
      </c>
      <c r="T45" s="686">
        <f t="shared" si="1"/>
        <v>0</v>
      </c>
      <c r="U45" s="686">
        <f t="shared" si="2"/>
        <v>0</v>
      </c>
      <c r="V45" s="686">
        <f t="shared" si="3"/>
        <v>0</v>
      </c>
    </row>
    <row r="46" spans="1:22" ht="21.75" customHeight="1" thickBot="1" x14ac:dyDescent="0.2">
      <c r="A46" s="79"/>
      <c r="B46" s="960" t="s">
        <v>137</v>
      </c>
      <c r="C46" s="964"/>
      <c r="D46" s="965"/>
      <c r="E46" s="520"/>
      <c r="F46" s="521"/>
      <c r="G46" s="522"/>
      <c r="H46" s="523"/>
      <c r="I46" s="586"/>
      <c r="J46" s="587"/>
      <c r="K46" s="587"/>
      <c r="L46" s="588"/>
      <c r="M46" s="426"/>
      <c r="N46" s="427"/>
      <c r="O46" s="427"/>
      <c r="P46" s="427"/>
      <c r="Q46" s="334" t="str">
        <f t="shared" ref="Q46" si="19">IF(AND(C46&lt;&gt;"",I46="",J46="",K46="",L46=""),"教育訓練時間未入力","")</f>
        <v/>
      </c>
      <c r="R46" s="331" t="str">
        <f t="shared" ref="R46" si="20">IF(AND(OR(AND(I46="",I47=""),AND(I46&lt;&gt;"",I47&lt;&gt;"")),OR(AND(J46="",J47=""),AND(J46&lt;&gt;"",J47&lt;&gt;"")),OR(AND(K46="",K47=""),AND(K46&lt;&gt;"",K47&lt;&gt;"")),OR(AND(L46="",L47=""),AND(L46&lt;&gt;"",L47&lt;&gt;""))),"","教育訓練時間、受講人数不整合")</f>
        <v/>
      </c>
      <c r="S46" s="686">
        <f t="shared" si="0"/>
        <v>0</v>
      </c>
      <c r="T46" s="686">
        <f t="shared" si="1"/>
        <v>0</v>
      </c>
      <c r="U46" s="686">
        <f t="shared" si="2"/>
        <v>0</v>
      </c>
      <c r="V46" s="686">
        <f t="shared" si="3"/>
        <v>0</v>
      </c>
    </row>
    <row r="47" spans="1:22" ht="21.75" customHeight="1" thickBot="1" x14ac:dyDescent="0.2">
      <c r="A47" s="79"/>
      <c r="B47" s="959"/>
      <c r="C47" s="966"/>
      <c r="D47" s="967"/>
      <c r="E47" s="524"/>
      <c r="F47" s="525"/>
      <c r="G47" s="525"/>
      <c r="H47" s="526"/>
      <c r="I47" s="517"/>
      <c r="J47" s="518"/>
      <c r="K47" s="518"/>
      <c r="L47" s="519"/>
      <c r="M47" s="333" t="s">
        <v>2</v>
      </c>
      <c r="N47" s="961"/>
      <c r="O47" s="962"/>
      <c r="P47" s="963"/>
      <c r="Q47" s="334" t="str">
        <f t="shared" ref="Q47" si="21">IF(OR(AND(C46="",M46="",N46="",O46="",P46=""),AND(M46&lt;&gt;"",N46&lt;&gt;"",O46&lt;&gt;"",P46&lt;&gt;"")),"","訓練の方法等未入力")</f>
        <v/>
      </c>
      <c r="R47" s="331"/>
      <c r="S47" s="686">
        <f t="shared" si="0"/>
        <v>0</v>
      </c>
      <c r="T47" s="686">
        <f t="shared" si="1"/>
        <v>0</v>
      </c>
      <c r="U47" s="686">
        <f t="shared" si="2"/>
        <v>0</v>
      </c>
      <c r="V47" s="686">
        <f t="shared" si="3"/>
        <v>0</v>
      </c>
    </row>
    <row r="48" spans="1:22" ht="21.75" customHeight="1" thickBot="1" x14ac:dyDescent="0.2">
      <c r="A48" s="79"/>
      <c r="B48" s="84" t="s">
        <v>239</v>
      </c>
      <c r="C48" s="82"/>
      <c r="D48" s="85"/>
      <c r="E48" s="392"/>
      <c r="F48" s="391"/>
      <c r="G48" s="390"/>
      <c r="H48" s="390"/>
      <c r="I48" s="390"/>
      <c r="J48" s="390"/>
      <c r="K48" s="390"/>
      <c r="L48" s="390"/>
      <c r="M48" s="390"/>
      <c r="N48" s="390"/>
      <c r="O48" s="393"/>
      <c r="P48" s="394"/>
      <c r="Q48" s="334"/>
      <c r="R48" s="331"/>
      <c r="S48" s="686">
        <f t="shared" si="0"/>
        <v>0</v>
      </c>
      <c r="T48" s="686">
        <f t="shared" si="1"/>
        <v>0</v>
      </c>
      <c r="U48" s="686">
        <f t="shared" si="2"/>
        <v>0</v>
      </c>
      <c r="V48" s="686">
        <f t="shared" si="3"/>
        <v>0</v>
      </c>
    </row>
    <row r="49" spans="1:22" ht="21.75" customHeight="1" thickBot="1" x14ac:dyDescent="0.2">
      <c r="A49" s="79"/>
      <c r="B49" s="958" t="s">
        <v>238</v>
      </c>
      <c r="C49" s="954"/>
      <c r="D49" s="955"/>
      <c r="E49" s="510"/>
      <c r="F49" s="511"/>
      <c r="G49" s="512"/>
      <c r="H49" s="513"/>
      <c r="I49" s="583"/>
      <c r="J49" s="584"/>
      <c r="K49" s="584"/>
      <c r="L49" s="585"/>
      <c r="M49" s="427"/>
      <c r="N49" s="427"/>
      <c r="O49" s="427"/>
      <c r="P49" s="427"/>
      <c r="Q49" s="334" t="str">
        <f t="shared" ref="Q49" si="22">IF(AND(C49&lt;&gt;"",I49="",J49="",K49="",L49=""),"教育訓練時間未入力","")</f>
        <v/>
      </c>
      <c r="R49" s="331" t="str">
        <f t="shared" ref="R49" si="23">IF(AND(OR(AND(I49="",I50=""),AND(I49&lt;&gt;"",I50&lt;&gt;"")),OR(AND(J49="",J50=""),AND(J49&lt;&gt;"",J50&lt;&gt;"")),OR(AND(K49="",K50=""),AND(K49&lt;&gt;"",K50&lt;&gt;"")),OR(AND(L49="",L50=""),AND(L49&lt;&gt;"",L50&lt;&gt;""))),"","教育訓練時間、受講人数不整合")</f>
        <v/>
      </c>
      <c r="S49" s="686">
        <f t="shared" si="0"/>
        <v>0</v>
      </c>
      <c r="T49" s="686">
        <f t="shared" si="1"/>
        <v>0</v>
      </c>
      <c r="U49" s="686">
        <f t="shared" si="2"/>
        <v>0</v>
      </c>
      <c r="V49" s="686">
        <f t="shared" si="3"/>
        <v>0</v>
      </c>
    </row>
    <row r="50" spans="1:22" ht="21.75" customHeight="1" thickBot="1" x14ac:dyDescent="0.2">
      <c r="A50" s="79"/>
      <c r="B50" s="959"/>
      <c r="C50" s="956"/>
      <c r="D50" s="957"/>
      <c r="E50" s="514"/>
      <c r="F50" s="515"/>
      <c r="G50" s="515"/>
      <c r="H50" s="516"/>
      <c r="I50" s="517"/>
      <c r="J50" s="518"/>
      <c r="K50" s="518"/>
      <c r="L50" s="519"/>
      <c r="M50" s="333" t="s">
        <v>2</v>
      </c>
      <c r="N50" s="961"/>
      <c r="O50" s="962"/>
      <c r="P50" s="963"/>
      <c r="Q50" s="334" t="str">
        <f t="shared" ref="Q50" si="24">IF(OR(AND(C49="",M49="",N49="",O49="",P49=""),AND(M49&lt;&gt;"",N49&lt;&gt;"",O49&lt;&gt;"",P49&lt;&gt;"")),"","訓練の方法等未入力")</f>
        <v/>
      </c>
      <c r="R50" s="331"/>
      <c r="S50" s="686">
        <f t="shared" si="0"/>
        <v>0</v>
      </c>
      <c r="T50" s="686">
        <f t="shared" si="1"/>
        <v>0</v>
      </c>
      <c r="U50" s="686">
        <f t="shared" si="2"/>
        <v>0</v>
      </c>
      <c r="V50" s="686">
        <f t="shared" si="3"/>
        <v>0</v>
      </c>
    </row>
    <row r="51" spans="1:22" ht="21.75" customHeight="1" thickBot="1" x14ac:dyDescent="0.2">
      <c r="A51" s="79"/>
      <c r="B51" s="960" t="s">
        <v>137</v>
      </c>
      <c r="C51" s="964"/>
      <c r="D51" s="965"/>
      <c r="E51" s="520"/>
      <c r="F51" s="521"/>
      <c r="G51" s="522"/>
      <c r="H51" s="523"/>
      <c r="I51" s="586"/>
      <c r="J51" s="587"/>
      <c r="K51" s="587"/>
      <c r="L51" s="588"/>
      <c r="M51" s="426"/>
      <c r="N51" s="427"/>
      <c r="O51" s="427"/>
      <c r="P51" s="427"/>
      <c r="Q51" s="334" t="str">
        <f t="shared" ref="Q51" si="25">IF(AND(C51&lt;&gt;"",I51="",J51="",K51="",L51=""),"教育訓練時間未入力","")</f>
        <v/>
      </c>
      <c r="R51" s="331" t="str">
        <f t="shared" ref="R51" si="26">IF(AND(OR(AND(I51="",I52=""),AND(I51&lt;&gt;"",I52&lt;&gt;"")),OR(AND(J51="",J52=""),AND(J51&lt;&gt;"",J52&lt;&gt;"")),OR(AND(K51="",K52=""),AND(K51&lt;&gt;"",K52&lt;&gt;"")),OR(AND(L51="",L52=""),AND(L51&lt;&gt;"",L52&lt;&gt;""))),"","教育訓練時間、受講人数不整合")</f>
        <v/>
      </c>
      <c r="S51" s="686">
        <f t="shared" si="0"/>
        <v>0</v>
      </c>
      <c r="T51" s="686">
        <f t="shared" si="1"/>
        <v>0</v>
      </c>
      <c r="U51" s="686">
        <f t="shared" si="2"/>
        <v>0</v>
      </c>
      <c r="V51" s="686">
        <f t="shared" si="3"/>
        <v>0</v>
      </c>
    </row>
    <row r="52" spans="1:22" ht="21.75" customHeight="1" thickBot="1" x14ac:dyDescent="0.2">
      <c r="A52" s="79"/>
      <c r="B52" s="1068"/>
      <c r="C52" s="966"/>
      <c r="D52" s="967"/>
      <c r="E52" s="524"/>
      <c r="F52" s="525"/>
      <c r="G52" s="525"/>
      <c r="H52" s="526"/>
      <c r="I52" s="517"/>
      <c r="J52" s="518"/>
      <c r="K52" s="518"/>
      <c r="L52" s="519"/>
      <c r="M52" s="333" t="s">
        <v>2</v>
      </c>
      <c r="N52" s="961"/>
      <c r="O52" s="962"/>
      <c r="P52" s="963"/>
      <c r="Q52" s="334" t="str">
        <f t="shared" ref="Q52" si="27">IF(OR(AND(C51="",M51="",N51="",O51="",P51=""),AND(M51&lt;&gt;"",N51&lt;&gt;"",O51&lt;&gt;"",P51&lt;&gt;"")),"","訓練の方法等未入力")</f>
        <v/>
      </c>
      <c r="R52" s="331"/>
      <c r="S52" s="686">
        <f t="shared" si="0"/>
        <v>0</v>
      </c>
      <c r="T52" s="686">
        <f t="shared" si="1"/>
        <v>0</v>
      </c>
      <c r="U52" s="686">
        <f t="shared" si="2"/>
        <v>0</v>
      </c>
      <c r="V52" s="686">
        <f t="shared" si="3"/>
        <v>0</v>
      </c>
    </row>
    <row r="53" spans="1:22" ht="38.25" customHeight="1" thickTop="1" x14ac:dyDescent="0.15">
      <c r="A53" s="79"/>
      <c r="B53" s="1056" t="s">
        <v>162</v>
      </c>
      <c r="C53" s="1057"/>
      <c r="D53" s="1057"/>
      <c r="E53" s="1057"/>
      <c r="F53" s="1057"/>
      <c r="G53" s="1057"/>
      <c r="H53" s="1058"/>
      <c r="I53" s="336" t="str">
        <f>IF(SUM(S29:S52)=0,"",SUM(S29:S52))</f>
        <v/>
      </c>
      <c r="J53" s="337" t="str">
        <f>IF(SUM(T29:T52)=0,"",SUM(T29:T52))</f>
        <v/>
      </c>
      <c r="K53" s="337" t="str">
        <f>IF(SUM(U29:U52)=0,"",SUM(U29:U52))</f>
        <v/>
      </c>
      <c r="L53" s="338" t="str">
        <f>IF(SUM(V29:V52)=0,"",SUM(V29:V52))</f>
        <v/>
      </c>
      <c r="M53" s="1078" t="s">
        <v>160</v>
      </c>
      <c r="N53" s="1079"/>
      <c r="O53" s="1080"/>
      <c r="P53" s="335" t="str">
        <f>IF(SUM(I53:K53)=0,"",SUM(I53:K53))</f>
        <v/>
      </c>
    </row>
    <row r="54" spans="1:22" ht="38.25" customHeight="1" x14ac:dyDescent="0.15">
      <c r="A54" s="79"/>
      <c r="B54" s="1062" t="s">
        <v>163</v>
      </c>
      <c r="C54" s="1063"/>
      <c r="D54" s="1063"/>
      <c r="E54" s="1063"/>
      <c r="F54" s="1063"/>
      <c r="G54" s="1063"/>
      <c r="H54" s="1064"/>
      <c r="I54" s="527"/>
      <c r="J54" s="528"/>
      <c r="K54" s="528"/>
      <c r="L54" s="529"/>
      <c r="M54" s="1072" t="s">
        <v>161</v>
      </c>
      <c r="N54" s="1073"/>
      <c r="O54" s="1074"/>
      <c r="P54" s="404" t="str">
        <f>IF(SUM(I54:K54)=0,"",SUM(I54:K54))</f>
        <v/>
      </c>
      <c r="Q54" s="681" t="str">
        <f>IF(OR(AND(I53&lt;&gt;"",I54=""),AND(J53&lt;&gt;"",J54=""),AND(K53&lt;&gt;"",K54=""),AND(L53&lt;&gt;"",L54="")),"教育訓練受講者実人数未入力","")</f>
        <v/>
      </c>
    </row>
    <row r="55" spans="1:22" ht="38.25" customHeight="1" thickBot="1" x14ac:dyDescent="0.2">
      <c r="A55" s="79"/>
      <c r="B55" s="1065" t="s">
        <v>167</v>
      </c>
      <c r="C55" s="1066"/>
      <c r="D55" s="1066"/>
      <c r="E55" s="1066"/>
      <c r="F55" s="1066"/>
      <c r="G55" s="1066"/>
      <c r="H55" s="1067"/>
      <c r="I55" s="400" t="str">
        <f>IF(OR(I53=0,I53="",I54=0,I54=""),"",ROUNDDOWN(I53/I54,0))</f>
        <v/>
      </c>
      <c r="J55" s="401" t="str">
        <f t="shared" ref="J55:L55" si="28">IF(OR(J53=0,J53="",J54=0,J54=""),"",ROUNDDOWN(J53/J54,0))</f>
        <v/>
      </c>
      <c r="K55" s="401" t="str">
        <f t="shared" si="28"/>
        <v/>
      </c>
      <c r="L55" s="402" t="str">
        <f t="shared" si="28"/>
        <v/>
      </c>
      <c r="M55" s="1075" t="s">
        <v>159</v>
      </c>
      <c r="N55" s="1076"/>
      <c r="O55" s="1077"/>
      <c r="P55" s="403" t="str">
        <f>IF(OR(P53="",P54=""),"",ROUNDDOWN(P53/P54,0))</f>
        <v/>
      </c>
      <c r="Q55" s="687"/>
    </row>
    <row r="56" spans="1:22" ht="21" customHeight="1" thickBot="1" x14ac:dyDescent="0.2">
      <c r="A56" s="79"/>
      <c r="B56" s="1059" t="s">
        <v>144</v>
      </c>
      <c r="C56" s="1060"/>
      <c r="D56" s="1060"/>
      <c r="E56" s="1060"/>
      <c r="F56" s="1060"/>
      <c r="G56" s="1060"/>
      <c r="H56" s="1060"/>
      <c r="I56" s="1060"/>
      <c r="J56" s="1060"/>
      <c r="K56" s="1060"/>
      <c r="L56" s="1061"/>
      <c r="M56" s="1069"/>
      <c r="N56" s="1070"/>
      <c r="O56" s="1070"/>
      <c r="P56" s="1071"/>
      <c r="Q56" s="680" t="str">
        <f>IF(M56="","１人当たり平均賃金未入力","")</f>
        <v>１人当たり平均賃金未入力</v>
      </c>
    </row>
    <row r="57" spans="1:22" x14ac:dyDescent="0.15">
      <c r="M57" s="78"/>
    </row>
  </sheetData>
  <sheetProtection sheet="1" objects="1" scenarios="1"/>
  <mergeCells count="73">
    <mergeCell ref="B56:L56"/>
    <mergeCell ref="M56:P56"/>
    <mergeCell ref="B53:H53"/>
    <mergeCell ref="M53:O53"/>
    <mergeCell ref="B54:H54"/>
    <mergeCell ref="M54:O54"/>
    <mergeCell ref="B55:H55"/>
    <mergeCell ref="M55:O55"/>
    <mergeCell ref="B51:B52"/>
    <mergeCell ref="C51:D52"/>
    <mergeCell ref="N52:P52"/>
    <mergeCell ref="B49:B50"/>
    <mergeCell ref="C49:D50"/>
    <mergeCell ref="N50:P50"/>
    <mergeCell ref="B46:B47"/>
    <mergeCell ref="C46:D47"/>
    <mergeCell ref="N47:P47"/>
    <mergeCell ref="B44:B45"/>
    <mergeCell ref="C44:D45"/>
    <mergeCell ref="N45:P45"/>
    <mergeCell ref="B41:B42"/>
    <mergeCell ref="C41:D42"/>
    <mergeCell ref="N42:P42"/>
    <mergeCell ref="B39:B40"/>
    <mergeCell ref="C39:D40"/>
    <mergeCell ref="N40:P40"/>
    <mergeCell ref="B36:B37"/>
    <mergeCell ref="C36:D37"/>
    <mergeCell ref="N37:P37"/>
    <mergeCell ref="B34:B35"/>
    <mergeCell ref="C34:D35"/>
    <mergeCell ref="N35:P35"/>
    <mergeCell ref="B31:B32"/>
    <mergeCell ref="C31:D32"/>
    <mergeCell ref="N32:P32"/>
    <mergeCell ref="B29:B30"/>
    <mergeCell ref="C29:D30"/>
    <mergeCell ref="N30:P30"/>
    <mergeCell ref="M23:M27"/>
    <mergeCell ref="N23:N27"/>
    <mergeCell ref="O23:O27"/>
    <mergeCell ref="P23:P27"/>
    <mergeCell ref="I25:L26"/>
    <mergeCell ref="F13:G13"/>
    <mergeCell ref="H13:I13"/>
    <mergeCell ref="J13:L13"/>
    <mergeCell ref="E26:H26"/>
    <mergeCell ref="C16:E18"/>
    <mergeCell ref="F17:H18"/>
    <mergeCell ref="I18:K18"/>
    <mergeCell ref="B23:D27"/>
    <mergeCell ref="E23:H25"/>
    <mergeCell ref="I23:L24"/>
    <mergeCell ref="C11:D11"/>
    <mergeCell ref="F11:G11"/>
    <mergeCell ref="H11:I11"/>
    <mergeCell ref="J11:L11"/>
    <mergeCell ref="F12:G12"/>
    <mergeCell ref="H12:I12"/>
    <mergeCell ref="J12:L12"/>
    <mergeCell ref="M6:N7"/>
    <mergeCell ref="F7:G8"/>
    <mergeCell ref="H7:I8"/>
    <mergeCell ref="C10:D10"/>
    <mergeCell ref="F10:G10"/>
    <mergeCell ref="H10:I10"/>
    <mergeCell ref="J10:L10"/>
    <mergeCell ref="B9:D9"/>
    <mergeCell ref="F9:G9"/>
    <mergeCell ref="H9:I9"/>
    <mergeCell ref="J9:L9"/>
    <mergeCell ref="E6:E8"/>
    <mergeCell ref="J6:L8"/>
  </mergeCells>
  <phoneticPr fontId="5"/>
  <dataValidations count="7">
    <dataValidation imeMode="on" allowBlank="1" showInputMessage="1" showErrorMessage="1" sqref="C29:D32 C34:D37 C39:D42 C44:D47 C49:D52"/>
    <dataValidation type="decimal" operator="greaterThanOrEqual" allowBlank="1" showInputMessage="1" showErrorMessage="1" sqref="I29:L29 I34:L34 I39:L39 I44:L44 I49:L49">
      <formula1>0</formula1>
    </dataValidation>
    <dataValidation type="list" allowBlank="1" showInputMessage="1" showErrorMessage="1" sqref="E29:H29 E31:H31 E34:H34 E36:H36 E39:H39 E41:H41 E44:H44 E46:H46 E49:H49 E51:H51">
      <formula1>"1,2,3,4,5,6"</formula1>
    </dataValidation>
    <dataValidation type="list" allowBlank="1" showInputMessage="1" showErrorMessage="1" sqref="O31:P31 M31 M29 O29:P29 O36:P36 M36 M34 O34:P34 O41:P41 M41 M39 O39:P39 O46:P46 M46 M44 O44:P44 O51:P51 M51 M49 O49:P49">
      <formula1>"1,2,3"</formula1>
    </dataValidation>
    <dataValidation type="list" allowBlank="1" showInputMessage="1" showErrorMessage="1" sqref="N29 N31 N34 N36 N39 N41 N44 N46 N49 N51">
      <formula1>"1,2,3,4"</formula1>
    </dataValidation>
    <dataValidation type="whole" operator="greaterThanOrEqual" allowBlank="1" showInputMessage="1" showErrorMessage="1" sqref="F12:I13 F10:I10 M12:N13 J9:L9 D20:E20 G20:H20 J20:K20 E30:L30 E32:L32 E35:L35 E37:L37 E40:L40 E42:L42 E45:L45 E47:L47 E50:L50 E52:L52 M56:P56 I54:L54">
      <formula1>0</formula1>
    </dataValidation>
    <dataValidation operator="greaterThanOrEqual" allowBlank="1" showInputMessage="1" showErrorMessage="1" sqref="E9:I9 E10 E11:I11 E12:E13"/>
  </dataValidations>
  <printOptions horizontalCentered="1"/>
  <pageMargins left="0.39370078740157483" right="0.39370078740157483" top="0.39370078740157483" bottom="0.47244094488188981" header="0.31496062992125984" footer="0.31496062992125984"/>
  <pageSetup paperSize="9" scale="62"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V57"/>
  <sheetViews>
    <sheetView topLeftCell="A40" zoomScale="70" zoomScaleNormal="70" zoomScaleSheetLayoutView="100" workbookViewId="0">
      <selection activeCell="B5" sqref="B5"/>
    </sheetView>
  </sheetViews>
  <sheetFormatPr defaultRowHeight="13.5" x14ac:dyDescent="0.15"/>
  <cols>
    <col min="1" max="1" width="1.875" style="77" customWidth="1"/>
    <col min="2" max="2" width="4.625" style="77" customWidth="1"/>
    <col min="3" max="3" width="11.5" style="77" customWidth="1"/>
    <col min="4" max="4" width="8.375" style="77" customWidth="1"/>
    <col min="5" max="12" width="8.125" style="77" customWidth="1"/>
    <col min="13" max="16" width="15.75" style="77" customWidth="1"/>
    <col min="17" max="17" width="22.75" style="331" customWidth="1"/>
    <col min="18" max="18" width="31.125" style="95" bestFit="1" customWidth="1"/>
    <col min="19" max="19" width="16.625" style="95" customWidth="1"/>
    <col min="20" max="20" width="6.375" style="95" customWidth="1"/>
    <col min="21" max="21" width="17.125" style="95" customWidth="1"/>
    <col min="22" max="22" width="9" style="95"/>
    <col min="23" max="16384" width="9" style="77"/>
  </cols>
  <sheetData>
    <row r="1" spans="1:20" ht="29.25" customHeight="1" x14ac:dyDescent="0.15">
      <c r="P1" s="59" t="s">
        <v>441</v>
      </c>
    </row>
    <row r="2" spans="1:20" ht="29.25" customHeight="1" x14ac:dyDescent="0.15">
      <c r="A2" s="1" t="s">
        <v>185</v>
      </c>
    </row>
    <row r="3" spans="1:20" ht="29.25" customHeight="1" x14ac:dyDescent="0.15"/>
    <row r="4" spans="1:20" ht="28.5" customHeight="1" x14ac:dyDescent="0.15">
      <c r="A4" s="114"/>
      <c r="B4" s="114" t="s">
        <v>601</v>
      </c>
      <c r="C4" s="139"/>
      <c r="D4" s="139"/>
      <c r="E4" s="139"/>
      <c r="F4" s="139"/>
      <c r="G4" s="97"/>
      <c r="H4" s="97"/>
      <c r="I4" s="97"/>
      <c r="J4" s="97"/>
      <c r="K4" s="114"/>
      <c r="L4" s="114"/>
      <c r="M4" s="114"/>
      <c r="N4" s="114"/>
      <c r="O4" s="114"/>
      <c r="P4" s="114"/>
      <c r="Q4" s="328"/>
      <c r="R4" s="113"/>
      <c r="S4" s="113"/>
      <c r="T4" s="113"/>
    </row>
    <row r="5" spans="1:20" s="21" customFormat="1" ht="28.5" customHeight="1" thickBot="1" x14ac:dyDescent="0.2">
      <c r="B5" s="138" t="s">
        <v>258</v>
      </c>
      <c r="C5" s="137" t="s">
        <v>165</v>
      </c>
      <c r="D5" s="137"/>
      <c r="E5" s="137"/>
      <c r="F5" s="119"/>
      <c r="G5" s="97"/>
      <c r="H5" s="97"/>
      <c r="I5" s="97"/>
      <c r="J5" s="97"/>
      <c r="K5" s="116"/>
      <c r="L5" s="116"/>
      <c r="M5" s="116"/>
      <c r="N5" s="116"/>
      <c r="O5" s="116"/>
      <c r="P5" s="116"/>
      <c r="Q5" s="329"/>
      <c r="R5" s="116"/>
      <c r="S5" s="115"/>
    </row>
    <row r="6" spans="1:20" s="21" customFormat="1" ht="8.25" customHeight="1" thickBot="1" x14ac:dyDescent="0.2">
      <c r="B6" s="136"/>
      <c r="C6" s="135"/>
      <c r="D6" s="135"/>
      <c r="E6" s="977" t="s">
        <v>1</v>
      </c>
      <c r="F6" s="134"/>
      <c r="G6" s="133"/>
      <c r="H6" s="133"/>
      <c r="I6" s="133"/>
      <c r="J6" s="1042" t="s">
        <v>257</v>
      </c>
      <c r="K6" s="1012"/>
      <c r="L6" s="1043"/>
      <c r="M6" s="977" t="s">
        <v>425</v>
      </c>
      <c r="N6" s="978"/>
      <c r="Q6" s="330"/>
    </row>
    <row r="7" spans="1:20" s="21" customFormat="1" ht="26.25" customHeight="1" x14ac:dyDescent="0.15">
      <c r="B7" s="132"/>
      <c r="C7" s="131"/>
      <c r="D7" s="131"/>
      <c r="E7" s="1007"/>
      <c r="F7" s="977" t="s">
        <v>12</v>
      </c>
      <c r="G7" s="1009"/>
      <c r="H7" s="1012" t="s">
        <v>13</v>
      </c>
      <c r="I7" s="1013"/>
      <c r="J7" s="1044"/>
      <c r="K7" s="1045"/>
      <c r="L7" s="1046"/>
      <c r="M7" s="979"/>
      <c r="N7" s="980"/>
      <c r="Q7" s="330"/>
    </row>
    <row r="8" spans="1:20" s="21" customFormat="1" ht="24" customHeight="1" thickBot="1" x14ac:dyDescent="0.2">
      <c r="B8" s="130"/>
      <c r="C8" s="129"/>
      <c r="D8" s="129"/>
      <c r="E8" s="1008"/>
      <c r="F8" s="1010"/>
      <c r="G8" s="1011"/>
      <c r="H8" s="1014"/>
      <c r="I8" s="1014"/>
      <c r="J8" s="1047"/>
      <c r="K8" s="1048"/>
      <c r="L8" s="1049"/>
      <c r="M8" s="128" t="s">
        <v>423</v>
      </c>
      <c r="N8" s="127" t="s">
        <v>424</v>
      </c>
      <c r="Q8" s="678" t="str">
        <f>IF(E9=0,"キャリアコンサルティングの窓口担当者未入力","")</f>
        <v>キャリアコンサルティングの窓口担当者未入力</v>
      </c>
    </row>
    <row r="9" spans="1:20" s="21" customFormat="1" ht="24" customHeight="1" thickBot="1" x14ac:dyDescent="0.2">
      <c r="B9" s="1017" t="s">
        <v>1</v>
      </c>
      <c r="C9" s="1018"/>
      <c r="D9" s="1019"/>
      <c r="E9" s="407">
        <f>SUM(F9:I9)</f>
        <v>0</v>
      </c>
      <c r="F9" s="1084">
        <f>SUM(F10:G11)</f>
        <v>0</v>
      </c>
      <c r="G9" s="1085">
        <f>G10+G11</f>
        <v>0</v>
      </c>
      <c r="H9" s="1084">
        <f>SUM(H10:I11)</f>
        <v>0</v>
      </c>
      <c r="I9" s="1085">
        <f>I10+I11</f>
        <v>0</v>
      </c>
      <c r="J9" s="974"/>
      <c r="K9" s="975"/>
      <c r="L9" s="976"/>
      <c r="M9" s="412">
        <f>M11</f>
        <v>0</v>
      </c>
      <c r="N9" s="413">
        <f>N11</f>
        <v>0</v>
      </c>
      <c r="Q9" s="330" t="str">
        <f>IF(E9="","",IF(E9-E10&lt;&gt;M9+N9,"職務経験・知見あるものが少ない",""))</f>
        <v/>
      </c>
    </row>
    <row r="10" spans="1:20" s="21" customFormat="1" ht="24" customHeight="1" thickBot="1" x14ac:dyDescent="0.2">
      <c r="B10" s="124"/>
      <c r="C10" s="1028" t="s">
        <v>256</v>
      </c>
      <c r="D10" s="1029"/>
      <c r="E10" s="408">
        <f>SUM(F10:I10)</f>
        <v>0</v>
      </c>
      <c r="F10" s="988"/>
      <c r="G10" s="989"/>
      <c r="H10" s="988"/>
      <c r="I10" s="989"/>
      <c r="J10" s="1081" t="s">
        <v>153</v>
      </c>
      <c r="K10" s="1082"/>
      <c r="L10" s="1083"/>
      <c r="M10" s="397" t="s">
        <v>153</v>
      </c>
      <c r="N10" s="398" t="s">
        <v>153</v>
      </c>
      <c r="Q10" s="330" t="str">
        <f>IF(J9&gt;E9,"兼務の派遣元責任者数が多い","")</f>
        <v/>
      </c>
    </row>
    <row r="11" spans="1:20" s="21" customFormat="1" ht="24" customHeight="1" x14ac:dyDescent="0.15">
      <c r="B11" s="124"/>
      <c r="C11" s="1020" t="s">
        <v>14</v>
      </c>
      <c r="D11" s="1021"/>
      <c r="E11" s="409">
        <f>SUM(F11:I11)</f>
        <v>0</v>
      </c>
      <c r="F11" s="1086">
        <f>SUM(F12:F13)</f>
        <v>0</v>
      </c>
      <c r="G11" s="1087">
        <f>SUM(G12:G13)</f>
        <v>0</v>
      </c>
      <c r="H11" s="1086">
        <f>SUM(H12:H13)</f>
        <v>0</v>
      </c>
      <c r="I11" s="1087">
        <f>SUM(I12:I13)</f>
        <v>0</v>
      </c>
      <c r="J11" s="1088" t="s">
        <v>153</v>
      </c>
      <c r="K11" s="1089"/>
      <c r="L11" s="1090"/>
      <c r="M11" s="414">
        <f>SUM(M12:M13)</f>
        <v>0</v>
      </c>
      <c r="N11" s="415">
        <f>SUM(N12:N13)</f>
        <v>0</v>
      </c>
      <c r="Q11" s="330"/>
    </row>
    <row r="12" spans="1:20" s="21" customFormat="1" ht="24" customHeight="1" x14ac:dyDescent="0.15">
      <c r="B12" s="124"/>
      <c r="C12" s="124"/>
      <c r="D12" s="123" t="s">
        <v>15</v>
      </c>
      <c r="E12" s="410">
        <f>SUM(F12:I12)</f>
        <v>0</v>
      </c>
      <c r="F12" s="986"/>
      <c r="G12" s="987"/>
      <c r="H12" s="986"/>
      <c r="I12" s="987"/>
      <c r="J12" s="1091" t="s">
        <v>153</v>
      </c>
      <c r="K12" s="1092"/>
      <c r="L12" s="1093"/>
      <c r="M12" s="502"/>
      <c r="N12" s="503"/>
      <c r="Q12" s="330"/>
    </row>
    <row r="13" spans="1:20" s="21" customFormat="1" ht="24" customHeight="1" thickBot="1" x14ac:dyDescent="0.2">
      <c r="B13" s="122"/>
      <c r="C13" s="121"/>
      <c r="D13" s="120" t="s">
        <v>0</v>
      </c>
      <c r="E13" s="411">
        <f>SUM(F13:I13)</f>
        <v>0</v>
      </c>
      <c r="F13" s="982"/>
      <c r="G13" s="983"/>
      <c r="H13" s="982"/>
      <c r="I13" s="983"/>
      <c r="J13" s="1094" t="s">
        <v>153</v>
      </c>
      <c r="K13" s="1095"/>
      <c r="L13" s="1096"/>
      <c r="M13" s="504"/>
      <c r="N13" s="505"/>
      <c r="Q13" s="330"/>
    </row>
    <row r="14" spans="1:20" s="21" customFormat="1" ht="29.25" customHeight="1" x14ac:dyDescent="0.15">
      <c r="A14" s="117"/>
      <c r="B14" s="119"/>
      <c r="C14" s="119"/>
      <c r="D14" s="118"/>
      <c r="E14" s="118"/>
      <c r="F14" s="118"/>
      <c r="G14" s="118"/>
      <c r="H14" s="118"/>
      <c r="I14" s="119"/>
      <c r="J14" s="119"/>
      <c r="K14" s="119"/>
      <c r="L14" s="119"/>
      <c r="M14" s="118"/>
      <c r="N14" s="117"/>
      <c r="O14" s="117"/>
      <c r="P14" s="117"/>
      <c r="Q14" s="684"/>
      <c r="R14" s="116"/>
      <c r="S14" s="115"/>
    </row>
    <row r="15" spans="1:20" ht="29.25" customHeight="1" thickBot="1" x14ac:dyDescent="0.2">
      <c r="A15" s="96"/>
      <c r="B15" s="97" t="s">
        <v>254</v>
      </c>
      <c r="C15" s="96" t="s">
        <v>253</v>
      </c>
      <c r="D15" s="96"/>
      <c r="E15" s="96"/>
      <c r="F15" s="96"/>
      <c r="G15" s="98"/>
      <c r="H15" s="98"/>
      <c r="I15" s="98"/>
      <c r="J15" s="98"/>
      <c r="K15" s="98"/>
      <c r="L15" s="98"/>
      <c r="M15" s="114"/>
      <c r="N15" s="114"/>
      <c r="O15" s="114"/>
      <c r="P15" s="114"/>
      <c r="R15" s="113"/>
      <c r="S15" s="113"/>
      <c r="T15" s="113"/>
    </row>
    <row r="16" spans="1:20" s="95" customFormat="1" ht="7.5" customHeight="1" thickBot="1" x14ac:dyDescent="0.2">
      <c r="A16" s="98"/>
      <c r="B16" s="112"/>
      <c r="C16" s="853" t="s">
        <v>75</v>
      </c>
      <c r="D16" s="853"/>
      <c r="E16" s="853"/>
      <c r="F16" s="111"/>
      <c r="G16" s="111"/>
      <c r="H16" s="111"/>
      <c r="I16" s="111"/>
      <c r="J16" s="111"/>
      <c r="K16" s="111"/>
      <c r="L16" s="110"/>
      <c r="N16" s="98"/>
      <c r="O16" s="98"/>
      <c r="P16" s="98"/>
      <c r="Q16" s="331"/>
    </row>
    <row r="17" spans="1:22" s="95" customFormat="1" ht="6" customHeight="1" thickBot="1" x14ac:dyDescent="0.2">
      <c r="A17" s="98"/>
      <c r="B17" s="109"/>
      <c r="C17" s="981"/>
      <c r="D17" s="981"/>
      <c r="E17" s="981"/>
      <c r="F17" s="1022" t="s">
        <v>10</v>
      </c>
      <c r="G17" s="1023"/>
      <c r="H17" s="1023"/>
      <c r="I17" s="111"/>
      <c r="J17" s="111"/>
      <c r="K17" s="111"/>
      <c r="L17" s="110"/>
      <c r="N17" s="98"/>
      <c r="O17" s="98"/>
      <c r="P17" s="98"/>
      <c r="Q17" s="331"/>
    </row>
    <row r="18" spans="1:22" s="95" customFormat="1" ht="20.25" customHeight="1" x14ac:dyDescent="0.15">
      <c r="A18" s="98"/>
      <c r="B18" s="109"/>
      <c r="C18" s="981"/>
      <c r="D18" s="981"/>
      <c r="E18" s="981"/>
      <c r="F18" s="1024"/>
      <c r="G18" s="1025"/>
      <c r="H18" s="1025"/>
      <c r="I18" s="1026" t="s">
        <v>11</v>
      </c>
      <c r="J18" s="1027"/>
      <c r="K18" s="1027"/>
      <c r="L18" s="110"/>
      <c r="N18" s="98"/>
      <c r="O18" s="98"/>
      <c r="P18" s="98"/>
      <c r="Q18" s="331"/>
    </row>
    <row r="19" spans="1:22" s="95" customFormat="1" ht="54" customHeight="1" thickBot="1" x14ac:dyDescent="0.2">
      <c r="A19" s="98"/>
      <c r="B19" s="109"/>
      <c r="C19" s="108" t="s">
        <v>1</v>
      </c>
      <c r="D19" s="104" t="s">
        <v>16</v>
      </c>
      <c r="E19" s="106" t="s">
        <v>17</v>
      </c>
      <c r="F19" s="107" t="s">
        <v>1</v>
      </c>
      <c r="G19" s="104" t="s">
        <v>16</v>
      </c>
      <c r="H19" s="106" t="s">
        <v>17</v>
      </c>
      <c r="I19" s="105" t="s">
        <v>1</v>
      </c>
      <c r="J19" s="104" t="s">
        <v>16</v>
      </c>
      <c r="K19" s="103" t="s">
        <v>17</v>
      </c>
      <c r="L19" s="102"/>
      <c r="N19" s="98"/>
      <c r="O19" s="98"/>
      <c r="P19" s="98"/>
      <c r="Q19" s="331" t="str">
        <f>IF(OR(F20&gt;C20,G20&gt;D20,H20&gt;E20),"全派遣労働者数より希望者数が多い","")</f>
        <v/>
      </c>
    </row>
    <row r="20" spans="1:22" s="95" customFormat="1" ht="24" customHeight="1" thickBot="1" x14ac:dyDescent="0.2">
      <c r="A20" s="98"/>
      <c r="B20" s="101"/>
      <c r="C20" s="406">
        <f>SUM(D20:E20)</f>
        <v>0</v>
      </c>
      <c r="D20" s="506"/>
      <c r="E20" s="507"/>
      <c r="F20" s="406">
        <f>SUM(G20:H20)</f>
        <v>0</v>
      </c>
      <c r="G20" s="506"/>
      <c r="H20" s="508"/>
      <c r="I20" s="406">
        <f>SUM(J20:K20)</f>
        <v>0</v>
      </c>
      <c r="J20" s="509"/>
      <c r="K20" s="508"/>
      <c r="L20" s="100"/>
      <c r="N20" s="98"/>
      <c r="O20" s="98"/>
      <c r="P20" s="98"/>
      <c r="Q20" s="331" t="str">
        <f>IF(OR(I20&gt;F20,J20&gt;G20,K20&gt;H20),"希望者数より実施者数が多い","")</f>
        <v/>
      </c>
    </row>
    <row r="21" spans="1:22" s="95" customFormat="1" ht="28.5" customHeight="1" x14ac:dyDescent="0.15">
      <c r="A21" s="98"/>
      <c r="B21" s="99"/>
      <c r="C21" s="96"/>
      <c r="D21" s="96"/>
      <c r="E21" s="96"/>
      <c r="F21" s="96"/>
      <c r="G21" s="96"/>
      <c r="H21" s="96"/>
      <c r="I21" s="96"/>
      <c r="J21" s="96"/>
      <c r="K21" s="96"/>
      <c r="L21" s="96"/>
      <c r="M21" s="96"/>
      <c r="N21" s="96"/>
      <c r="O21" s="96"/>
      <c r="P21" s="96"/>
      <c r="Q21" s="332"/>
    </row>
    <row r="22" spans="1:22" s="95" customFormat="1" ht="28.5" customHeight="1" thickBot="1" x14ac:dyDescent="0.2">
      <c r="A22" s="98"/>
      <c r="B22" s="97" t="s">
        <v>252</v>
      </c>
      <c r="C22" s="96" t="s">
        <v>434</v>
      </c>
      <c r="D22" s="96"/>
      <c r="E22" s="96"/>
      <c r="F22" s="96"/>
      <c r="G22" s="96"/>
      <c r="H22" s="96"/>
      <c r="I22" s="96"/>
      <c r="J22" s="96"/>
      <c r="K22" s="96"/>
      <c r="L22" s="96"/>
      <c r="M22" s="96"/>
      <c r="N22" s="96"/>
      <c r="O22" s="96"/>
      <c r="P22" s="96"/>
      <c r="Q22" s="332"/>
    </row>
    <row r="23" spans="1:22" ht="42" customHeight="1" x14ac:dyDescent="0.15">
      <c r="A23" s="79"/>
      <c r="B23" s="999" t="s">
        <v>18</v>
      </c>
      <c r="C23" s="1000"/>
      <c r="D23" s="1000"/>
      <c r="E23" s="1030" t="s">
        <v>251</v>
      </c>
      <c r="F23" s="1031"/>
      <c r="G23" s="1031"/>
      <c r="H23" s="1032"/>
      <c r="I23" s="1030" t="s">
        <v>166</v>
      </c>
      <c r="J23" s="1031"/>
      <c r="K23" s="1031"/>
      <c r="L23" s="1032"/>
      <c r="M23" s="1051" t="s">
        <v>250</v>
      </c>
      <c r="N23" s="1051" t="s">
        <v>249</v>
      </c>
      <c r="O23" s="1051" t="s">
        <v>248</v>
      </c>
      <c r="P23" s="1032" t="s">
        <v>247</v>
      </c>
    </row>
    <row r="24" spans="1:22" ht="21.75" customHeight="1" x14ac:dyDescent="0.15">
      <c r="A24" s="79"/>
      <c r="B24" s="1001"/>
      <c r="C24" s="1002"/>
      <c r="D24" s="1002"/>
      <c r="E24" s="1033"/>
      <c r="F24" s="1034"/>
      <c r="G24" s="1034"/>
      <c r="H24" s="1035"/>
      <c r="I24" s="1033"/>
      <c r="J24" s="1034"/>
      <c r="K24" s="1034"/>
      <c r="L24" s="1035"/>
      <c r="M24" s="1052"/>
      <c r="N24" s="1052"/>
      <c r="O24" s="1052"/>
      <c r="P24" s="1035"/>
    </row>
    <row r="25" spans="1:22" ht="21.75" customHeight="1" x14ac:dyDescent="0.15">
      <c r="A25" s="79"/>
      <c r="B25" s="1001"/>
      <c r="C25" s="1002"/>
      <c r="D25" s="1002"/>
      <c r="E25" s="1033"/>
      <c r="F25" s="1034"/>
      <c r="G25" s="1034"/>
      <c r="H25" s="1035"/>
      <c r="I25" s="1033" t="s">
        <v>164</v>
      </c>
      <c r="J25" s="1034"/>
      <c r="K25" s="1034"/>
      <c r="L25" s="1035"/>
      <c r="M25" s="1052"/>
      <c r="N25" s="1052"/>
      <c r="O25" s="1052"/>
      <c r="P25" s="1035"/>
    </row>
    <row r="26" spans="1:22" ht="33" customHeight="1" x14ac:dyDescent="0.15">
      <c r="A26" s="79"/>
      <c r="B26" s="1003"/>
      <c r="C26" s="1004"/>
      <c r="D26" s="1004"/>
      <c r="E26" s="1039" t="s">
        <v>246</v>
      </c>
      <c r="F26" s="1040"/>
      <c r="G26" s="1040"/>
      <c r="H26" s="1041"/>
      <c r="I26" s="1039"/>
      <c r="J26" s="1054"/>
      <c r="K26" s="1054"/>
      <c r="L26" s="1055"/>
      <c r="M26" s="1052"/>
      <c r="N26" s="1052"/>
      <c r="O26" s="1052"/>
      <c r="P26" s="1035"/>
    </row>
    <row r="27" spans="1:22" ht="23.25" customHeight="1" thickBot="1" x14ac:dyDescent="0.2">
      <c r="A27" s="79"/>
      <c r="B27" s="1005"/>
      <c r="C27" s="1006"/>
      <c r="D27" s="1006"/>
      <c r="E27" s="94" t="s">
        <v>140</v>
      </c>
      <c r="F27" s="93" t="s">
        <v>141</v>
      </c>
      <c r="G27" s="93" t="s">
        <v>142</v>
      </c>
      <c r="H27" s="92" t="s">
        <v>143</v>
      </c>
      <c r="I27" s="91" t="s">
        <v>140</v>
      </c>
      <c r="J27" s="90" t="s">
        <v>141</v>
      </c>
      <c r="K27" s="90" t="s">
        <v>142</v>
      </c>
      <c r="L27" s="89" t="s">
        <v>143</v>
      </c>
      <c r="M27" s="1053"/>
      <c r="N27" s="1053"/>
      <c r="O27" s="1053"/>
      <c r="P27" s="1050"/>
    </row>
    <row r="28" spans="1:22" ht="21.75" customHeight="1" thickBot="1" x14ac:dyDescent="0.2">
      <c r="A28" s="79"/>
      <c r="B28" s="88" t="s">
        <v>136</v>
      </c>
      <c r="C28" s="83"/>
      <c r="D28" s="87"/>
      <c r="E28" s="83"/>
      <c r="F28" s="83"/>
      <c r="G28" s="83"/>
      <c r="H28" s="83"/>
      <c r="I28" s="82"/>
      <c r="J28" s="82"/>
      <c r="K28" s="82"/>
      <c r="L28" s="82"/>
      <c r="M28" s="82"/>
      <c r="N28" s="82"/>
      <c r="O28" s="81"/>
      <c r="P28" s="80"/>
    </row>
    <row r="29" spans="1:22" ht="21.75" customHeight="1" thickBot="1" x14ac:dyDescent="0.2">
      <c r="A29" s="79"/>
      <c r="B29" s="958" t="s">
        <v>238</v>
      </c>
      <c r="C29" s="954"/>
      <c r="D29" s="955"/>
      <c r="E29" s="510"/>
      <c r="F29" s="530"/>
      <c r="G29" s="512"/>
      <c r="H29" s="531"/>
      <c r="I29" s="583"/>
      <c r="J29" s="584"/>
      <c r="K29" s="584"/>
      <c r="L29" s="585"/>
      <c r="M29" s="405"/>
      <c r="N29" s="405"/>
      <c r="O29" s="405"/>
      <c r="P29" s="405"/>
      <c r="Q29" s="334" t="str">
        <f>IF(AND(C29&lt;&gt;"",I29="",J29="",K29="",L29=""),"教育訓練時間未入力","")</f>
        <v/>
      </c>
      <c r="R29" s="331" t="str">
        <f>IF(AND(OR(AND(I29="",I30=""),AND(I29&lt;&gt;"",I30&lt;&gt;"")),OR(AND(J29="",J30=""),AND(J29&lt;&gt;"",J30&lt;&gt;"")),OR(AND(K29="",K30=""),AND(K29&lt;&gt;"",K30&lt;&gt;"")),OR(AND(L29="",L30=""),AND(L29&lt;&gt;"",L30&lt;&gt;""))),"","教育訓練時間、受講人数不整合")</f>
        <v/>
      </c>
      <c r="S29" s="685">
        <f>IF(AND(O29*P29=1,OR(M29=1,M29=2)),I29,)</f>
        <v>0</v>
      </c>
      <c r="T29" s="686">
        <f>IF(AND(O29*P29=1,OR(M29=1,M29=2)),J29,)</f>
        <v>0</v>
      </c>
      <c r="U29" s="686">
        <f>IF(AND(O29*P29=1,OR(M29=1,M29=2)),K29,)</f>
        <v>0</v>
      </c>
      <c r="V29" s="686">
        <f>IF(AND(O29*P29=1,OR(M29=1,M29=2)),L29,)</f>
        <v>0</v>
      </c>
    </row>
    <row r="30" spans="1:22" ht="21.75" customHeight="1" thickBot="1" x14ac:dyDescent="0.2">
      <c r="A30" s="79"/>
      <c r="B30" s="959"/>
      <c r="C30" s="956"/>
      <c r="D30" s="957"/>
      <c r="E30" s="514"/>
      <c r="F30" s="515"/>
      <c r="G30" s="515"/>
      <c r="H30" s="516"/>
      <c r="I30" s="517"/>
      <c r="J30" s="518"/>
      <c r="K30" s="518"/>
      <c r="L30" s="519"/>
      <c r="M30" s="333" t="s">
        <v>2</v>
      </c>
      <c r="N30" s="961"/>
      <c r="O30" s="962"/>
      <c r="P30" s="963"/>
      <c r="Q30" s="334" t="str">
        <f>IF(OR(AND(C29="",M29="",N29="",O29="",P29=""),AND(M29&lt;&gt;"",N29&lt;&gt;"",O29&lt;&gt;"",P29&lt;&gt;"")),"","訓練の方法等未入力")</f>
        <v/>
      </c>
      <c r="R30" s="331"/>
      <c r="S30" s="686">
        <f t="shared" ref="S30:S52" si="0">IF(AND(O30*P30=1,OR(M30=1,M30=2)),I30,)</f>
        <v>0</v>
      </c>
      <c r="T30" s="686">
        <f t="shared" ref="T30:T52" si="1">IF(AND(O30*P30=1,OR(M30=1,M30=2)),J30,)</f>
        <v>0</v>
      </c>
      <c r="U30" s="686">
        <f t="shared" ref="U30:U52" si="2">IF(AND(O30*P30=1,OR(M30=1,M30=2)),K30,)</f>
        <v>0</v>
      </c>
      <c r="V30" s="686">
        <f t="shared" ref="V30:V52" si="3">IF(AND(O30*P30=1,OR(M30=1,M30=2)),L30,)</f>
        <v>0</v>
      </c>
    </row>
    <row r="31" spans="1:22" ht="21.75" customHeight="1" thickBot="1" x14ac:dyDescent="0.2">
      <c r="A31" s="79"/>
      <c r="B31" s="960" t="s">
        <v>137</v>
      </c>
      <c r="C31" s="964"/>
      <c r="D31" s="965"/>
      <c r="E31" s="520"/>
      <c r="F31" s="532"/>
      <c r="G31" s="522"/>
      <c r="H31" s="533"/>
      <c r="I31" s="586"/>
      <c r="J31" s="587"/>
      <c r="K31" s="587"/>
      <c r="L31" s="588"/>
      <c r="M31" s="321"/>
      <c r="N31" s="405"/>
      <c r="O31" s="405"/>
      <c r="P31" s="405"/>
      <c r="Q31" s="334" t="str">
        <f>IF(AND(C31&lt;&gt;"",I31="",J31="",K31="",L31=""),"教育訓練時間未入力","")</f>
        <v/>
      </c>
      <c r="R31" s="331" t="str">
        <f>IF(AND(OR(AND(I31="",I32=""),AND(I31&lt;&gt;"",I32&lt;&gt;"")),OR(AND(J31="",J32=""),AND(J31&lt;&gt;"",J32&lt;&gt;"")),OR(AND(K31="",K32=""),AND(K31&lt;&gt;"",K32&lt;&gt;"")),OR(AND(L31="",L32=""),AND(L31&lt;&gt;"",L32&lt;&gt;""))),"","教育訓練時間、受講人数不整合")</f>
        <v/>
      </c>
      <c r="S31" s="686">
        <f t="shared" si="0"/>
        <v>0</v>
      </c>
      <c r="T31" s="686">
        <f t="shared" si="1"/>
        <v>0</v>
      </c>
      <c r="U31" s="686">
        <f t="shared" si="2"/>
        <v>0</v>
      </c>
      <c r="V31" s="686">
        <f t="shared" si="3"/>
        <v>0</v>
      </c>
    </row>
    <row r="32" spans="1:22" ht="21.75" customHeight="1" thickBot="1" x14ac:dyDescent="0.2">
      <c r="A32" s="79"/>
      <c r="B32" s="959"/>
      <c r="C32" s="966"/>
      <c r="D32" s="967"/>
      <c r="E32" s="524"/>
      <c r="F32" s="525"/>
      <c r="G32" s="525"/>
      <c r="H32" s="526"/>
      <c r="I32" s="517"/>
      <c r="J32" s="518"/>
      <c r="K32" s="518"/>
      <c r="L32" s="519"/>
      <c r="M32" s="333" t="s">
        <v>2</v>
      </c>
      <c r="N32" s="961"/>
      <c r="O32" s="962"/>
      <c r="P32" s="963"/>
      <c r="Q32" s="334" t="str">
        <f>IF(OR(AND(C31="",M31="",N31="",O31="",P31=""),AND(M31&lt;&gt;"",N31&lt;&gt;"",O31&lt;&gt;"",P31&lt;&gt;"")),"","訓練の方法等未入力")</f>
        <v/>
      </c>
      <c r="R32" s="331"/>
      <c r="S32" s="686">
        <f t="shared" si="0"/>
        <v>0</v>
      </c>
      <c r="T32" s="686">
        <f t="shared" si="1"/>
        <v>0</v>
      </c>
      <c r="U32" s="686">
        <f t="shared" si="2"/>
        <v>0</v>
      </c>
      <c r="V32" s="686">
        <f t="shared" si="3"/>
        <v>0</v>
      </c>
    </row>
    <row r="33" spans="1:22" ht="21.75" customHeight="1" thickBot="1" x14ac:dyDescent="0.2">
      <c r="A33" s="79"/>
      <c r="B33" s="84" t="s">
        <v>244</v>
      </c>
      <c r="C33" s="82"/>
      <c r="D33" s="86"/>
      <c r="E33" s="390"/>
      <c r="F33" s="391"/>
      <c r="G33" s="390"/>
      <c r="H33" s="390"/>
      <c r="I33" s="390"/>
      <c r="J33" s="390"/>
      <c r="K33" s="390"/>
      <c r="L33" s="390"/>
      <c r="M33" s="390"/>
      <c r="N33" s="390"/>
      <c r="O33" s="393"/>
      <c r="P33" s="394"/>
      <c r="Q33" s="334"/>
      <c r="R33" s="331"/>
      <c r="S33" s="686">
        <f t="shared" si="0"/>
        <v>0</v>
      </c>
      <c r="T33" s="686">
        <f t="shared" si="1"/>
        <v>0</v>
      </c>
      <c r="U33" s="686">
        <f t="shared" si="2"/>
        <v>0</v>
      </c>
      <c r="V33" s="686">
        <f t="shared" si="3"/>
        <v>0</v>
      </c>
    </row>
    <row r="34" spans="1:22" ht="21.75" customHeight="1" thickBot="1" x14ac:dyDescent="0.2">
      <c r="A34" s="79"/>
      <c r="B34" s="958" t="s">
        <v>238</v>
      </c>
      <c r="C34" s="954"/>
      <c r="D34" s="955"/>
      <c r="E34" s="510"/>
      <c r="F34" s="530"/>
      <c r="G34" s="512"/>
      <c r="H34" s="531"/>
      <c r="I34" s="583"/>
      <c r="J34" s="584"/>
      <c r="K34" s="584"/>
      <c r="L34" s="585"/>
      <c r="M34" s="405"/>
      <c r="N34" s="405"/>
      <c r="O34" s="405"/>
      <c r="P34" s="405"/>
      <c r="Q34" s="334" t="str">
        <f t="shared" ref="Q34" si="4">IF(AND(C34&lt;&gt;"",I34="",J34="",K34="",L34=""),"教育訓練時間未入力","")</f>
        <v/>
      </c>
      <c r="R34" s="331" t="str">
        <f t="shared" ref="R34" si="5">IF(AND(OR(AND(I34="",I35=""),AND(I34&lt;&gt;"",I35&lt;&gt;"")),OR(AND(J34="",J35=""),AND(J34&lt;&gt;"",J35&lt;&gt;"")),OR(AND(K34="",K35=""),AND(K34&lt;&gt;"",K35&lt;&gt;"")),OR(AND(L34="",L35=""),AND(L34&lt;&gt;"",L35&lt;&gt;""))),"","教育訓練時間、受講人数不整合")</f>
        <v/>
      </c>
      <c r="S34" s="686">
        <f t="shared" si="0"/>
        <v>0</v>
      </c>
      <c r="T34" s="686">
        <f t="shared" si="1"/>
        <v>0</v>
      </c>
      <c r="U34" s="686">
        <f t="shared" si="2"/>
        <v>0</v>
      </c>
      <c r="V34" s="686">
        <f t="shared" si="3"/>
        <v>0</v>
      </c>
    </row>
    <row r="35" spans="1:22" ht="21.75" customHeight="1" thickBot="1" x14ac:dyDescent="0.2">
      <c r="A35" s="79"/>
      <c r="B35" s="959"/>
      <c r="C35" s="956"/>
      <c r="D35" s="957"/>
      <c r="E35" s="514"/>
      <c r="F35" s="515"/>
      <c r="G35" s="515"/>
      <c r="H35" s="516"/>
      <c r="I35" s="517"/>
      <c r="J35" s="518"/>
      <c r="K35" s="518"/>
      <c r="L35" s="519"/>
      <c r="M35" s="333" t="s">
        <v>2</v>
      </c>
      <c r="N35" s="961"/>
      <c r="O35" s="962"/>
      <c r="P35" s="963"/>
      <c r="Q35" s="334" t="str">
        <f t="shared" ref="Q35" si="6">IF(OR(AND(C34="",M34="",N34="",O34="",P34=""),AND(M34&lt;&gt;"",N34&lt;&gt;"",O34&lt;&gt;"",P34&lt;&gt;"")),"","訓練の方法等未入力")</f>
        <v/>
      </c>
      <c r="R35" s="331"/>
      <c r="S35" s="686">
        <f t="shared" si="0"/>
        <v>0</v>
      </c>
      <c r="T35" s="686">
        <f t="shared" si="1"/>
        <v>0</v>
      </c>
      <c r="U35" s="686">
        <f t="shared" si="2"/>
        <v>0</v>
      </c>
      <c r="V35" s="686">
        <f t="shared" si="3"/>
        <v>0</v>
      </c>
    </row>
    <row r="36" spans="1:22" ht="21.75" customHeight="1" thickBot="1" x14ac:dyDescent="0.2">
      <c r="A36" s="79"/>
      <c r="B36" s="960" t="s">
        <v>137</v>
      </c>
      <c r="C36" s="964"/>
      <c r="D36" s="965"/>
      <c r="E36" s="520"/>
      <c r="F36" s="532"/>
      <c r="G36" s="522"/>
      <c r="H36" s="533"/>
      <c r="I36" s="586"/>
      <c r="J36" s="587"/>
      <c r="K36" s="587"/>
      <c r="L36" s="588"/>
      <c r="M36" s="321"/>
      <c r="N36" s="405"/>
      <c r="O36" s="405"/>
      <c r="P36" s="405"/>
      <c r="Q36" s="334" t="str">
        <f t="shared" ref="Q36" si="7">IF(AND(C36&lt;&gt;"",I36="",J36="",K36="",L36=""),"教育訓練時間未入力","")</f>
        <v/>
      </c>
      <c r="R36" s="331" t="str">
        <f t="shared" ref="R36" si="8">IF(AND(OR(AND(I36="",I37=""),AND(I36&lt;&gt;"",I37&lt;&gt;"")),OR(AND(J36="",J37=""),AND(J36&lt;&gt;"",J37&lt;&gt;"")),OR(AND(K36="",K37=""),AND(K36&lt;&gt;"",K37&lt;&gt;"")),OR(AND(L36="",L37=""),AND(L36&lt;&gt;"",L37&lt;&gt;""))),"","教育訓練時間、受講人数不整合")</f>
        <v/>
      </c>
      <c r="S36" s="686">
        <f t="shared" si="0"/>
        <v>0</v>
      </c>
      <c r="T36" s="686">
        <f t="shared" si="1"/>
        <v>0</v>
      </c>
      <c r="U36" s="686">
        <f t="shared" si="2"/>
        <v>0</v>
      </c>
      <c r="V36" s="686">
        <f t="shared" si="3"/>
        <v>0</v>
      </c>
    </row>
    <row r="37" spans="1:22" ht="21.75" customHeight="1" thickBot="1" x14ac:dyDescent="0.2">
      <c r="A37" s="79"/>
      <c r="B37" s="959"/>
      <c r="C37" s="966"/>
      <c r="D37" s="967"/>
      <c r="E37" s="524"/>
      <c r="F37" s="525"/>
      <c r="G37" s="525"/>
      <c r="H37" s="526"/>
      <c r="I37" s="517"/>
      <c r="J37" s="518"/>
      <c r="K37" s="518"/>
      <c r="L37" s="519"/>
      <c r="M37" s="333" t="s">
        <v>2</v>
      </c>
      <c r="N37" s="961"/>
      <c r="O37" s="962"/>
      <c r="P37" s="963"/>
      <c r="Q37" s="334" t="str">
        <f t="shared" ref="Q37" si="9">IF(OR(AND(C36="",M36="",N36="",O36="",P36=""),AND(M36&lt;&gt;"",N36&lt;&gt;"",O36&lt;&gt;"",P36&lt;&gt;"")),"","訓練の方法等未入力")</f>
        <v/>
      </c>
      <c r="R37" s="331"/>
      <c r="S37" s="686">
        <f t="shared" si="0"/>
        <v>0</v>
      </c>
      <c r="T37" s="686">
        <f t="shared" si="1"/>
        <v>0</v>
      </c>
      <c r="U37" s="686">
        <f t="shared" si="2"/>
        <v>0</v>
      </c>
      <c r="V37" s="686">
        <f t="shared" si="3"/>
        <v>0</v>
      </c>
    </row>
    <row r="38" spans="1:22" ht="21.75" customHeight="1" thickBot="1" x14ac:dyDescent="0.2">
      <c r="A38" s="79"/>
      <c r="B38" s="84" t="s">
        <v>242</v>
      </c>
      <c r="C38" s="82"/>
      <c r="D38" s="85"/>
      <c r="E38" s="392"/>
      <c r="F38" s="391"/>
      <c r="G38" s="390"/>
      <c r="H38" s="390"/>
      <c r="I38" s="390"/>
      <c r="J38" s="390"/>
      <c r="K38" s="390"/>
      <c r="L38" s="390"/>
      <c r="M38" s="390"/>
      <c r="N38" s="390"/>
      <c r="O38" s="393"/>
      <c r="P38" s="394"/>
      <c r="Q38" s="334"/>
      <c r="R38" s="331"/>
      <c r="S38" s="686">
        <f t="shared" si="0"/>
        <v>0</v>
      </c>
      <c r="T38" s="686">
        <f t="shared" si="1"/>
        <v>0</v>
      </c>
      <c r="U38" s="686">
        <f t="shared" si="2"/>
        <v>0</v>
      </c>
      <c r="V38" s="686">
        <f t="shared" si="3"/>
        <v>0</v>
      </c>
    </row>
    <row r="39" spans="1:22" ht="21.75" customHeight="1" thickBot="1" x14ac:dyDescent="0.2">
      <c r="A39" s="79"/>
      <c r="B39" s="958" t="s">
        <v>238</v>
      </c>
      <c r="C39" s="954"/>
      <c r="D39" s="955"/>
      <c r="E39" s="510"/>
      <c r="F39" s="530"/>
      <c r="G39" s="512"/>
      <c r="H39" s="531"/>
      <c r="I39" s="583"/>
      <c r="J39" s="584"/>
      <c r="K39" s="584"/>
      <c r="L39" s="585"/>
      <c r="M39" s="405"/>
      <c r="N39" s="405"/>
      <c r="O39" s="405"/>
      <c r="P39" s="405"/>
      <c r="Q39" s="334" t="str">
        <f t="shared" ref="Q39" si="10">IF(AND(C39&lt;&gt;"",I39="",J39="",K39="",L39=""),"教育訓練時間未入力","")</f>
        <v/>
      </c>
      <c r="R39" s="331" t="str">
        <f t="shared" ref="R39" si="11">IF(AND(OR(AND(I39="",I40=""),AND(I39&lt;&gt;"",I40&lt;&gt;"")),OR(AND(J39="",J40=""),AND(J39&lt;&gt;"",J40&lt;&gt;"")),OR(AND(K39="",K40=""),AND(K39&lt;&gt;"",K40&lt;&gt;"")),OR(AND(L39="",L40=""),AND(L39&lt;&gt;"",L40&lt;&gt;""))),"","教育訓練時間、受講人数不整合")</f>
        <v/>
      </c>
      <c r="S39" s="686">
        <f t="shared" si="0"/>
        <v>0</v>
      </c>
      <c r="T39" s="686">
        <f t="shared" si="1"/>
        <v>0</v>
      </c>
      <c r="U39" s="686">
        <f t="shared" si="2"/>
        <v>0</v>
      </c>
      <c r="V39" s="686">
        <f t="shared" si="3"/>
        <v>0</v>
      </c>
    </row>
    <row r="40" spans="1:22" ht="21.75" customHeight="1" thickBot="1" x14ac:dyDescent="0.2">
      <c r="A40" s="79"/>
      <c r="B40" s="959"/>
      <c r="C40" s="956"/>
      <c r="D40" s="957"/>
      <c r="E40" s="514"/>
      <c r="F40" s="515"/>
      <c r="G40" s="515"/>
      <c r="H40" s="516"/>
      <c r="I40" s="517"/>
      <c r="J40" s="518"/>
      <c r="K40" s="518"/>
      <c r="L40" s="519"/>
      <c r="M40" s="333" t="s">
        <v>2</v>
      </c>
      <c r="N40" s="961"/>
      <c r="O40" s="962"/>
      <c r="P40" s="963"/>
      <c r="Q40" s="334" t="str">
        <f t="shared" ref="Q40" si="12">IF(OR(AND(C39="",M39="",N39="",O39="",P39=""),AND(M39&lt;&gt;"",N39&lt;&gt;"",O39&lt;&gt;"",P39&lt;&gt;"")),"","訓練の方法等未入力")</f>
        <v/>
      </c>
      <c r="R40" s="331"/>
      <c r="S40" s="686">
        <f t="shared" si="0"/>
        <v>0</v>
      </c>
      <c r="T40" s="686">
        <f t="shared" si="1"/>
        <v>0</v>
      </c>
      <c r="U40" s="686">
        <f t="shared" si="2"/>
        <v>0</v>
      </c>
      <c r="V40" s="686">
        <f t="shared" si="3"/>
        <v>0</v>
      </c>
    </row>
    <row r="41" spans="1:22" ht="21.75" customHeight="1" thickBot="1" x14ac:dyDescent="0.2">
      <c r="A41" s="79"/>
      <c r="B41" s="960" t="s">
        <v>137</v>
      </c>
      <c r="C41" s="964"/>
      <c r="D41" s="965"/>
      <c r="E41" s="520"/>
      <c r="F41" s="532"/>
      <c r="G41" s="522"/>
      <c r="H41" s="533"/>
      <c r="I41" s="586"/>
      <c r="J41" s="587"/>
      <c r="K41" s="587"/>
      <c r="L41" s="588"/>
      <c r="M41" s="321"/>
      <c r="N41" s="405"/>
      <c r="O41" s="405"/>
      <c r="P41" s="405"/>
      <c r="Q41" s="334" t="str">
        <f t="shared" ref="Q41" si="13">IF(AND(C41&lt;&gt;"",I41="",J41="",K41="",L41=""),"教育訓練時間未入力","")</f>
        <v/>
      </c>
      <c r="R41" s="331" t="str">
        <f t="shared" ref="R41" si="14">IF(AND(OR(AND(I41="",I42=""),AND(I41&lt;&gt;"",I42&lt;&gt;"")),OR(AND(J41="",J42=""),AND(J41&lt;&gt;"",J42&lt;&gt;"")),OR(AND(K41="",K42=""),AND(K41&lt;&gt;"",K42&lt;&gt;"")),OR(AND(L41="",L42=""),AND(L41&lt;&gt;"",L42&lt;&gt;""))),"","教育訓練時間、受講人数不整合")</f>
        <v/>
      </c>
      <c r="S41" s="686">
        <f t="shared" si="0"/>
        <v>0</v>
      </c>
      <c r="T41" s="686">
        <f t="shared" si="1"/>
        <v>0</v>
      </c>
      <c r="U41" s="686">
        <f t="shared" si="2"/>
        <v>0</v>
      </c>
      <c r="V41" s="686">
        <f t="shared" si="3"/>
        <v>0</v>
      </c>
    </row>
    <row r="42" spans="1:22" ht="21.75" customHeight="1" thickBot="1" x14ac:dyDescent="0.2">
      <c r="A42" s="79"/>
      <c r="B42" s="959"/>
      <c r="C42" s="966"/>
      <c r="D42" s="967"/>
      <c r="E42" s="524"/>
      <c r="F42" s="525"/>
      <c r="G42" s="525"/>
      <c r="H42" s="526"/>
      <c r="I42" s="517"/>
      <c r="J42" s="518"/>
      <c r="K42" s="518"/>
      <c r="L42" s="519"/>
      <c r="M42" s="333" t="s">
        <v>2</v>
      </c>
      <c r="N42" s="961"/>
      <c r="O42" s="962"/>
      <c r="P42" s="963"/>
      <c r="Q42" s="334" t="str">
        <f t="shared" ref="Q42" si="15">IF(OR(AND(C41="",M41="",N41="",O41="",P41=""),AND(M41&lt;&gt;"",N41&lt;&gt;"",O41&lt;&gt;"",P41&lt;&gt;"")),"","訓練の方法等未入力")</f>
        <v/>
      </c>
      <c r="R42" s="331"/>
      <c r="S42" s="686">
        <f t="shared" si="0"/>
        <v>0</v>
      </c>
      <c r="T42" s="686">
        <f t="shared" si="1"/>
        <v>0</v>
      </c>
      <c r="U42" s="686">
        <f t="shared" si="2"/>
        <v>0</v>
      </c>
      <c r="V42" s="686">
        <f t="shared" si="3"/>
        <v>0</v>
      </c>
    </row>
    <row r="43" spans="1:22" ht="21.75" customHeight="1" thickBot="1" x14ac:dyDescent="0.2">
      <c r="A43" s="79"/>
      <c r="B43" s="84" t="s">
        <v>240</v>
      </c>
      <c r="C43" s="82"/>
      <c r="D43" s="86"/>
      <c r="E43" s="390"/>
      <c r="F43" s="391"/>
      <c r="G43" s="390"/>
      <c r="H43" s="390"/>
      <c r="I43" s="390"/>
      <c r="J43" s="390"/>
      <c r="K43" s="390"/>
      <c r="L43" s="390"/>
      <c r="M43" s="390"/>
      <c r="N43" s="390"/>
      <c r="O43" s="393"/>
      <c r="P43" s="394"/>
      <c r="Q43" s="334"/>
      <c r="R43" s="331"/>
      <c r="S43" s="686">
        <f t="shared" si="0"/>
        <v>0</v>
      </c>
      <c r="T43" s="686">
        <f t="shared" si="1"/>
        <v>0</v>
      </c>
      <c r="U43" s="686">
        <f t="shared" si="2"/>
        <v>0</v>
      </c>
      <c r="V43" s="686">
        <f t="shared" si="3"/>
        <v>0</v>
      </c>
    </row>
    <row r="44" spans="1:22" ht="21.75" customHeight="1" thickBot="1" x14ac:dyDescent="0.2">
      <c r="A44" s="79"/>
      <c r="B44" s="958" t="s">
        <v>238</v>
      </c>
      <c r="C44" s="954"/>
      <c r="D44" s="955"/>
      <c r="E44" s="510"/>
      <c r="F44" s="530"/>
      <c r="G44" s="512"/>
      <c r="H44" s="531"/>
      <c r="I44" s="583"/>
      <c r="J44" s="584"/>
      <c r="K44" s="584"/>
      <c r="L44" s="585"/>
      <c r="M44" s="405"/>
      <c r="N44" s="405"/>
      <c r="O44" s="405"/>
      <c r="P44" s="405"/>
      <c r="Q44" s="334" t="str">
        <f t="shared" ref="Q44" si="16">IF(AND(C44&lt;&gt;"",I44="",J44="",K44="",L44=""),"教育訓練時間未入力","")</f>
        <v/>
      </c>
      <c r="R44" s="331" t="str">
        <f t="shared" ref="R44" si="17">IF(AND(OR(AND(I44="",I45=""),AND(I44&lt;&gt;"",I45&lt;&gt;"")),OR(AND(J44="",J45=""),AND(J44&lt;&gt;"",J45&lt;&gt;"")),OR(AND(K44="",K45=""),AND(K44&lt;&gt;"",K45&lt;&gt;"")),OR(AND(L44="",L45=""),AND(L44&lt;&gt;"",L45&lt;&gt;""))),"","教育訓練時間、受講人数不整合")</f>
        <v/>
      </c>
      <c r="S44" s="686">
        <f t="shared" si="0"/>
        <v>0</v>
      </c>
      <c r="T44" s="686">
        <f t="shared" si="1"/>
        <v>0</v>
      </c>
      <c r="U44" s="686">
        <f t="shared" si="2"/>
        <v>0</v>
      </c>
      <c r="V44" s="686">
        <f t="shared" si="3"/>
        <v>0</v>
      </c>
    </row>
    <row r="45" spans="1:22" ht="21.75" customHeight="1" thickBot="1" x14ac:dyDescent="0.2">
      <c r="A45" s="79"/>
      <c r="B45" s="959"/>
      <c r="C45" s="956"/>
      <c r="D45" s="957"/>
      <c r="E45" s="514"/>
      <c r="F45" s="515"/>
      <c r="G45" s="515"/>
      <c r="H45" s="516"/>
      <c r="I45" s="517"/>
      <c r="J45" s="518"/>
      <c r="K45" s="518"/>
      <c r="L45" s="519"/>
      <c r="M45" s="333" t="s">
        <v>2</v>
      </c>
      <c r="N45" s="961"/>
      <c r="O45" s="962"/>
      <c r="P45" s="963"/>
      <c r="Q45" s="334" t="str">
        <f t="shared" ref="Q45" si="18">IF(OR(AND(C44="",M44="",N44="",O44="",P44=""),AND(M44&lt;&gt;"",N44&lt;&gt;"",O44&lt;&gt;"",P44&lt;&gt;"")),"","訓練の方法等未入力")</f>
        <v/>
      </c>
      <c r="R45" s="331"/>
      <c r="S45" s="686">
        <f t="shared" si="0"/>
        <v>0</v>
      </c>
      <c r="T45" s="686">
        <f t="shared" si="1"/>
        <v>0</v>
      </c>
      <c r="U45" s="686">
        <f t="shared" si="2"/>
        <v>0</v>
      </c>
      <c r="V45" s="686">
        <f t="shared" si="3"/>
        <v>0</v>
      </c>
    </row>
    <row r="46" spans="1:22" ht="21.75" customHeight="1" thickBot="1" x14ac:dyDescent="0.2">
      <c r="A46" s="79"/>
      <c r="B46" s="960" t="s">
        <v>137</v>
      </c>
      <c r="C46" s="964"/>
      <c r="D46" s="965"/>
      <c r="E46" s="520"/>
      <c r="F46" s="532"/>
      <c r="G46" s="522"/>
      <c r="H46" s="533"/>
      <c r="I46" s="586"/>
      <c r="J46" s="587"/>
      <c r="K46" s="587"/>
      <c r="L46" s="588"/>
      <c r="M46" s="321"/>
      <c r="N46" s="405"/>
      <c r="O46" s="405"/>
      <c r="P46" s="405"/>
      <c r="Q46" s="334" t="str">
        <f t="shared" ref="Q46" si="19">IF(AND(C46&lt;&gt;"",I46="",J46="",K46="",L46=""),"教育訓練時間未入力","")</f>
        <v/>
      </c>
      <c r="R46" s="331" t="str">
        <f t="shared" ref="R46" si="20">IF(AND(OR(AND(I46="",I47=""),AND(I46&lt;&gt;"",I47&lt;&gt;"")),OR(AND(J46="",J47=""),AND(J46&lt;&gt;"",J47&lt;&gt;"")),OR(AND(K46="",K47=""),AND(K46&lt;&gt;"",K47&lt;&gt;"")),OR(AND(L46="",L47=""),AND(L46&lt;&gt;"",L47&lt;&gt;""))),"","教育訓練時間、受講人数不整合")</f>
        <v/>
      </c>
      <c r="S46" s="686">
        <f t="shared" si="0"/>
        <v>0</v>
      </c>
      <c r="T46" s="686">
        <f t="shared" si="1"/>
        <v>0</v>
      </c>
      <c r="U46" s="686">
        <f t="shared" si="2"/>
        <v>0</v>
      </c>
      <c r="V46" s="686">
        <f t="shared" si="3"/>
        <v>0</v>
      </c>
    </row>
    <row r="47" spans="1:22" ht="21.75" customHeight="1" thickBot="1" x14ac:dyDescent="0.2">
      <c r="A47" s="79"/>
      <c r="B47" s="959"/>
      <c r="C47" s="966"/>
      <c r="D47" s="967"/>
      <c r="E47" s="524"/>
      <c r="F47" s="525"/>
      <c r="G47" s="525"/>
      <c r="H47" s="526"/>
      <c r="I47" s="517"/>
      <c r="J47" s="518"/>
      <c r="K47" s="518"/>
      <c r="L47" s="519"/>
      <c r="M47" s="333" t="s">
        <v>2</v>
      </c>
      <c r="N47" s="961"/>
      <c r="O47" s="962"/>
      <c r="P47" s="963"/>
      <c r="Q47" s="334" t="str">
        <f t="shared" ref="Q47" si="21">IF(OR(AND(C46="",M46="",N46="",O46="",P46=""),AND(M46&lt;&gt;"",N46&lt;&gt;"",O46&lt;&gt;"",P46&lt;&gt;"")),"","訓練の方法等未入力")</f>
        <v/>
      </c>
      <c r="R47" s="331"/>
      <c r="S47" s="686">
        <f t="shared" si="0"/>
        <v>0</v>
      </c>
      <c r="T47" s="686">
        <f t="shared" si="1"/>
        <v>0</v>
      </c>
      <c r="U47" s="686">
        <f t="shared" si="2"/>
        <v>0</v>
      </c>
      <c r="V47" s="686">
        <f t="shared" si="3"/>
        <v>0</v>
      </c>
    </row>
    <row r="48" spans="1:22" ht="21.75" customHeight="1" thickBot="1" x14ac:dyDescent="0.2">
      <c r="A48" s="79"/>
      <c r="B48" s="84" t="s">
        <v>239</v>
      </c>
      <c r="C48" s="82"/>
      <c r="D48" s="85"/>
      <c r="E48" s="392"/>
      <c r="F48" s="391"/>
      <c r="G48" s="390"/>
      <c r="H48" s="390"/>
      <c r="I48" s="390"/>
      <c r="J48" s="390"/>
      <c r="K48" s="390"/>
      <c r="L48" s="390"/>
      <c r="M48" s="390"/>
      <c r="N48" s="390"/>
      <c r="O48" s="393"/>
      <c r="P48" s="394"/>
      <c r="Q48" s="334"/>
      <c r="R48" s="331"/>
      <c r="S48" s="686">
        <f t="shared" si="0"/>
        <v>0</v>
      </c>
      <c r="T48" s="686">
        <f t="shared" si="1"/>
        <v>0</v>
      </c>
      <c r="U48" s="686">
        <f t="shared" si="2"/>
        <v>0</v>
      </c>
      <c r="V48" s="686">
        <f t="shared" si="3"/>
        <v>0</v>
      </c>
    </row>
    <row r="49" spans="1:22" ht="21.75" customHeight="1" thickBot="1" x14ac:dyDescent="0.2">
      <c r="A49" s="79"/>
      <c r="B49" s="958" t="s">
        <v>238</v>
      </c>
      <c r="C49" s="954"/>
      <c r="D49" s="955"/>
      <c r="E49" s="510"/>
      <c r="F49" s="530"/>
      <c r="G49" s="512"/>
      <c r="H49" s="531"/>
      <c r="I49" s="583"/>
      <c r="J49" s="584"/>
      <c r="K49" s="584"/>
      <c r="L49" s="585"/>
      <c r="M49" s="405"/>
      <c r="N49" s="405"/>
      <c r="O49" s="405"/>
      <c r="P49" s="405"/>
      <c r="Q49" s="334" t="str">
        <f t="shared" ref="Q49" si="22">IF(AND(C49&lt;&gt;"",I49="",J49="",K49="",L49=""),"教育訓練時間未入力","")</f>
        <v/>
      </c>
      <c r="R49" s="331" t="str">
        <f t="shared" ref="R49" si="23">IF(AND(OR(AND(I49="",I50=""),AND(I49&lt;&gt;"",I50&lt;&gt;"")),OR(AND(J49="",J50=""),AND(J49&lt;&gt;"",J50&lt;&gt;"")),OR(AND(K49="",K50=""),AND(K49&lt;&gt;"",K50&lt;&gt;"")),OR(AND(L49="",L50=""),AND(L49&lt;&gt;"",L50&lt;&gt;""))),"","教育訓練時間、受講人数不整合")</f>
        <v/>
      </c>
      <c r="S49" s="686">
        <f t="shared" si="0"/>
        <v>0</v>
      </c>
      <c r="T49" s="686">
        <f t="shared" si="1"/>
        <v>0</v>
      </c>
      <c r="U49" s="686">
        <f t="shared" si="2"/>
        <v>0</v>
      </c>
      <c r="V49" s="686">
        <f t="shared" si="3"/>
        <v>0</v>
      </c>
    </row>
    <row r="50" spans="1:22" ht="21.75" customHeight="1" thickBot="1" x14ac:dyDescent="0.2">
      <c r="A50" s="79"/>
      <c r="B50" s="959"/>
      <c r="C50" s="956"/>
      <c r="D50" s="957"/>
      <c r="E50" s="514"/>
      <c r="F50" s="515"/>
      <c r="G50" s="515"/>
      <c r="H50" s="516"/>
      <c r="I50" s="517"/>
      <c r="J50" s="518"/>
      <c r="K50" s="518"/>
      <c r="L50" s="519"/>
      <c r="M50" s="333" t="s">
        <v>2</v>
      </c>
      <c r="N50" s="961"/>
      <c r="O50" s="962"/>
      <c r="P50" s="963"/>
      <c r="Q50" s="334" t="str">
        <f t="shared" ref="Q50" si="24">IF(OR(AND(C49="",M49="",N49="",O49="",P49=""),AND(M49&lt;&gt;"",N49&lt;&gt;"",O49&lt;&gt;"",P49&lt;&gt;"")),"","訓練の方法等未入力")</f>
        <v/>
      </c>
      <c r="R50" s="331"/>
      <c r="S50" s="686">
        <f t="shared" si="0"/>
        <v>0</v>
      </c>
      <c r="T50" s="686">
        <f t="shared" si="1"/>
        <v>0</v>
      </c>
      <c r="U50" s="686">
        <f t="shared" si="2"/>
        <v>0</v>
      </c>
      <c r="V50" s="686">
        <f t="shared" si="3"/>
        <v>0</v>
      </c>
    </row>
    <row r="51" spans="1:22" ht="21.75" customHeight="1" thickBot="1" x14ac:dyDescent="0.2">
      <c r="A51" s="79"/>
      <c r="B51" s="960" t="s">
        <v>137</v>
      </c>
      <c r="C51" s="964"/>
      <c r="D51" s="965"/>
      <c r="E51" s="520"/>
      <c r="F51" s="532"/>
      <c r="G51" s="522"/>
      <c r="H51" s="533"/>
      <c r="I51" s="586"/>
      <c r="J51" s="587"/>
      <c r="K51" s="587"/>
      <c r="L51" s="588"/>
      <c r="M51" s="321"/>
      <c r="N51" s="405"/>
      <c r="O51" s="405"/>
      <c r="P51" s="405"/>
      <c r="Q51" s="334" t="str">
        <f t="shared" ref="Q51" si="25">IF(AND(C51&lt;&gt;"",I51="",J51="",K51="",L51=""),"教育訓練時間未入力","")</f>
        <v/>
      </c>
      <c r="R51" s="331" t="str">
        <f t="shared" ref="R51" si="26">IF(AND(OR(AND(I51="",I52=""),AND(I51&lt;&gt;"",I52&lt;&gt;"")),OR(AND(J51="",J52=""),AND(J51&lt;&gt;"",J52&lt;&gt;"")),OR(AND(K51="",K52=""),AND(K51&lt;&gt;"",K52&lt;&gt;"")),OR(AND(L51="",L52=""),AND(L51&lt;&gt;"",L52&lt;&gt;""))),"","教育訓練時間、受講人数不整合")</f>
        <v/>
      </c>
      <c r="S51" s="686">
        <f t="shared" si="0"/>
        <v>0</v>
      </c>
      <c r="T51" s="686">
        <f t="shared" si="1"/>
        <v>0</v>
      </c>
      <c r="U51" s="686">
        <f t="shared" si="2"/>
        <v>0</v>
      </c>
      <c r="V51" s="686">
        <f t="shared" si="3"/>
        <v>0</v>
      </c>
    </row>
    <row r="52" spans="1:22" ht="21.75" customHeight="1" thickBot="1" x14ac:dyDescent="0.2">
      <c r="A52" s="79"/>
      <c r="B52" s="1068"/>
      <c r="C52" s="966"/>
      <c r="D52" s="967"/>
      <c r="E52" s="524"/>
      <c r="F52" s="525"/>
      <c r="G52" s="525"/>
      <c r="H52" s="526"/>
      <c r="I52" s="517"/>
      <c r="J52" s="518"/>
      <c r="K52" s="518"/>
      <c r="L52" s="519"/>
      <c r="M52" s="333" t="s">
        <v>2</v>
      </c>
      <c r="N52" s="961"/>
      <c r="O52" s="962"/>
      <c r="P52" s="963"/>
      <c r="Q52" s="334" t="str">
        <f t="shared" ref="Q52" si="27">IF(OR(AND(C51="",M51="",N51="",O51="",P51=""),AND(M51&lt;&gt;"",N51&lt;&gt;"",O51&lt;&gt;"",P51&lt;&gt;"")),"","訓練の方法等未入力")</f>
        <v/>
      </c>
      <c r="R52" s="331"/>
      <c r="S52" s="686">
        <f t="shared" si="0"/>
        <v>0</v>
      </c>
      <c r="T52" s="686">
        <f t="shared" si="1"/>
        <v>0</v>
      </c>
      <c r="U52" s="686">
        <f t="shared" si="2"/>
        <v>0</v>
      </c>
      <c r="V52" s="686">
        <f t="shared" si="3"/>
        <v>0</v>
      </c>
    </row>
    <row r="53" spans="1:22" ht="38.25" customHeight="1" thickTop="1" x14ac:dyDescent="0.15">
      <c r="A53" s="79"/>
      <c r="B53" s="1056" t="s">
        <v>162</v>
      </c>
      <c r="C53" s="1057"/>
      <c r="D53" s="1057"/>
      <c r="E53" s="1057"/>
      <c r="F53" s="1057"/>
      <c r="G53" s="1057"/>
      <c r="H53" s="1058"/>
      <c r="I53" s="336" t="str">
        <f>IF(SUM(S29:S52)=0,"",SUM(S29:S52))</f>
        <v/>
      </c>
      <c r="J53" s="337" t="str">
        <f>IF(SUM(T29:T52)=0,"",SUM(T29:T52))</f>
        <v/>
      </c>
      <c r="K53" s="337" t="str">
        <f>IF(SUM(U29:U52)=0,"",SUM(U29:U52))</f>
        <v/>
      </c>
      <c r="L53" s="338" t="str">
        <f>IF(SUM(V29:V52)=0,"",SUM(V29:V52))</f>
        <v/>
      </c>
      <c r="M53" s="1078" t="s">
        <v>160</v>
      </c>
      <c r="N53" s="1079"/>
      <c r="O53" s="1080"/>
      <c r="P53" s="335" t="str">
        <f>IF(SUM(I53:K53)=0,"",SUM(I53:K53))</f>
        <v/>
      </c>
    </row>
    <row r="54" spans="1:22" ht="38.25" customHeight="1" x14ac:dyDescent="0.15">
      <c r="A54" s="79"/>
      <c r="B54" s="1062" t="s">
        <v>163</v>
      </c>
      <c r="C54" s="1063"/>
      <c r="D54" s="1063"/>
      <c r="E54" s="1063"/>
      <c r="F54" s="1063"/>
      <c r="G54" s="1063"/>
      <c r="H54" s="1064"/>
      <c r="I54" s="527"/>
      <c r="J54" s="528"/>
      <c r="K54" s="528"/>
      <c r="L54" s="529"/>
      <c r="M54" s="1072" t="s">
        <v>161</v>
      </c>
      <c r="N54" s="1073"/>
      <c r="O54" s="1074"/>
      <c r="P54" s="404"/>
      <c r="Q54" s="681" t="str">
        <f>IF(OR(AND(I53&lt;&gt;"",I54=""),AND(J53&lt;&gt;"",J54=""),AND(K53&lt;&gt;"",K54=""),AND(L53&lt;&gt;"",L54="")),"教育訓練受講者実人数未入力","")</f>
        <v/>
      </c>
    </row>
    <row r="55" spans="1:22" ht="38.25" customHeight="1" thickBot="1" x14ac:dyDescent="0.2">
      <c r="A55" s="79"/>
      <c r="B55" s="1065" t="s">
        <v>167</v>
      </c>
      <c r="C55" s="1066"/>
      <c r="D55" s="1066"/>
      <c r="E55" s="1066"/>
      <c r="F55" s="1066"/>
      <c r="G55" s="1066"/>
      <c r="H55" s="1067"/>
      <c r="I55" s="400" t="str">
        <f>IF(OR(I53=0,I53="",I54=0,I54=""),"",ROUNDDOWN(I53/I54,0))</f>
        <v/>
      </c>
      <c r="J55" s="401" t="str">
        <f t="shared" ref="J55:L55" si="28">IF(OR(J53=0,J53="",J54=0,J54=""),"",ROUNDDOWN(J53/J54,0))</f>
        <v/>
      </c>
      <c r="K55" s="401" t="str">
        <f t="shared" si="28"/>
        <v/>
      </c>
      <c r="L55" s="402" t="str">
        <f t="shared" si="28"/>
        <v/>
      </c>
      <c r="M55" s="1075" t="s">
        <v>159</v>
      </c>
      <c r="N55" s="1076"/>
      <c r="O55" s="1077"/>
      <c r="P55" s="403" t="str">
        <f>IF(OR(P53="",P54=""),"",ROUNDDOWN(P53/P54,0))</f>
        <v/>
      </c>
      <c r="Q55" s="687"/>
    </row>
    <row r="56" spans="1:22" ht="21" customHeight="1" thickBot="1" x14ac:dyDescent="0.2">
      <c r="A56" s="79"/>
      <c r="B56" s="1059" t="s">
        <v>144</v>
      </c>
      <c r="C56" s="1060"/>
      <c r="D56" s="1060"/>
      <c r="E56" s="1060"/>
      <c r="F56" s="1060"/>
      <c r="G56" s="1060"/>
      <c r="H56" s="1060"/>
      <c r="I56" s="1060"/>
      <c r="J56" s="1060"/>
      <c r="K56" s="1060"/>
      <c r="L56" s="1061"/>
      <c r="M56" s="1069"/>
      <c r="N56" s="1070"/>
      <c r="O56" s="1070"/>
      <c r="P56" s="1071"/>
      <c r="Q56" s="680" t="str">
        <f>IF(M56="","１人当たり平均賃金未入力","")</f>
        <v>１人当たり平均賃金未入力</v>
      </c>
    </row>
    <row r="57" spans="1:22" x14ac:dyDescent="0.15">
      <c r="M57" s="78"/>
    </row>
  </sheetData>
  <sheetProtection sheet="1" objects="1" scenarios="1"/>
  <mergeCells count="73">
    <mergeCell ref="B56:L56"/>
    <mergeCell ref="M56:P56"/>
    <mergeCell ref="B53:H53"/>
    <mergeCell ref="M53:O53"/>
    <mergeCell ref="B54:H54"/>
    <mergeCell ref="M54:O54"/>
    <mergeCell ref="B55:H55"/>
    <mergeCell ref="M55:O55"/>
    <mergeCell ref="B51:B52"/>
    <mergeCell ref="C51:D52"/>
    <mergeCell ref="N52:P52"/>
    <mergeCell ref="B49:B50"/>
    <mergeCell ref="C49:D50"/>
    <mergeCell ref="N50:P50"/>
    <mergeCell ref="B46:B47"/>
    <mergeCell ref="C46:D47"/>
    <mergeCell ref="N47:P47"/>
    <mergeCell ref="B44:B45"/>
    <mergeCell ref="C44:D45"/>
    <mergeCell ref="N45:P45"/>
    <mergeCell ref="B41:B42"/>
    <mergeCell ref="C41:D42"/>
    <mergeCell ref="N42:P42"/>
    <mergeCell ref="B39:B40"/>
    <mergeCell ref="C39:D40"/>
    <mergeCell ref="N40:P40"/>
    <mergeCell ref="B36:B37"/>
    <mergeCell ref="C36:D37"/>
    <mergeCell ref="N37:P37"/>
    <mergeCell ref="B34:B35"/>
    <mergeCell ref="C34:D35"/>
    <mergeCell ref="N35:P35"/>
    <mergeCell ref="B31:B32"/>
    <mergeCell ref="C31:D32"/>
    <mergeCell ref="N32:P32"/>
    <mergeCell ref="B29:B30"/>
    <mergeCell ref="C29:D30"/>
    <mergeCell ref="N30:P30"/>
    <mergeCell ref="M23:M27"/>
    <mergeCell ref="N23:N27"/>
    <mergeCell ref="O23:O27"/>
    <mergeCell ref="P23:P27"/>
    <mergeCell ref="I25:L26"/>
    <mergeCell ref="F13:G13"/>
    <mergeCell ref="H13:I13"/>
    <mergeCell ref="J13:L13"/>
    <mergeCell ref="E26:H26"/>
    <mergeCell ref="C16:E18"/>
    <mergeCell ref="F17:H18"/>
    <mergeCell ref="I18:K18"/>
    <mergeCell ref="B23:D27"/>
    <mergeCell ref="E23:H25"/>
    <mergeCell ref="I23:L24"/>
    <mergeCell ref="C11:D11"/>
    <mergeCell ref="F11:G11"/>
    <mergeCell ref="H11:I11"/>
    <mergeCell ref="J11:L11"/>
    <mergeCell ref="F12:G12"/>
    <mergeCell ref="H12:I12"/>
    <mergeCell ref="J12:L12"/>
    <mergeCell ref="M6:N7"/>
    <mergeCell ref="F7:G8"/>
    <mergeCell ref="H7:I8"/>
    <mergeCell ref="C10:D10"/>
    <mergeCell ref="F10:G10"/>
    <mergeCell ref="H10:I10"/>
    <mergeCell ref="J10:L10"/>
    <mergeCell ref="B9:D9"/>
    <mergeCell ref="F9:G9"/>
    <mergeCell ref="H9:I9"/>
    <mergeCell ref="J9:L9"/>
    <mergeCell ref="E6:E8"/>
    <mergeCell ref="J6:L8"/>
  </mergeCells>
  <phoneticPr fontId="5"/>
  <dataValidations count="7">
    <dataValidation operator="greaterThanOrEqual" allowBlank="1" showInputMessage="1" showErrorMessage="1" sqref="E9:I9 E10 E11:I11 E12:E13"/>
    <dataValidation type="whole" operator="greaterThanOrEqual" allowBlank="1" showInputMessage="1" showErrorMessage="1" sqref="F12:I13 F10:I10 M12:N13 J9:L9 D20:E20 G20:H20 J20:K20 E30:L30 E32:L32 E35:L35 E37:L37 E40:L40 E42:L42 E45:L45 E47:L47 E50:L50 E52:L52 M56:P56 I54:L54">
      <formula1>0</formula1>
    </dataValidation>
    <dataValidation type="list" allowBlank="1" showInputMessage="1" showErrorMessage="1" sqref="N29 N31 N34 N36 N39 N41 N44 N46 N49 N51">
      <formula1>"1,2,3,4"</formula1>
    </dataValidation>
    <dataValidation type="list" allowBlank="1" showInputMessage="1" showErrorMessage="1" sqref="O31:P31 M31 M29 O29:P29 O36:P36 M36 M34 O34:P34 O41:P41 M41 M39 O39:P39 O46:P46 M46 M44 O44:P44 O51:P51 M51 M49 O49:P49">
      <formula1>"1,2,3"</formula1>
    </dataValidation>
    <dataValidation type="list" allowBlank="1" showInputMessage="1" showErrorMessage="1" sqref="E29:H29 E31:H31 E34:H34 E36:H36 E39:H39 E41:H41 E44:H44 E46:H46 E49:H49 E51:H51">
      <formula1>"1,2,3,4,5,6"</formula1>
    </dataValidation>
    <dataValidation type="decimal" operator="greaterThanOrEqual" allowBlank="1" showInputMessage="1" showErrorMessage="1" sqref="I29:L29 I34:L34 I39:L39 I44:L44 I49:L49">
      <formula1>0</formula1>
    </dataValidation>
    <dataValidation imeMode="on" allowBlank="1" showInputMessage="1" showErrorMessage="1" sqref="C29:D32 C34:D37 C39:D42 C44:D47 C49:D52"/>
  </dataValidations>
  <printOptions horizontalCentered="1"/>
  <pageMargins left="0.39370078740157483" right="0.39370078740157483" top="0.39370078740157483" bottom="0.47244094488188981" header="0.31496062992125984" footer="0.31496062992125984"/>
  <pageSetup paperSize="9" scale="62"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theme="3" tint="0.59999389629810485"/>
  </sheetPr>
  <dimension ref="A1:M52"/>
  <sheetViews>
    <sheetView topLeftCell="A37" zoomScale="70" zoomScaleNormal="70" zoomScaleSheetLayoutView="100" workbookViewId="0">
      <selection activeCell="M8" sqref="M8"/>
    </sheetView>
  </sheetViews>
  <sheetFormatPr defaultRowHeight="13.5" x14ac:dyDescent="0.15"/>
  <cols>
    <col min="1" max="1" width="1" style="140" customWidth="1"/>
    <col min="2" max="2" width="2.875" style="140" customWidth="1"/>
    <col min="3" max="3" width="2.625" style="140" customWidth="1"/>
    <col min="4" max="4" width="22.5" style="140" customWidth="1"/>
    <col min="5" max="12" width="15.375" style="140" customWidth="1"/>
    <col min="13" max="13" width="27.25" style="140" customWidth="1"/>
    <col min="14" max="16384" width="9" style="140"/>
  </cols>
  <sheetData>
    <row r="1" spans="1:13" ht="28.5" customHeight="1" x14ac:dyDescent="0.15">
      <c r="L1" s="59" t="s">
        <v>441</v>
      </c>
    </row>
    <row r="2" spans="1:13" ht="28.5" customHeight="1" x14ac:dyDescent="0.15">
      <c r="A2" s="1" t="s">
        <v>186</v>
      </c>
    </row>
    <row r="3" spans="1:13" ht="28.5" customHeight="1" x14ac:dyDescent="0.15">
      <c r="A3" s="165" t="s">
        <v>279</v>
      </c>
      <c r="B3" s="165"/>
      <c r="C3" s="165"/>
      <c r="D3" s="165"/>
      <c r="E3" s="165"/>
      <c r="F3" s="165"/>
      <c r="G3" s="165"/>
      <c r="H3" s="165"/>
      <c r="I3" s="165"/>
      <c r="J3" s="165"/>
      <c r="K3" s="165"/>
      <c r="L3" s="165"/>
    </row>
    <row r="4" spans="1:13" ht="28.5" customHeight="1" x14ac:dyDescent="0.15"/>
    <row r="5" spans="1:13" ht="28.5" customHeight="1" x14ac:dyDescent="0.15">
      <c r="A5" s="35" t="s">
        <v>6</v>
      </c>
      <c r="B5" s="35"/>
      <c r="C5" s="35"/>
      <c r="D5" s="35"/>
      <c r="E5" s="35"/>
      <c r="F5" s="35"/>
      <c r="G5" s="37"/>
      <c r="H5" s="37"/>
      <c r="I5" s="35"/>
      <c r="J5" s="35"/>
      <c r="K5" s="35"/>
      <c r="L5" s="35"/>
    </row>
    <row r="6" spans="1:13" ht="28.5" customHeight="1" thickBot="1" x14ac:dyDescent="0.2">
      <c r="A6" s="35"/>
      <c r="B6" s="35" t="s">
        <v>175</v>
      </c>
      <c r="C6" s="35"/>
      <c r="D6" s="35"/>
      <c r="F6" s="35"/>
      <c r="G6" s="35"/>
      <c r="H6" s="35"/>
      <c r="I6" s="37"/>
      <c r="J6" s="37"/>
      <c r="K6" s="37"/>
      <c r="L6" s="37"/>
    </row>
    <row r="7" spans="1:13" ht="8.25" customHeight="1" thickBot="1" x14ac:dyDescent="0.2">
      <c r="A7" s="37"/>
      <c r="B7" s="150"/>
      <c r="C7" s="940" t="s">
        <v>184</v>
      </c>
      <c r="D7" s="1097"/>
      <c r="E7" s="149"/>
      <c r="F7" s="149"/>
      <c r="G7" s="149"/>
      <c r="H7" s="149"/>
      <c r="I7" s="149"/>
      <c r="J7" s="149"/>
      <c r="K7" s="164"/>
      <c r="L7" s="148"/>
    </row>
    <row r="8" spans="1:13" ht="24" customHeight="1" thickBot="1" x14ac:dyDescent="0.2">
      <c r="A8" s="37"/>
      <c r="B8" s="150"/>
      <c r="C8" s="941"/>
      <c r="D8" s="909"/>
      <c r="E8" s="1100" t="s">
        <v>278</v>
      </c>
      <c r="F8" s="1101"/>
      <c r="G8" s="1101"/>
      <c r="H8" s="1102"/>
      <c r="I8" s="1100" t="s">
        <v>277</v>
      </c>
      <c r="J8" s="1101"/>
      <c r="K8" s="1101"/>
      <c r="L8" s="1102"/>
      <c r="M8" s="395" t="str">
        <f>IF(SUM(F11,J11)=SUM(H17:H52,'第８面  '!H7:H44),"","無期協定対象派遣労働者数の合計と明細が不一致")</f>
        <v/>
      </c>
    </row>
    <row r="9" spans="1:13" ht="19.5" customHeight="1" x14ac:dyDescent="0.15">
      <c r="A9" s="37"/>
      <c r="B9" s="150"/>
      <c r="C9" s="941"/>
      <c r="D9" s="909"/>
      <c r="E9" s="940" t="s">
        <v>276</v>
      </c>
      <c r="F9" s="952"/>
      <c r="G9" s="940" t="s">
        <v>275</v>
      </c>
      <c r="H9" s="952"/>
      <c r="I9" s="940" t="s">
        <v>274</v>
      </c>
      <c r="J9" s="952"/>
      <c r="K9" s="940" t="s">
        <v>271</v>
      </c>
      <c r="L9" s="952"/>
      <c r="M9" s="395" t="str">
        <f>IF(SUM(H11,L11)=SUM(J17:J52,'第８面  '!J7:J44),"","有期協定対象派遣労働者数の合計と明細が不一致")</f>
        <v/>
      </c>
    </row>
    <row r="10" spans="1:13" ht="28.5" customHeight="1" thickBot="1" x14ac:dyDescent="0.2">
      <c r="A10" s="37"/>
      <c r="B10" s="150"/>
      <c r="C10" s="942"/>
      <c r="D10" s="910"/>
      <c r="E10" s="163"/>
      <c r="F10" s="48" t="s">
        <v>273</v>
      </c>
      <c r="G10" s="162"/>
      <c r="H10" s="48" t="s">
        <v>183</v>
      </c>
      <c r="I10" s="163"/>
      <c r="J10" s="48" t="s">
        <v>272</v>
      </c>
      <c r="K10" s="162"/>
      <c r="L10" s="48" t="s">
        <v>183</v>
      </c>
      <c r="M10" s="395" t="str">
        <f>IF(OR(F11&gt;E11,H11&gt;G11,J11&gt;I11,L11&gt;K11),"協定対象派遣労働者数が派遣労働者数の内数でない","")</f>
        <v/>
      </c>
    </row>
    <row r="11" spans="1:13" ht="27" customHeight="1" thickBot="1" x14ac:dyDescent="0.2">
      <c r="A11" s="37"/>
      <c r="B11" s="161"/>
      <c r="C11" s="1098" t="str">
        <f>IF((E11+G11+I11+K11)=0,"",E11+G11+I11+K11)</f>
        <v/>
      </c>
      <c r="D11" s="1099"/>
      <c r="E11" s="534"/>
      <c r="F11" s="483"/>
      <c r="G11" s="535"/>
      <c r="H11" s="498"/>
      <c r="I11" s="534"/>
      <c r="J11" s="483"/>
      <c r="K11" s="535"/>
      <c r="L11" s="498"/>
      <c r="M11" s="395" t="str">
        <f>IF(AND(C11="",SUM(F17:F52,'第８面  '!F7:F44)=0),"",IF(C11=SUM(F17:F52,'第８面  '!F7:F44),"","派遣労働者数の合計と明細が不一致"))</f>
        <v/>
      </c>
    </row>
    <row r="12" spans="1:13" ht="28.5" customHeight="1" x14ac:dyDescent="0.15">
      <c r="A12" s="37"/>
      <c r="B12" s="41"/>
      <c r="C12" s="55"/>
      <c r="D12" s="55"/>
      <c r="E12" s="55"/>
      <c r="F12" s="152"/>
      <c r="G12" s="152"/>
      <c r="H12" s="152"/>
      <c r="I12" s="152"/>
      <c r="J12" s="152"/>
      <c r="K12" s="152"/>
      <c r="L12" s="152"/>
      <c r="M12" s="395" t="str">
        <f>IF(SUM(E11,I11)=SUM(G17:G52,'第８面  '!G7:G44),"","無期派遣労働者数の合計と明細が不一致")</f>
        <v/>
      </c>
    </row>
    <row r="13" spans="1:13" ht="28.5" customHeight="1" thickBot="1" x14ac:dyDescent="0.2">
      <c r="A13" s="37"/>
      <c r="B13" s="41" t="s">
        <v>176</v>
      </c>
      <c r="C13" s="151"/>
      <c r="D13" s="151"/>
      <c r="E13" s="151"/>
      <c r="F13" s="160"/>
      <c r="G13" s="160"/>
      <c r="H13" s="160"/>
      <c r="I13" s="160"/>
      <c r="J13" s="160"/>
      <c r="K13" s="160"/>
      <c r="L13" s="160"/>
      <c r="M13" s="395" t="str">
        <f>IF(SUM(G11,K11)=SUM(I17:I52,'第８面  '!I7:I44),"","有期派遣労働者数の合計と明細が不一致")</f>
        <v/>
      </c>
    </row>
    <row r="14" spans="1:13" ht="9" customHeight="1" thickBot="1" x14ac:dyDescent="0.2">
      <c r="A14" s="37"/>
      <c r="B14" s="41"/>
      <c r="C14" s="925"/>
      <c r="D14" s="926"/>
      <c r="E14" s="927"/>
      <c r="F14" s="1113" t="s">
        <v>1</v>
      </c>
      <c r="G14" s="67"/>
      <c r="H14" s="67"/>
      <c r="I14" s="67"/>
      <c r="J14" s="66"/>
      <c r="K14" s="160"/>
      <c r="L14" s="160"/>
    </row>
    <row r="15" spans="1:13" ht="27" customHeight="1" x14ac:dyDescent="0.15">
      <c r="A15" s="37"/>
      <c r="B15" s="41"/>
      <c r="C15" s="928"/>
      <c r="D15" s="929"/>
      <c r="E15" s="930"/>
      <c r="F15" s="1114"/>
      <c r="G15" s="1111" t="s">
        <v>156</v>
      </c>
      <c r="H15" s="1112"/>
      <c r="I15" s="1111" t="s">
        <v>271</v>
      </c>
      <c r="J15" s="1112"/>
      <c r="K15" s="145"/>
      <c r="L15" s="145"/>
    </row>
    <row r="16" spans="1:13" ht="27" customHeight="1" thickBot="1" x14ac:dyDescent="0.2">
      <c r="A16" s="37"/>
      <c r="B16" s="41"/>
      <c r="C16" s="931"/>
      <c r="D16" s="932"/>
      <c r="E16" s="933"/>
      <c r="F16" s="1115"/>
      <c r="G16" s="147"/>
      <c r="H16" s="48" t="s">
        <v>183</v>
      </c>
      <c r="I16" s="147"/>
      <c r="J16" s="48" t="s">
        <v>183</v>
      </c>
      <c r="K16" s="145"/>
      <c r="L16" s="145"/>
    </row>
    <row r="17" spans="1:13" ht="27" customHeight="1" x14ac:dyDescent="0.15">
      <c r="A17" s="37"/>
      <c r="B17" s="159"/>
      <c r="C17" s="1116" t="s">
        <v>19</v>
      </c>
      <c r="D17" s="1117"/>
      <c r="E17" s="1118"/>
      <c r="F17" s="536" t="str">
        <f t="shared" ref="F17:F52" si="0">IF(G17+I17=0,"",G17+I17)</f>
        <v/>
      </c>
      <c r="G17" s="537"/>
      <c r="H17" s="538"/>
      <c r="I17" s="539"/>
      <c r="J17" s="499"/>
      <c r="K17" s="158"/>
      <c r="L17" s="157"/>
      <c r="M17" s="395" t="str">
        <f>IF(OR(H17&gt;G17,J17&gt;I17),"協定対象派遣労働者数が派遣労働者数の内数でない","")</f>
        <v/>
      </c>
    </row>
    <row r="18" spans="1:13" ht="27" customHeight="1" x14ac:dyDescent="0.15">
      <c r="A18" s="37"/>
      <c r="B18" s="38"/>
      <c r="C18" s="1103" t="s">
        <v>20</v>
      </c>
      <c r="D18" s="1104"/>
      <c r="E18" s="1105"/>
      <c r="F18" s="540" t="str">
        <f t="shared" si="0"/>
        <v/>
      </c>
      <c r="G18" s="541"/>
      <c r="H18" s="500"/>
      <c r="I18" s="542"/>
      <c r="J18" s="500"/>
      <c r="K18" s="38"/>
      <c r="L18" s="141"/>
      <c r="M18" s="395" t="str">
        <f t="shared" ref="M18:M52" si="1">IF(OR(H18&gt;G18,J18&gt;I18),"協定対象派遣労働者数が派遣労働者数の内数でない","")</f>
        <v/>
      </c>
    </row>
    <row r="19" spans="1:13" ht="27" customHeight="1" x14ac:dyDescent="0.15">
      <c r="A19" s="37"/>
      <c r="B19" s="38"/>
      <c r="C19" s="1103" t="s">
        <v>21</v>
      </c>
      <c r="D19" s="1104"/>
      <c r="E19" s="1105"/>
      <c r="F19" s="540" t="str">
        <f t="shared" si="0"/>
        <v/>
      </c>
      <c r="G19" s="541"/>
      <c r="H19" s="500"/>
      <c r="I19" s="542"/>
      <c r="J19" s="500"/>
      <c r="K19" s="38"/>
      <c r="L19" s="141"/>
      <c r="M19" s="395" t="str">
        <f t="shared" si="1"/>
        <v/>
      </c>
    </row>
    <row r="20" spans="1:13" ht="27" customHeight="1" x14ac:dyDescent="0.15">
      <c r="A20" s="37"/>
      <c r="B20" s="38"/>
      <c r="C20" s="1103" t="s">
        <v>22</v>
      </c>
      <c r="D20" s="1104"/>
      <c r="E20" s="1105"/>
      <c r="F20" s="540" t="str">
        <f t="shared" si="0"/>
        <v/>
      </c>
      <c r="G20" s="541"/>
      <c r="H20" s="500"/>
      <c r="I20" s="542"/>
      <c r="J20" s="500"/>
      <c r="K20" s="38"/>
      <c r="L20" s="156"/>
      <c r="M20" s="395" t="str">
        <f t="shared" si="1"/>
        <v/>
      </c>
    </row>
    <row r="21" spans="1:13" ht="27" customHeight="1" x14ac:dyDescent="0.15">
      <c r="A21" s="37"/>
      <c r="B21" s="38"/>
      <c r="C21" s="1103" t="s">
        <v>23</v>
      </c>
      <c r="D21" s="1104"/>
      <c r="E21" s="1105"/>
      <c r="F21" s="540" t="str">
        <f t="shared" si="0"/>
        <v/>
      </c>
      <c r="G21" s="541"/>
      <c r="H21" s="500"/>
      <c r="I21" s="542"/>
      <c r="J21" s="500"/>
      <c r="K21" s="38"/>
      <c r="L21" s="141"/>
      <c r="M21" s="395" t="str">
        <f t="shared" si="1"/>
        <v/>
      </c>
    </row>
    <row r="22" spans="1:13" ht="27" customHeight="1" x14ac:dyDescent="0.15">
      <c r="A22" s="37"/>
      <c r="B22" s="38"/>
      <c r="C22" s="1103" t="s">
        <v>24</v>
      </c>
      <c r="D22" s="1104"/>
      <c r="E22" s="1105"/>
      <c r="F22" s="540" t="str">
        <f t="shared" si="0"/>
        <v/>
      </c>
      <c r="G22" s="541"/>
      <c r="H22" s="500"/>
      <c r="I22" s="542"/>
      <c r="J22" s="500"/>
      <c r="K22" s="38"/>
      <c r="L22" s="141"/>
      <c r="M22" s="395" t="str">
        <f t="shared" si="1"/>
        <v/>
      </c>
    </row>
    <row r="23" spans="1:13" ht="27" customHeight="1" x14ac:dyDescent="0.15">
      <c r="A23" s="37"/>
      <c r="B23" s="41"/>
      <c r="C23" s="1103" t="s">
        <v>270</v>
      </c>
      <c r="D23" s="1104"/>
      <c r="E23" s="1105"/>
      <c r="F23" s="543" t="str">
        <f t="shared" si="0"/>
        <v/>
      </c>
      <c r="G23" s="541"/>
      <c r="H23" s="500"/>
      <c r="I23" s="542"/>
      <c r="J23" s="500"/>
      <c r="K23" s="38"/>
      <c r="L23" s="141"/>
      <c r="M23" s="395" t="str">
        <f t="shared" si="1"/>
        <v/>
      </c>
    </row>
    <row r="24" spans="1:13" ht="27" customHeight="1" x14ac:dyDescent="0.15">
      <c r="A24" s="37"/>
      <c r="B24" s="41"/>
      <c r="C24" s="1103" t="s">
        <v>25</v>
      </c>
      <c r="D24" s="1104"/>
      <c r="E24" s="1105"/>
      <c r="F24" s="543" t="str">
        <f t="shared" si="0"/>
        <v/>
      </c>
      <c r="G24" s="541"/>
      <c r="H24" s="500"/>
      <c r="I24" s="542"/>
      <c r="J24" s="500"/>
      <c r="K24" s="38"/>
      <c r="L24" s="141"/>
      <c r="M24" s="395" t="str">
        <f t="shared" si="1"/>
        <v/>
      </c>
    </row>
    <row r="25" spans="1:13" ht="27" customHeight="1" x14ac:dyDescent="0.15">
      <c r="A25" s="37"/>
      <c r="B25" s="41"/>
      <c r="C25" s="1103" t="s">
        <v>26</v>
      </c>
      <c r="D25" s="1104"/>
      <c r="E25" s="1105"/>
      <c r="F25" s="543" t="str">
        <f t="shared" si="0"/>
        <v/>
      </c>
      <c r="G25" s="541"/>
      <c r="H25" s="500"/>
      <c r="I25" s="542"/>
      <c r="J25" s="500"/>
      <c r="K25" s="38"/>
      <c r="L25" s="141"/>
      <c r="M25" s="395" t="str">
        <f t="shared" si="1"/>
        <v/>
      </c>
    </row>
    <row r="26" spans="1:13" ht="27" customHeight="1" x14ac:dyDescent="0.15">
      <c r="A26" s="37"/>
      <c r="B26" s="41"/>
      <c r="C26" s="1103" t="s">
        <v>27</v>
      </c>
      <c r="D26" s="1104"/>
      <c r="E26" s="1105"/>
      <c r="F26" s="543" t="str">
        <f t="shared" si="0"/>
        <v/>
      </c>
      <c r="G26" s="541"/>
      <c r="H26" s="500"/>
      <c r="I26" s="542"/>
      <c r="J26" s="500"/>
      <c r="K26" s="38"/>
      <c r="L26" s="141"/>
      <c r="M26" s="395" t="str">
        <f t="shared" si="1"/>
        <v/>
      </c>
    </row>
    <row r="27" spans="1:13" ht="27" customHeight="1" x14ac:dyDescent="0.15">
      <c r="A27" s="37"/>
      <c r="B27" s="41"/>
      <c r="C27" s="1103" t="s">
        <v>513</v>
      </c>
      <c r="D27" s="1109"/>
      <c r="E27" s="1110"/>
      <c r="F27" s="543" t="str">
        <f t="shared" si="0"/>
        <v/>
      </c>
      <c r="G27" s="541"/>
      <c r="H27" s="500"/>
      <c r="I27" s="542"/>
      <c r="J27" s="500"/>
      <c r="K27" s="38"/>
      <c r="L27" s="141"/>
      <c r="M27" s="395" t="str">
        <f t="shared" si="1"/>
        <v/>
      </c>
    </row>
    <row r="28" spans="1:13" ht="27" customHeight="1" x14ac:dyDescent="0.15">
      <c r="A28" s="37"/>
      <c r="B28" s="41"/>
      <c r="C28" s="1103" t="s">
        <v>514</v>
      </c>
      <c r="D28" s="1109"/>
      <c r="E28" s="1110"/>
      <c r="F28" s="543" t="str">
        <f t="shared" si="0"/>
        <v/>
      </c>
      <c r="G28" s="541"/>
      <c r="H28" s="500"/>
      <c r="I28" s="542"/>
      <c r="J28" s="500"/>
      <c r="K28" s="38"/>
      <c r="L28" s="141"/>
      <c r="M28" s="395" t="str">
        <f t="shared" si="1"/>
        <v/>
      </c>
    </row>
    <row r="29" spans="1:13" ht="27" customHeight="1" x14ac:dyDescent="0.15">
      <c r="A29" s="37"/>
      <c r="B29" s="41"/>
      <c r="C29" s="1103" t="s">
        <v>515</v>
      </c>
      <c r="D29" s="1109"/>
      <c r="E29" s="1110"/>
      <c r="F29" s="543" t="str">
        <f t="shared" si="0"/>
        <v/>
      </c>
      <c r="G29" s="541"/>
      <c r="H29" s="500"/>
      <c r="I29" s="542"/>
      <c r="J29" s="500"/>
      <c r="K29" s="38"/>
      <c r="L29" s="141"/>
      <c r="M29" s="395" t="str">
        <f t="shared" si="1"/>
        <v/>
      </c>
    </row>
    <row r="30" spans="1:13" ht="27" customHeight="1" x14ac:dyDescent="0.15">
      <c r="A30" s="37"/>
      <c r="B30" s="41"/>
      <c r="C30" s="1103" t="s">
        <v>516</v>
      </c>
      <c r="D30" s="1109"/>
      <c r="E30" s="1110"/>
      <c r="F30" s="543" t="str">
        <f t="shared" si="0"/>
        <v/>
      </c>
      <c r="G30" s="541"/>
      <c r="H30" s="500"/>
      <c r="I30" s="542"/>
      <c r="J30" s="500"/>
      <c r="K30" s="38"/>
      <c r="L30" s="141"/>
      <c r="M30" s="395" t="str">
        <f t="shared" si="1"/>
        <v/>
      </c>
    </row>
    <row r="31" spans="1:13" ht="27" customHeight="1" x14ac:dyDescent="0.15">
      <c r="A31" s="37"/>
      <c r="B31" s="41"/>
      <c r="C31" s="1103" t="s">
        <v>517</v>
      </c>
      <c r="D31" s="1109"/>
      <c r="E31" s="1110"/>
      <c r="F31" s="543" t="str">
        <f t="shared" si="0"/>
        <v/>
      </c>
      <c r="G31" s="541"/>
      <c r="H31" s="500"/>
      <c r="I31" s="542"/>
      <c r="J31" s="500"/>
      <c r="K31" s="38"/>
      <c r="L31" s="141"/>
      <c r="M31" s="395" t="str">
        <f t="shared" si="1"/>
        <v/>
      </c>
    </row>
    <row r="32" spans="1:13" ht="27" customHeight="1" x14ac:dyDescent="0.15">
      <c r="A32" s="37"/>
      <c r="B32" s="41"/>
      <c r="C32" s="1103" t="s">
        <v>518</v>
      </c>
      <c r="D32" s="1109"/>
      <c r="E32" s="1110"/>
      <c r="F32" s="543" t="str">
        <f t="shared" si="0"/>
        <v/>
      </c>
      <c r="G32" s="541"/>
      <c r="H32" s="500"/>
      <c r="I32" s="542"/>
      <c r="J32" s="500"/>
      <c r="K32" s="38"/>
      <c r="L32" s="141"/>
      <c r="M32" s="395" t="str">
        <f t="shared" si="1"/>
        <v/>
      </c>
    </row>
    <row r="33" spans="1:13" ht="27" customHeight="1" x14ac:dyDescent="0.15">
      <c r="A33" s="37"/>
      <c r="B33" s="41"/>
      <c r="C33" s="1103" t="s">
        <v>519</v>
      </c>
      <c r="D33" s="1109"/>
      <c r="E33" s="1110"/>
      <c r="F33" s="543" t="str">
        <f t="shared" si="0"/>
        <v/>
      </c>
      <c r="G33" s="541"/>
      <c r="H33" s="500"/>
      <c r="I33" s="542"/>
      <c r="J33" s="500"/>
      <c r="K33" s="38"/>
      <c r="L33" s="141"/>
      <c r="M33" s="395" t="str">
        <f t="shared" si="1"/>
        <v/>
      </c>
    </row>
    <row r="34" spans="1:13" ht="27" customHeight="1" x14ac:dyDescent="0.15">
      <c r="A34" s="37"/>
      <c r="B34" s="41"/>
      <c r="C34" s="1103" t="s">
        <v>520</v>
      </c>
      <c r="D34" s="1109"/>
      <c r="E34" s="1110"/>
      <c r="F34" s="543" t="str">
        <f t="shared" si="0"/>
        <v/>
      </c>
      <c r="G34" s="541"/>
      <c r="H34" s="500"/>
      <c r="I34" s="542"/>
      <c r="J34" s="500"/>
      <c r="K34" s="38"/>
      <c r="L34" s="141"/>
      <c r="M34" s="395" t="str">
        <f t="shared" si="1"/>
        <v/>
      </c>
    </row>
    <row r="35" spans="1:13" ht="27" customHeight="1" x14ac:dyDescent="0.15">
      <c r="A35" s="37"/>
      <c r="B35" s="41"/>
      <c r="C35" s="1103" t="s">
        <v>521</v>
      </c>
      <c r="D35" s="1109"/>
      <c r="E35" s="1110"/>
      <c r="F35" s="543" t="str">
        <f t="shared" si="0"/>
        <v/>
      </c>
      <c r="G35" s="541"/>
      <c r="H35" s="500"/>
      <c r="I35" s="542"/>
      <c r="J35" s="500"/>
      <c r="K35" s="38"/>
      <c r="L35" s="141"/>
      <c r="M35" s="395" t="str">
        <f t="shared" si="1"/>
        <v/>
      </c>
    </row>
    <row r="36" spans="1:13" ht="27" customHeight="1" x14ac:dyDescent="0.15">
      <c r="A36" s="37"/>
      <c r="B36" s="41"/>
      <c r="C36" s="1103" t="s">
        <v>28</v>
      </c>
      <c r="D36" s="1104"/>
      <c r="E36" s="1105"/>
      <c r="F36" s="543" t="str">
        <f t="shared" si="0"/>
        <v/>
      </c>
      <c r="G36" s="541"/>
      <c r="H36" s="500"/>
      <c r="I36" s="542"/>
      <c r="J36" s="500"/>
      <c r="K36" s="38"/>
      <c r="L36" s="141"/>
      <c r="M36" s="395" t="str">
        <f t="shared" si="1"/>
        <v/>
      </c>
    </row>
    <row r="37" spans="1:13" ht="27" customHeight="1" x14ac:dyDescent="0.15">
      <c r="A37" s="37"/>
      <c r="B37" s="41"/>
      <c r="C37" s="1103" t="s">
        <v>29</v>
      </c>
      <c r="D37" s="1104"/>
      <c r="E37" s="1105"/>
      <c r="F37" s="543" t="str">
        <f t="shared" si="0"/>
        <v/>
      </c>
      <c r="G37" s="541"/>
      <c r="H37" s="500"/>
      <c r="I37" s="542"/>
      <c r="J37" s="500"/>
      <c r="K37" s="38"/>
      <c r="L37" s="141"/>
      <c r="M37" s="395" t="str">
        <f t="shared" si="1"/>
        <v/>
      </c>
    </row>
    <row r="38" spans="1:13" ht="27" customHeight="1" x14ac:dyDescent="0.15">
      <c r="A38" s="37"/>
      <c r="B38" s="41"/>
      <c r="C38" s="1103" t="s">
        <v>30</v>
      </c>
      <c r="D38" s="1104"/>
      <c r="E38" s="1105"/>
      <c r="F38" s="543" t="str">
        <f t="shared" si="0"/>
        <v/>
      </c>
      <c r="G38" s="541"/>
      <c r="H38" s="500"/>
      <c r="I38" s="542"/>
      <c r="J38" s="500"/>
      <c r="K38" s="38"/>
      <c r="L38" s="141"/>
      <c r="M38" s="395" t="str">
        <f t="shared" si="1"/>
        <v/>
      </c>
    </row>
    <row r="39" spans="1:13" ht="27" customHeight="1" x14ac:dyDescent="0.15">
      <c r="A39" s="37"/>
      <c r="B39" s="41"/>
      <c r="C39" s="1103" t="s">
        <v>31</v>
      </c>
      <c r="D39" s="1104"/>
      <c r="E39" s="1105"/>
      <c r="F39" s="543" t="str">
        <f t="shared" si="0"/>
        <v/>
      </c>
      <c r="G39" s="541"/>
      <c r="H39" s="500"/>
      <c r="I39" s="542"/>
      <c r="J39" s="500"/>
      <c r="K39" s="38"/>
      <c r="L39" s="141"/>
      <c r="M39" s="395" t="str">
        <f t="shared" si="1"/>
        <v/>
      </c>
    </row>
    <row r="40" spans="1:13" ht="27" customHeight="1" x14ac:dyDescent="0.15">
      <c r="A40" s="37"/>
      <c r="B40" s="41"/>
      <c r="C40" s="1103" t="s">
        <v>32</v>
      </c>
      <c r="D40" s="1104"/>
      <c r="E40" s="1105"/>
      <c r="F40" s="543" t="str">
        <f t="shared" si="0"/>
        <v/>
      </c>
      <c r="G40" s="541"/>
      <c r="H40" s="500"/>
      <c r="I40" s="542"/>
      <c r="J40" s="500"/>
      <c r="K40" s="38"/>
      <c r="L40" s="141"/>
      <c r="M40" s="395" t="str">
        <f t="shared" si="1"/>
        <v/>
      </c>
    </row>
    <row r="41" spans="1:13" ht="27" customHeight="1" x14ac:dyDescent="0.15">
      <c r="A41" s="37"/>
      <c r="B41" s="41"/>
      <c r="C41" s="1103" t="s">
        <v>33</v>
      </c>
      <c r="D41" s="1104"/>
      <c r="E41" s="1105"/>
      <c r="F41" s="543" t="str">
        <f t="shared" si="0"/>
        <v/>
      </c>
      <c r="G41" s="541"/>
      <c r="H41" s="500"/>
      <c r="I41" s="542"/>
      <c r="J41" s="500"/>
      <c r="K41" s="38"/>
      <c r="L41" s="141"/>
      <c r="M41" s="395" t="str">
        <f t="shared" si="1"/>
        <v/>
      </c>
    </row>
    <row r="42" spans="1:13" ht="27" customHeight="1" x14ac:dyDescent="0.15">
      <c r="A42" s="37"/>
      <c r="B42" s="41"/>
      <c r="C42" s="1103" t="s">
        <v>34</v>
      </c>
      <c r="D42" s="1104"/>
      <c r="E42" s="1105"/>
      <c r="F42" s="543" t="str">
        <f t="shared" si="0"/>
        <v/>
      </c>
      <c r="G42" s="541"/>
      <c r="H42" s="500"/>
      <c r="I42" s="542"/>
      <c r="J42" s="500"/>
      <c r="K42" s="38"/>
      <c r="L42" s="141"/>
      <c r="M42" s="395" t="str">
        <f t="shared" si="1"/>
        <v/>
      </c>
    </row>
    <row r="43" spans="1:13" ht="27" customHeight="1" x14ac:dyDescent="0.15">
      <c r="A43" s="37"/>
      <c r="B43" s="41"/>
      <c r="C43" s="1103" t="s">
        <v>35</v>
      </c>
      <c r="D43" s="1104"/>
      <c r="E43" s="1105"/>
      <c r="F43" s="543" t="str">
        <f t="shared" si="0"/>
        <v/>
      </c>
      <c r="G43" s="541"/>
      <c r="H43" s="500"/>
      <c r="I43" s="542"/>
      <c r="J43" s="500"/>
      <c r="K43" s="38"/>
      <c r="L43" s="156"/>
      <c r="M43" s="395" t="str">
        <f t="shared" si="1"/>
        <v/>
      </c>
    </row>
    <row r="44" spans="1:13" ht="27" customHeight="1" x14ac:dyDescent="0.15">
      <c r="A44" s="37"/>
      <c r="B44" s="41"/>
      <c r="C44" s="1103" t="s">
        <v>36</v>
      </c>
      <c r="D44" s="1104"/>
      <c r="E44" s="1105"/>
      <c r="F44" s="543" t="str">
        <f t="shared" si="0"/>
        <v/>
      </c>
      <c r="G44" s="541"/>
      <c r="H44" s="500"/>
      <c r="I44" s="542"/>
      <c r="J44" s="500"/>
      <c r="K44" s="38"/>
      <c r="L44" s="141"/>
      <c r="M44" s="395" t="str">
        <f t="shared" si="1"/>
        <v/>
      </c>
    </row>
    <row r="45" spans="1:13" ht="27" customHeight="1" x14ac:dyDescent="0.15">
      <c r="A45" s="37"/>
      <c r="B45" s="41"/>
      <c r="C45" s="1103" t="s">
        <v>37</v>
      </c>
      <c r="D45" s="1104"/>
      <c r="E45" s="1105"/>
      <c r="F45" s="543" t="str">
        <f t="shared" si="0"/>
        <v/>
      </c>
      <c r="G45" s="541"/>
      <c r="H45" s="500"/>
      <c r="I45" s="542"/>
      <c r="J45" s="500"/>
      <c r="K45" s="38"/>
      <c r="L45" s="141"/>
      <c r="M45" s="395" t="str">
        <f t="shared" si="1"/>
        <v/>
      </c>
    </row>
    <row r="46" spans="1:13" ht="27" customHeight="1" x14ac:dyDescent="0.15">
      <c r="A46" s="37"/>
      <c r="B46" s="41"/>
      <c r="C46" s="1103" t="s">
        <v>38</v>
      </c>
      <c r="D46" s="1104"/>
      <c r="E46" s="1105"/>
      <c r="F46" s="543" t="str">
        <f t="shared" si="0"/>
        <v/>
      </c>
      <c r="G46" s="541"/>
      <c r="H46" s="500"/>
      <c r="I46" s="542"/>
      <c r="J46" s="500"/>
      <c r="K46" s="38"/>
      <c r="L46" s="156"/>
      <c r="M46" s="395" t="str">
        <f t="shared" si="1"/>
        <v/>
      </c>
    </row>
    <row r="47" spans="1:13" ht="27" customHeight="1" x14ac:dyDescent="0.15">
      <c r="A47" s="37"/>
      <c r="B47" s="41"/>
      <c r="C47" s="1103" t="s">
        <v>39</v>
      </c>
      <c r="D47" s="1104"/>
      <c r="E47" s="1105"/>
      <c r="F47" s="543" t="str">
        <f t="shared" si="0"/>
        <v/>
      </c>
      <c r="G47" s="541"/>
      <c r="H47" s="500"/>
      <c r="I47" s="542"/>
      <c r="J47" s="500"/>
      <c r="K47" s="38"/>
      <c r="L47" s="141"/>
      <c r="M47" s="395" t="str">
        <f t="shared" si="1"/>
        <v/>
      </c>
    </row>
    <row r="48" spans="1:13" ht="27" customHeight="1" x14ac:dyDescent="0.15">
      <c r="A48" s="37"/>
      <c r="B48" s="41"/>
      <c r="C48" s="1103" t="s">
        <v>40</v>
      </c>
      <c r="D48" s="1104"/>
      <c r="E48" s="1105"/>
      <c r="F48" s="543" t="str">
        <f t="shared" si="0"/>
        <v/>
      </c>
      <c r="G48" s="541"/>
      <c r="H48" s="500"/>
      <c r="I48" s="542"/>
      <c r="J48" s="500"/>
      <c r="K48" s="38"/>
      <c r="L48" s="141"/>
      <c r="M48" s="395" t="str">
        <f t="shared" si="1"/>
        <v/>
      </c>
    </row>
    <row r="49" spans="1:13" ht="27" customHeight="1" x14ac:dyDescent="0.15">
      <c r="A49" s="37"/>
      <c r="B49" s="41"/>
      <c r="C49" s="1103" t="s">
        <v>41</v>
      </c>
      <c r="D49" s="1104"/>
      <c r="E49" s="1105"/>
      <c r="F49" s="543" t="str">
        <f t="shared" si="0"/>
        <v/>
      </c>
      <c r="G49" s="541"/>
      <c r="H49" s="500"/>
      <c r="I49" s="542"/>
      <c r="J49" s="500"/>
      <c r="K49" s="38"/>
      <c r="L49" s="141"/>
      <c r="M49" s="395" t="str">
        <f t="shared" si="1"/>
        <v/>
      </c>
    </row>
    <row r="50" spans="1:13" ht="27" customHeight="1" x14ac:dyDescent="0.15">
      <c r="A50" s="37"/>
      <c r="B50" s="41"/>
      <c r="C50" s="1103" t="s">
        <v>42</v>
      </c>
      <c r="D50" s="1104"/>
      <c r="E50" s="1105"/>
      <c r="F50" s="543" t="str">
        <f t="shared" si="0"/>
        <v/>
      </c>
      <c r="G50" s="541"/>
      <c r="H50" s="500"/>
      <c r="I50" s="542"/>
      <c r="J50" s="500"/>
      <c r="K50" s="38"/>
      <c r="L50" s="141"/>
      <c r="M50" s="395" t="str">
        <f t="shared" si="1"/>
        <v/>
      </c>
    </row>
    <row r="51" spans="1:13" ht="27" customHeight="1" x14ac:dyDescent="0.15">
      <c r="A51" s="37"/>
      <c r="B51" s="41"/>
      <c r="C51" s="1103" t="s">
        <v>43</v>
      </c>
      <c r="D51" s="1104"/>
      <c r="E51" s="1105"/>
      <c r="F51" s="543" t="str">
        <f t="shared" si="0"/>
        <v/>
      </c>
      <c r="G51" s="541"/>
      <c r="H51" s="500"/>
      <c r="I51" s="542"/>
      <c r="J51" s="500"/>
      <c r="K51" s="38"/>
      <c r="L51" s="141"/>
      <c r="M51" s="395" t="str">
        <f t="shared" si="1"/>
        <v/>
      </c>
    </row>
    <row r="52" spans="1:13" ht="27" customHeight="1" thickBot="1" x14ac:dyDescent="0.2">
      <c r="A52" s="37"/>
      <c r="B52" s="41"/>
      <c r="C52" s="1106" t="s">
        <v>44</v>
      </c>
      <c r="D52" s="1107"/>
      <c r="E52" s="1108"/>
      <c r="F52" s="544" t="str">
        <f t="shared" si="0"/>
        <v/>
      </c>
      <c r="G52" s="545"/>
      <c r="H52" s="546"/>
      <c r="I52" s="547"/>
      <c r="J52" s="546"/>
      <c r="K52" s="144"/>
      <c r="L52" s="141"/>
      <c r="M52" s="395" t="str">
        <f t="shared" si="1"/>
        <v/>
      </c>
    </row>
  </sheetData>
  <sheetProtection sheet="1" objects="1" scenarios="1"/>
  <mergeCells count="48">
    <mergeCell ref="C33:E33"/>
    <mergeCell ref="C34:E34"/>
    <mergeCell ref="C35:E35"/>
    <mergeCell ref="C17:E17"/>
    <mergeCell ref="C21:E21"/>
    <mergeCell ref="C22:E22"/>
    <mergeCell ref="C24:E24"/>
    <mergeCell ref="C26:E26"/>
    <mergeCell ref="G15:H15"/>
    <mergeCell ref="I15:J15"/>
    <mergeCell ref="C14:E16"/>
    <mergeCell ref="F14:F16"/>
    <mergeCell ref="C51:E51"/>
    <mergeCell ref="C50:E50"/>
    <mergeCell ref="C29:E29"/>
    <mergeCell ref="C41:E41"/>
    <mergeCell ref="C45:E45"/>
    <mergeCell ref="C43:E43"/>
    <mergeCell ref="C48:E48"/>
    <mergeCell ref="C49:E49"/>
    <mergeCell ref="C46:E46"/>
    <mergeCell ref="C47:E47"/>
    <mergeCell ref="C20:E20"/>
    <mergeCell ref="C40:E40"/>
    <mergeCell ref="C44:E44"/>
    <mergeCell ref="C23:E23"/>
    <mergeCell ref="C18:E18"/>
    <mergeCell ref="C19:E19"/>
    <mergeCell ref="C52:E52"/>
    <mergeCell ref="C37:E37"/>
    <mergeCell ref="C42:E42"/>
    <mergeCell ref="C27:E27"/>
    <mergeCell ref="C39:E39"/>
    <mergeCell ref="C38:E38"/>
    <mergeCell ref="C28:E28"/>
    <mergeCell ref="C25:E25"/>
    <mergeCell ref="C36:E36"/>
    <mergeCell ref="C30:E30"/>
    <mergeCell ref="C31:E31"/>
    <mergeCell ref="C32:E32"/>
    <mergeCell ref="G9:H9"/>
    <mergeCell ref="I9:J9"/>
    <mergeCell ref="K9:L9"/>
    <mergeCell ref="C7:D10"/>
    <mergeCell ref="C11:D11"/>
    <mergeCell ref="E8:H8"/>
    <mergeCell ref="I8:L8"/>
    <mergeCell ref="E9:F9"/>
  </mergeCells>
  <phoneticPr fontId="5"/>
  <dataValidations count="1">
    <dataValidation type="whole" operator="greaterThanOrEqual" allowBlank="1" showInputMessage="1" showErrorMessage="1" sqref="E11:L11 G17:J52">
      <formula1>0</formula1>
    </dataValidation>
  </dataValidations>
  <printOptions horizontalCentered="1"/>
  <pageMargins left="0.39370078740157483" right="0.39370078740157483" top="0.39370078740157483" bottom="0.47244094488188981" header="0.31496062992125984" footer="0.31496062992125984"/>
  <pageSetup paperSize="9" scale="62" orientation="portrait" r:id="rId1"/>
  <headerFooter differentFirst="1" alignWithMargins="0"/>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126A5FB7BA656145B25A8075365D9BB2" ma:contentTypeVersion="0" ma:contentTypeDescription="" ma:contentTypeScope="" ma:versionID="47dfd0685abb91ec397f9ba526020772">
  <xsd:schema xmlns:xsd="http://www.w3.org/2001/XMLSchema" xmlns:xs="http://www.w3.org/2001/XMLSchema" xmlns:p="http://schemas.microsoft.com/office/2006/metadata/properties" xmlns:ns1="$ListId:DocLib;" targetNamespace="http://schemas.microsoft.com/office/2006/metadata/properties" ma:root="true" ma:fieldsID="d0e5910bb3ddc84e64de51866d2c8b81" ns1:_="">
    <xsd:import namespace="$ListId:DocLib;"/>
    <xsd:element name="properties">
      <xsd:complexType>
        <xsd:sequence>
          <xsd:element name="documentManagement">
            <xsd:complexType>
              <xsd:all>
                <xsd:element ref="ns1:ClassLarge" minOccurs="0"/>
                <xsd:element ref="ns1:ClassMedium" minOccurs="0"/>
                <xsd:element ref="ns1:ClassSmall" minOccurs="0"/>
                <xsd:element ref="ns1:GyoseiFile" minOccurs="0"/>
                <xsd:element ref="ns1:CreatedBy" minOccurs="0"/>
                <xsd:element ref="ns1:PreservationPeriod" minOccurs="0"/>
                <xsd:element ref="ns1:PreservationPeriodExpire" minOccurs="0"/>
                <xsd:element ref="ns1:CreatedDate" minOccurs="0"/>
                <xsd:element ref="ns1:FixationStatus" minOccurs="0"/>
                <xsd:element ref="ns1:EditorWithSpac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ListId:DocLib;" elementFormDefault="qualified">
    <xsd:import namespace="http://schemas.microsoft.com/office/2006/documentManagement/types"/>
    <xsd:import namespace="http://schemas.microsoft.com/office/infopath/2007/PartnerControls"/>
    <xsd:element name="ClassLarge" ma:index="0" nillable="true" ma:displayName="大分類" ma:hidden="true" ma:internalName="ClassLarge" ma:readOnly="true">
      <xsd:simpleType>
        <xsd:restriction base="dms:Unknown"/>
      </xsd:simpleType>
    </xsd:element>
    <xsd:element name="ClassMedium" ma:index="1" nillable="true" ma:displayName="中分類" ma:hidden="true" ma:internalName="ClassMedium" ma:readOnly="true">
      <xsd:simpleType>
        <xsd:restriction base="dms:Unknown"/>
      </xsd:simpleType>
    </xsd:element>
    <xsd:element name="ClassSmall" ma:index="2" nillable="true" ma:displayName="小分類" ma:hidden="true" ma:internalName="ClassSmall" ma:readOnly="true">
      <xsd:simpleType>
        <xsd:restriction base="dms:Unknown"/>
      </xsd:simpleType>
    </xsd:element>
    <xsd:element name="GyoseiFile" ma:index="3" nillable="true" ma:displayName="行政文書ファイル名" ma:hidden="true" ma:internalName="GyoseiFile" ma:readOnly="true">
      <xsd:simpleType>
        <xsd:restriction base="dms:Unknown"/>
      </xsd:simpleType>
    </xsd:element>
    <xsd:element name="CreatedBy" ma:index="4" nillable="true" ma:displayName="作成課/係・作成者" ma:hidden="true" ma:internalName="CreatedBy" ma:readOnly="true">
      <xsd:simpleType>
        <xsd:restriction base="dms:Unknown"/>
      </xsd:simpleType>
    </xsd:element>
    <xsd:element name="PreservationPeriod" ma:index="5" nillable="true" ma:displayName="保存期間" ma:hidden="true" ma:internalName="PreservationPeriod" ma:readOnly="true">
      <xsd:simpleType>
        <xsd:restriction base="dms:Unknown"/>
      </xsd:simpleType>
    </xsd:element>
    <xsd:element name="PreservationPeriodExpire" ma:index="6" nillable="true" ma:displayName="保存期間満了時期" ma:format="DateOnly" ma:hidden="true" ma:internalName="PreservationPeriodExpire" ma:readOnly="true">
      <xsd:simpleType>
        <xsd:restriction base="dms:Unknown"/>
      </xsd:simpleType>
    </xsd:element>
    <xsd:element name="CreatedDate" ma:index="7" nillable="true" ma:displayName="作成年月日" ma:hidden="true" ma:internalName="CreatedDate" ma:readOnly="true">
      <xsd:simpleType>
        <xsd:restriction base="dms:Unknown"/>
      </xsd:simpleType>
    </xsd:element>
    <xsd:element name="FixationStatus" ma:index="8" nillable="true" ma:displayName="確定状況" ma:hidden="true" ma:internalName="FixationStatus" ma:readOnly="true">
      <xsd:simpleType>
        <xsd:restriction base="dms:Unknown"/>
      </xsd:simpleType>
    </xsd:element>
    <xsd:element name="EditorWithSpace" ma:index="10"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xsd:element ref="dc:title" minOccurs="0" maxOccurs="1"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0ED49AC-CAB3-4A89-8F6A-E754AD7FEB5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ListId:DocLi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073743F-7752-43ED-8F8D-627351869745}">
  <ds:schemaRefs>
    <ds:schemaRef ds:uri="http://purl.org/dc/dcmitype/"/>
    <ds:schemaRef ds:uri="http://schemas.microsoft.com/office/2006/documentManagement/types"/>
    <ds:schemaRef ds:uri="http://purl.org/dc/terms/"/>
    <ds:schemaRef ds:uri="http://purl.org/dc/elements/1.1/"/>
    <ds:schemaRef ds:uri="http://schemas.openxmlformats.org/package/2006/metadata/core-properties"/>
    <ds:schemaRef ds:uri="$ListId:DocLib;"/>
    <ds:schemaRef ds:uri="http://schemas.microsoft.com/office/infopath/2007/PartnerControls"/>
    <ds:schemaRef ds:uri="http://schemas.microsoft.com/office/2006/metadata/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16</vt:i4>
      </vt:variant>
      <vt:variant>
        <vt:lpstr>名前付き一覧</vt:lpstr>
      </vt:variant>
      <vt:variant>
        <vt:i4>16</vt:i4>
      </vt:variant>
    </vt:vector>
  </HeadingPairs>
  <TitlesOfParts>
    <vt:vector size="32" baseType="lpstr">
      <vt:lpstr>第11号(第１面)</vt:lpstr>
      <vt:lpstr>第２面</vt:lpstr>
      <vt:lpstr>第３面</vt:lpstr>
      <vt:lpstr>第４面</vt:lpstr>
      <vt:lpstr>第５面</vt:lpstr>
      <vt:lpstr>第６面（フルタイム）</vt:lpstr>
      <vt:lpstr>第６面（短時間）</vt:lpstr>
      <vt:lpstr>第６面（1年未満雇用見込み）</vt:lpstr>
      <vt:lpstr>第７面</vt:lpstr>
      <vt:lpstr>第８面  </vt:lpstr>
      <vt:lpstr>第９面</vt:lpstr>
      <vt:lpstr>第10面</vt:lpstr>
      <vt:lpstr>第11面 </vt:lpstr>
      <vt:lpstr>第12面</vt:lpstr>
      <vt:lpstr>第13面 </vt:lpstr>
      <vt:lpstr>第14面</vt:lpstr>
      <vt:lpstr>第10面!Print_Area</vt:lpstr>
      <vt:lpstr>'第11号(第１面)'!Print_Area</vt:lpstr>
      <vt:lpstr>'第11面 '!Print_Area</vt:lpstr>
      <vt:lpstr>第12面!Print_Area</vt:lpstr>
      <vt:lpstr>'第13面 '!Print_Area</vt:lpstr>
      <vt:lpstr>第14面!Print_Area</vt:lpstr>
      <vt:lpstr>第２面!Print_Area</vt:lpstr>
      <vt:lpstr>第３面!Print_Area</vt:lpstr>
      <vt:lpstr>第４面!Print_Area</vt:lpstr>
      <vt:lpstr>第５面!Print_Area</vt:lpstr>
      <vt:lpstr>'第６面（1年未満雇用見込み）'!Print_Area</vt:lpstr>
      <vt:lpstr>'第６面（フルタイム）'!Print_Area</vt:lpstr>
      <vt:lpstr>'第６面（短時間）'!Print_Area</vt:lpstr>
      <vt:lpstr>第７面!Print_Area</vt:lpstr>
      <vt:lpstr>'第８面  '!Print_Area</vt:lpstr>
      <vt:lpstr>第９面!Print_Area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0x0101002DA299AC048A4B8EA9C1D19079C1A32200126A5FB7BA656145B25A8075365D9BB2</vt:lpwstr>
  </property>
  <property fmtid="{D5CDD505-2E9C-101B-9397-08002B2CF9AE}" pid="3" name="PreservationPeriod">
    <vt:lpwstr/>
  </property>
  <property fmtid="{D5CDD505-2E9C-101B-9397-08002B2CF9AE}" pid="4" name="PreservationPeriodExpire">
    <vt:lpwstr/>
  </property>
  <property fmtid="{D5CDD505-2E9C-101B-9397-08002B2CF9AE}" pid="5" name="FixationStatus">
    <vt:lpwstr/>
  </property>
  <property fmtid="{D5CDD505-2E9C-101B-9397-08002B2CF9AE}" pid="6" name="CreatedDate">
    <vt:lpwstr/>
  </property>
</Properties>
</file>