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82suzukiy\Desktop\"/>
    </mc:Choice>
  </mc:AlternateContent>
  <xr:revisionPtr revIDLastSave="0" documentId="13_ncr:1_{7A60662C-2D36-4295-9A78-931664284D19}" xr6:coauthVersionLast="47" xr6:coauthVersionMax="47" xr10:uidLastSave="{00000000-0000-0000-0000-000000000000}"/>
  <bookViews>
    <workbookView xWindow="0" yWindow="45" windowWidth="28800" windowHeight="15120" tabRatio="873" firstSheet="1" activeTab="4" xr2:uid="{00000000-000D-0000-FFFF-FFFF00000000}"/>
  </bookViews>
  <sheets>
    <sheet name="設定" sheetId="1" state="hidden" r:id="rId1"/>
    <sheet name="納付ご案内" sheetId="14" r:id="rId2"/>
    <sheet name="入力①" sheetId="2" r:id="rId3"/>
    <sheet name="入力②" sheetId="3" r:id="rId4"/>
    <sheet name="入力③" sheetId="4" r:id="rId5"/>
    <sheet name="確定（労働局提出用）" sheetId="11" r:id="rId6"/>
    <sheet name="確定（事業主控）" sheetId="13" r:id="rId7"/>
    <sheet name="遅延理由書" sheetId="6" r:id="rId8"/>
    <sheet name="確定（手書き用）" sheetId="15" r:id="rId9"/>
  </sheets>
  <definedNames>
    <definedName name="_xlnm.Print_Area" localSheetId="6">'確定（事業主控）'!$A$1:$CF$58</definedName>
    <definedName name="_xlnm.Print_Area" localSheetId="8">'確定（手書き用）'!$A$1:$CF$55</definedName>
    <definedName name="_xlnm.Print_Area" localSheetId="5">'確定（労働局提出用）'!$A$1:$CF$58</definedName>
    <definedName name="_xlnm.Print_Area" localSheetId="1">納付ご案内!$A$1:$CN$44</definedName>
    <definedName name="右４">設定!$AF$11:$DH$32</definedName>
    <definedName name="左４">設定!$AF$35:$DH$56</definedName>
    <definedName name="手右４">設定!$AF$83:$DH$104</definedName>
    <definedName name="手左４">設定!$AF$107:$DH$128</definedName>
    <definedName name="手図形">INDIRECT(設定!$DI$83)</definedName>
    <definedName name="手通常">設定!$AF$131:$DH$152</definedName>
    <definedName name="図形">INDIRECT(設定!$DI$11)</definedName>
    <definedName name="通常">設定!$AF$59:$DH$80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0" i="3" l="1"/>
  <c r="AJ11" i="3"/>
  <c r="AJ12" i="3"/>
  <c r="AJ18" i="3"/>
  <c r="AI18" i="3"/>
  <c r="AH18" i="3"/>
  <c r="AG18" i="3"/>
  <c r="AI12" i="3"/>
  <c r="AH12" i="3"/>
  <c r="AG12" i="3"/>
  <c r="AI11" i="3"/>
  <c r="AH11" i="3"/>
  <c r="AG11" i="3"/>
  <c r="AI10" i="3"/>
  <c r="AH10" i="3"/>
  <c r="AG10" i="3"/>
  <c r="AE18" i="3"/>
  <c r="AD18" i="3"/>
  <c r="AC18" i="3"/>
  <c r="AF18" i="3"/>
  <c r="AB5" i="3" l="1"/>
  <c r="AG9" i="3" s="1"/>
  <c r="AH9" i="3" s="1"/>
  <c r="AA18" i="3"/>
  <c r="AA17" i="3"/>
  <c r="AA16" i="3"/>
  <c r="AA15" i="3"/>
  <c r="AA14" i="3"/>
  <c r="AA13" i="3"/>
  <c r="AA12" i="3"/>
  <c r="AA11" i="3"/>
  <c r="AA10" i="3"/>
  <c r="AA9" i="3"/>
  <c r="R12" i="3"/>
  <c r="R9" i="3"/>
  <c r="W18" i="3"/>
  <c r="W17" i="3"/>
  <c r="W16" i="3"/>
  <c r="W15" i="3"/>
  <c r="W14" i="3"/>
  <c r="W13" i="3"/>
  <c r="W12" i="3"/>
  <c r="W11" i="3"/>
  <c r="W10" i="3"/>
  <c r="W9" i="3"/>
  <c r="B11" i="13"/>
  <c r="B11" i="11"/>
  <c r="P27" i="3"/>
  <c r="L39" i="2"/>
  <c r="X9" i="3"/>
  <c r="X18" i="3"/>
  <c r="X17" i="3"/>
  <c r="X16" i="3"/>
  <c r="X15" i="3"/>
  <c r="X14" i="3"/>
  <c r="X13" i="3"/>
  <c r="X12" i="3"/>
  <c r="X11" i="3"/>
  <c r="X10" i="3"/>
  <c r="Z18" i="3"/>
  <c r="Y18" i="3"/>
  <c r="Z17" i="3"/>
  <c r="Y17" i="3"/>
  <c r="Z16" i="3"/>
  <c r="Y16" i="3"/>
  <c r="Z15" i="3"/>
  <c r="Y15" i="3"/>
  <c r="Z14" i="3"/>
  <c r="Y14" i="3"/>
  <c r="Z13" i="3"/>
  <c r="Y13" i="3"/>
  <c r="Z12" i="3"/>
  <c r="Y12" i="3"/>
  <c r="Z11" i="3"/>
  <c r="Y11" i="3"/>
  <c r="Z10" i="3"/>
  <c r="Y10" i="3"/>
  <c r="Z9" i="3"/>
  <c r="Y9" i="3"/>
  <c r="AI9" i="3" l="1"/>
  <c r="AG17" i="3"/>
  <c r="AG13" i="3"/>
  <c r="AC14" i="3"/>
  <c r="AH16" i="3"/>
  <c r="AG16" i="3"/>
  <c r="AD11" i="3"/>
  <c r="AC12" i="3"/>
  <c r="AD9" i="3"/>
  <c r="AC11" i="3"/>
  <c r="AG15" i="3"/>
  <c r="AC10" i="3"/>
  <c r="AC9" i="3"/>
  <c r="AG14" i="3"/>
  <c r="AC16" i="3"/>
  <c r="AC13" i="3"/>
  <c r="AC17" i="3"/>
  <c r="AH17" i="3"/>
  <c r="AH13" i="3"/>
  <c r="AD14" i="3"/>
  <c r="AC15" i="3"/>
  <c r="AD15" i="3" s="1"/>
  <c r="AD12" i="3"/>
  <c r="AD16" i="3"/>
  <c r="W19" i="3"/>
  <c r="AG9" i="4" a="1"/>
  <c r="Y5" i="4" s="1"/>
  <c r="Y6" i="4" s="1"/>
  <c r="AH14" i="3" l="1"/>
  <c r="AI14" i="3" s="1"/>
  <c r="AE12" i="3"/>
  <c r="AI16" i="3"/>
  <c r="AD17" i="3"/>
  <c r="AE17" i="3" s="1"/>
  <c r="AE16" i="3"/>
  <c r="AE11" i="3"/>
  <c r="AE14" i="3"/>
  <c r="AD10" i="3"/>
  <c r="AE10" i="3" s="1"/>
  <c r="AD13" i="3"/>
  <c r="AE13" i="3" s="1"/>
  <c r="AE15" i="3"/>
  <c r="AI13" i="3"/>
  <c r="AE9" i="3"/>
  <c r="AH15" i="3"/>
  <c r="AI15" i="3" s="1"/>
  <c r="AI17" i="3"/>
  <c r="AD5" i="4"/>
  <c r="AD6" i="4" s="1"/>
  <c r="AE5" i="4"/>
  <c r="AE6" i="4" s="1"/>
  <c r="AA5" i="4"/>
  <c r="AA6" i="4" s="1"/>
  <c r="AB5" i="4"/>
  <c r="AB6" i="4" s="1"/>
  <c r="X5" i="4"/>
  <c r="X6" i="4" s="1"/>
  <c r="AG9" i="4"/>
  <c r="V5" i="4" s="1"/>
  <c r="V6" i="4" s="1"/>
  <c r="AC5" i="4"/>
  <c r="AC6" i="4" s="1"/>
  <c r="W5" i="4"/>
  <c r="W6" i="4" s="1"/>
  <c r="Z5" i="4"/>
  <c r="Z6" i="4" s="1"/>
  <c r="O47" i="2" l="1"/>
  <c r="BY77" i="1" l="1"/>
  <c r="BY76" i="1"/>
  <c r="BY75" i="1"/>
  <c r="BY74" i="1"/>
  <c r="AJ77" i="1"/>
  <c r="AJ76" i="1"/>
  <c r="AJ75" i="1"/>
  <c r="AJ74" i="1"/>
  <c r="AJ26" i="1"/>
  <c r="CW77" i="1"/>
  <c r="CS77" i="1"/>
  <c r="AU39" i="13"/>
  <c r="F39" i="13"/>
  <c r="AU38" i="13"/>
  <c r="F38" i="13"/>
  <c r="AU39" i="11"/>
  <c r="F39" i="11"/>
  <c r="AU38" i="11"/>
  <c r="F38" i="11"/>
  <c r="BY30" i="1"/>
  <c r="BY29" i="1"/>
  <c r="BY21" i="1"/>
  <c r="BY20" i="1"/>
  <c r="AJ54" i="1"/>
  <c r="AJ53" i="1"/>
  <c r="AJ45" i="1"/>
  <c r="AJ44" i="1"/>
  <c r="BY53" i="1"/>
  <c r="BY52" i="1"/>
  <c r="BY51" i="1"/>
  <c r="BY50" i="1"/>
  <c r="AU36" i="11" l="1"/>
  <c r="AJ29" i="1"/>
  <c r="AJ28" i="1"/>
  <c r="AJ27" i="1"/>
  <c r="F36" i="11"/>
  <c r="B36" i="11"/>
  <c r="AE42" i="4"/>
  <c r="AD42" i="4"/>
  <c r="AC42" i="4"/>
  <c r="AB42" i="4"/>
  <c r="AA42" i="4"/>
  <c r="Z42" i="4"/>
  <c r="Y42" i="4"/>
  <c r="X42" i="4"/>
  <c r="W42" i="4"/>
  <c r="V42" i="4"/>
  <c r="AE22" i="4"/>
  <c r="AD22" i="4"/>
  <c r="AC22" i="4"/>
  <c r="AB22" i="4"/>
  <c r="AA22" i="4"/>
  <c r="Z22" i="4"/>
  <c r="Y22" i="4"/>
  <c r="X22" i="4"/>
  <c r="W22" i="4"/>
  <c r="V22" i="4"/>
  <c r="O33" i="2" l="1"/>
  <c r="P15" i="13" s="1"/>
  <c r="L33" i="2"/>
  <c r="B15" i="13" s="1"/>
  <c r="O39" i="2"/>
  <c r="P16" i="11" s="1"/>
  <c r="B16" i="11"/>
  <c r="V13" i="4"/>
  <c r="T9" i="3"/>
  <c r="P16" i="13" l="1"/>
  <c r="B16" i="13"/>
  <c r="B15" i="11"/>
  <c r="P15" i="11"/>
  <c r="AB4" i="6"/>
  <c r="AE4" i="6"/>
  <c r="V9" i="3" l="1"/>
  <c r="V18" i="3"/>
  <c r="V17" i="3"/>
  <c r="V16" i="3"/>
  <c r="V15" i="3"/>
  <c r="V14" i="3"/>
  <c r="V13" i="3"/>
  <c r="V12" i="3"/>
  <c r="V11" i="3"/>
  <c r="V10" i="3"/>
  <c r="Q19" i="3" l="1"/>
  <c r="Q25" i="3" s="1"/>
  <c r="P19" i="3"/>
  <c r="P25" i="3" s="1"/>
  <c r="BX3" i="13"/>
  <c r="BR3" i="13"/>
  <c r="BL3" i="13"/>
  <c r="AW50" i="13"/>
  <c r="AL50" i="13"/>
  <c r="T50" i="13"/>
  <c r="B50" i="13"/>
  <c r="AW49" i="13"/>
  <c r="AL49" i="13"/>
  <c r="T49" i="13"/>
  <c r="B49" i="13"/>
  <c r="AW48" i="13"/>
  <c r="AL48" i="13"/>
  <c r="T48" i="13"/>
  <c r="B48" i="13"/>
  <c r="AW47" i="13"/>
  <c r="AL47" i="13"/>
  <c r="T47" i="13"/>
  <c r="B47" i="13"/>
  <c r="AW46" i="13"/>
  <c r="AL46" i="13"/>
  <c r="T46" i="13"/>
  <c r="B46" i="13"/>
  <c r="AU37" i="13"/>
  <c r="F37" i="13"/>
  <c r="AU36" i="13"/>
  <c r="AQ36" i="13"/>
  <c r="F36" i="13"/>
  <c r="B36" i="13"/>
  <c r="BP9" i="13"/>
  <c r="AW9" i="13"/>
  <c r="AW7" i="13"/>
  <c r="AW6" i="13"/>
  <c r="AW4" i="13"/>
  <c r="L35" i="2"/>
  <c r="AW11" i="13" s="1"/>
  <c r="L36" i="2"/>
  <c r="AW13" i="13" s="1"/>
  <c r="L37" i="2"/>
  <c r="AW15" i="13" s="1"/>
  <c r="L38" i="2"/>
  <c r="BP15" i="13" s="1"/>
  <c r="M28" i="6"/>
  <c r="M27" i="6"/>
  <c r="M26" i="6"/>
  <c r="M25" i="6"/>
  <c r="M24" i="6"/>
  <c r="M23" i="6"/>
  <c r="M22" i="6"/>
  <c r="M21" i="6"/>
  <c r="M20" i="6"/>
  <c r="AH4" i="6"/>
  <c r="S28" i="6"/>
  <c r="S27" i="6"/>
  <c r="S26" i="6"/>
  <c r="S25" i="6"/>
  <c r="S24" i="6"/>
  <c r="S23" i="6"/>
  <c r="S22" i="6"/>
  <c r="S21" i="6"/>
  <c r="S20" i="6"/>
  <c r="S19" i="6"/>
  <c r="M19" i="6"/>
  <c r="H28" i="6"/>
  <c r="H27" i="6"/>
  <c r="H26" i="6"/>
  <c r="H25" i="6"/>
  <c r="H24" i="6"/>
  <c r="H23" i="6"/>
  <c r="H22" i="6"/>
  <c r="H21" i="6"/>
  <c r="H20" i="6"/>
  <c r="H19" i="6"/>
  <c r="C18" i="13" l="1"/>
  <c r="C18" i="11"/>
  <c r="L32" i="2"/>
  <c r="BP15" i="11" l="1"/>
  <c r="AW15" i="11"/>
  <c r="AW13" i="11"/>
  <c r="AW11" i="11"/>
  <c r="AE43" i="4"/>
  <c r="AD43" i="4"/>
  <c r="AC43" i="4"/>
  <c r="AB43" i="4"/>
  <c r="AA43" i="4"/>
  <c r="Z43" i="4"/>
  <c r="Y43" i="4"/>
  <c r="X43" i="4"/>
  <c r="W43" i="4"/>
  <c r="V43" i="4"/>
  <c r="AE41" i="4"/>
  <c r="AD41" i="4"/>
  <c r="AC41" i="4"/>
  <c r="AB41" i="4"/>
  <c r="AA41" i="4"/>
  <c r="Z41" i="4"/>
  <c r="Y41" i="4"/>
  <c r="X41" i="4"/>
  <c r="W41" i="4"/>
  <c r="V41" i="4"/>
  <c r="AE40" i="4"/>
  <c r="AD40" i="4"/>
  <c r="AC40" i="4"/>
  <c r="AB40" i="4"/>
  <c r="AA40" i="4"/>
  <c r="Z40" i="4"/>
  <c r="Y40" i="4"/>
  <c r="X40" i="4"/>
  <c r="W40" i="4"/>
  <c r="V40" i="4"/>
  <c r="AE39" i="4"/>
  <c r="AD39" i="4"/>
  <c r="AC39" i="4"/>
  <c r="AB39" i="4"/>
  <c r="AA39" i="4"/>
  <c r="Z39" i="4"/>
  <c r="Y39" i="4"/>
  <c r="X39" i="4"/>
  <c r="W39" i="4"/>
  <c r="V39" i="4"/>
  <c r="AE38" i="4"/>
  <c r="AD38" i="4"/>
  <c r="AC38" i="4"/>
  <c r="AB38" i="4"/>
  <c r="AA38" i="4"/>
  <c r="Z38" i="4"/>
  <c r="Y38" i="4"/>
  <c r="X38" i="4"/>
  <c r="W38" i="4"/>
  <c r="V38" i="4"/>
  <c r="AE37" i="4"/>
  <c r="AD37" i="4"/>
  <c r="AC37" i="4"/>
  <c r="AB37" i="4"/>
  <c r="AA37" i="4"/>
  <c r="Z37" i="4"/>
  <c r="Y37" i="4"/>
  <c r="X37" i="4"/>
  <c r="W37" i="4"/>
  <c r="V37" i="4"/>
  <c r="AE36" i="4"/>
  <c r="AD36" i="4"/>
  <c r="AC36" i="4"/>
  <c r="AB36" i="4"/>
  <c r="AA36" i="4"/>
  <c r="Z36" i="4"/>
  <c r="Y36" i="4"/>
  <c r="X36" i="4"/>
  <c r="W36" i="4"/>
  <c r="V36" i="4"/>
  <c r="AE35" i="4"/>
  <c r="AD35" i="4"/>
  <c r="AC35" i="4"/>
  <c r="AB35" i="4"/>
  <c r="AA35" i="4"/>
  <c r="Z35" i="4"/>
  <c r="Y35" i="4"/>
  <c r="X35" i="4"/>
  <c r="W35" i="4"/>
  <c r="V35" i="4"/>
  <c r="AE34" i="4"/>
  <c r="AD34" i="4"/>
  <c r="AC34" i="4"/>
  <c r="AB34" i="4"/>
  <c r="AA34" i="4"/>
  <c r="Z34" i="4"/>
  <c r="Y34" i="4"/>
  <c r="X34" i="4"/>
  <c r="W34" i="4"/>
  <c r="V34" i="4"/>
  <c r="AE33" i="4"/>
  <c r="AD33" i="4"/>
  <c r="AC33" i="4"/>
  <c r="AB33" i="4"/>
  <c r="AA33" i="4"/>
  <c r="Z33" i="4"/>
  <c r="Y33" i="4"/>
  <c r="X33" i="4"/>
  <c r="W33" i="4"/>
  <c r="V33" i="4"/>
  <c r="AE32" i="4"/>
  <c r="AD32" i="4"/>
  <c r="AC32" i="4"/>
  <c r="AB32" i="4"/>
  <c r="AA32" i="4"/>
  <c r="Z32" i="4"/>
  <c r="Y32" i="4"/>
  <c r="X32" i="4"/>
  <c r="W32" i="4"/>
  <c r="V32" i="4"/>
  <c r="AE31" i="4"/>
  <c r="AD31" i="4"/>
  <c r="AC31" i="4"/>
  <c r="AB31" i="4"/>
  <c r="AA31" i="4"/>
  <c r="Z31" i="4"/>
  <c r="Y31" i="4"/>
  <c r="X31" i="4"/>
  <c r="W31" i="4"/>
  <c r="V31" i="4"/>
  <c r="AE30" i="4"/>
  <c r="AD30" i="4"/>
  <c r="AC30" i="4"/>
  <c r="AB30" i="4"/>
  <c r="AA30" i="4"/>
  <c r="Z30" i="4"/>
  <c r="Y30" i="4"/>
  <c r="X30" i="4"/>
  <c r="W30" i="4"/>
  <c r="V30" i="4"/>
  <c r="AE29" i="4"/>
  <c r="AD29" i="4"/>
  <c r="AC29" i="4"/>
  <c r="AB29" i="4"/>
  <c r="AA29" i="4"/>
  <c r="Z29" i="4"/>
  <c r="Y29" i="4"/>
  <c r="X29" i="4"/>
  <c r="W29" i="4"/>
  <c r="V29" i="4"/>
  <c r="AE28" i="4"/>
  <c r="AD28" i="4"/>
  <c r="AC28" i="4"/>
  <c r="AB28" i="4"/>
  <c r="AA28" i="4"/>
  <c r="Z28" i="4"/>
  <c r="Y28" i="4"/>
  <c r="X28" i="4"/>
  <c r="W28" i="4"/>
  <c r="V28" i="4"/>
  <c r="AE23" i="4"/>
  <c r="AD23" i="4"/>
  <c r="AC23" i="4"/>
  <c r="AB23" i="4"/>
  <c r="AA23" i="4"/>
  <c r="Z23" i="4"/>
  <c r="Y23" i="4"/>
  <c r="X23" i="4"/>
  <c r="W23" i="4"/>
  <c r="V23" i="4"/>
  <c r="AE21" i="4"/>
  <c r="AD21" i="4"/>
  <c r="AC21" i="4"/>
  <c r="AB21" i="4"/>
  <c r="AA21" i="4"/>
  <c r="Z21" i="4"/>
  <c r="Y21" i="4"/>
  <c r="X21" i="4"/>
  <c r="W21" i="4"/>
  <c r="V21" i="4"/>
  <c r="AE20" i="4"/>
  <c r="AD20" i="4"/>
  <c r="AC20" i="4"/>
  <c r="AB20" i="4"/>
  <c r="AA20" i="4"/>
  <c r="Z20" i="4"/>
  <c r="Y20" i="4"/>
  <c r="X20" i="4"/>
  <c r="W20" i="4"/>
  <c r="V20" i="4"/>
  <c r="AE19" i="4"/>
  <c r="AD19" i="4"/>
  <c r="AC19" i="4"/>
  <c r="AB19" i="4"/>
  <c r="AA19" i="4"/>
  <c r="Z19" i="4"/>
  <c r="Y19" i="4"/>
  <c r="X19" i="4"/>
  <c r="W19" i="4"/>
  <c r="V19" i="4"/>
  <c r="AE18" i="4"/>
  <c r="AD18" i="4"/>
  <c r="AC18" i="4"/>
  <c r="AB18" i="4"/>
  <c r="AA18" i="4"/>
  <c r="Z18" i="4"/>
  <c r="Y18" i="4"/>
  <c r="X18" i="4"/>
  <c r="W18" i="4"/>
  <c r="V18" i="4"/>
  <c r="AE17" i="4"/>
  <c r="AD17" i="4"/>
  <c r="AC17" i="4"/>
  <c r="AB17" i="4"/>
  <c r="AA17" i="4"/>
  <c r="Z17" i="4"/>
  <c r="Y17" i="4"/>
  <c r="X17" i="4"/>
  <c r="W17" i="4"/>
  <c r="V17" i="4"/>
  <c r="AE16" i="4"/>
  <c r="AD16" i="4"/>
  <c r="AC16" i="4"/>
  <c r="AB16" i="4"/>
  <c r="AA16" i="4"/>
  <c r="Z16" i="4"/>
  <c r="Y16" i="4"/>
  <c r="X16" i="4"/>
  <c r="W16" i="4"/>
  <c r="V16" i="4"/>
  <c r="AE15" i="4"/>
  <c r="AD15" i="4"/>
  <c r="AC15" i="4"/>
  <c r="AB15" i="4"/>
  <c r="AA15" i="4"/>
  <c r="Z15" i="4"/>
  <c r="Y15" i="4"/>
  <c r="X15" i="4"/>
  <c r="W15" i="4"/>
  <c r="V15" i="4"/>
  <c r="AE14" i="4"/>
  <c r="AD14" i="4"/>
  <c r="AC14" i="4"/>
  <c r="AB14" i="4"/>
  <c r="AA14" i="4"/>
  <c r="Z14" i="4"/>
  <c r="Y14" i="4"/>
  <c r="X14" i="4"/>
  <c r="W14" i="4"/>
  <c r="V14" i="4"/>
  <c r="AE13" i="4"/>
  <c r="AD13" i="4"/>
  <c r="AC13" i="4"/>
  <c r="AB13" i="4"/>
  <c r="AA13" i="4"/>
  <c r="Z13" i="4"/>
  <c r="Y13" i="4"/>
  <c r="X13" i="4"/>
  <c r="W13" i="4"/>
  <c r="AE12" i="4"/>
  <c r="AD12" i="4"/>
  <c r="AC12" i="4"/>
  <c r="AB12" i="4"/>
  <c r="AA12" i="4"/>
  <c r="Z12" i="4"/>
  <c r="Y12" i="4"/>
  <c r="X12" i="4"/>
  <c r="W12" i="4"/>
  <c r="V12" i="4"/>
  <c r="AE11" i="4"/>
  <c r="AD11" i="4"/>
  <c r="AC11" i="4"/>
  <c r="AB11" i="4"/>
  <c r="AA11" i="4"/>
  <c r="Z11" i="4"/>
  <c r="Y11" i="4"/>
  <c r="X11" i="4"/>
  <c r="W11" i="4"/>
  <c r="V11" i="4"/>
  <c r="AE10" i="4"/>
  <c r="AD10" i="4"/>
  <c r="AC10" i="4"/>
  <c r="AB10" i="4"/>
  <c r="AA10" i="4"/>
  <c r="Z10" i="4"/>
  <c r="Y10" i="4"/>
  <c r="X10" i="4"/>
  <c r="W10" i="4"/>
  <c r="V10" i="4"/>
  <c r="AE9" i="4"/>
  <c r="AD9" i="4"/>
  <c r="AC9" i="4"/>
  <c r="AB9" i="4"/>
  <c r="AA9" i="4"/>
  <c r="Z9" i="4"/>
  <c r="Y9" i="4"/>
  <c r="X9" i="4"/>
  <c r="W9" i="4"/>
  <c r="V9" i="4"/>
  <c r="AE8" i="4"/>
  <c r="AD8" i="4"/>
  <c r="AC8" i="4"/>
  <c r="AB8" i="4"/>
  <c r="AA8" i="4"/>
  <c r="Z8" i="4"/>
  <c r="Y8" i="4"/>
  <c r="X8" i="4"/>
  <c r="W8" i="4"/>
  <c r="V8" i="4"/>
  <c r="AW50" i="11"/>
  <c r="AL50" i="11"/>
  <c r="T50" i="11"/>
  <c r="B50" i="11"/>
  <c r="AW49" i="11"/>
  <c r="AL49" i="11"/>
  <c r="T49" i="11"/>
  <c r="B49" i="11"/>
  <c r="AW48" i="11"/>
  <c r="AL48" i="11"/>
  <c r="T48" i="11"/>
  <c r="B48" i="11"/>
  <c r="AW47" i="11"/>
  <c r="AL47" i="11"/>
  <c r="T47" i="11"/>
  <c r="B47" i="11"/>
  <c r="AW46" i="11"/>
  <c r="AL46" i="11"/>
  <c r="T46" i="11"/>
  <c r="B46" i="11"/>
  <c r="O49" i="2"/>
  <c r="N49" i="2"/>
  <c r="O48" i="2"/>
  <c r="BT48" i="13" s="1"/>
  <c r="N48" i="2"/>
  <c r="BT47" i="13" s="1"/>
  <c r="N47" i="2"/>
  <c r="BT45" i="13" s="1"/>
  <c r="BT49" i="11" l="1"/>
  <c r="BT49" i="13"/>
  <c r="BT50" i="11"/>
  <c r="BT50" i="13"/>
  <c r="BT47" i="11"/>
  <c r="BT48" i="11"/>
  <c r="BT45" i="11"/>
  <c r="AU37" i="11"/>
  <c r="F37" i="11"/>
  <c r="AQ36" i="11"/>
  <c r="BP9" i="11"/>
  <c r="BT46" i="11" l="1"/>
  <c r="BT46" i="13"/>
  <c r="AW9" i="11"/>
  <c r="AW7" i="11"/>
  <c r="AW6" i="11"/>
  <c r="AW4" i="11"/>
  <c r="O42" i="6" l="1"/>
  <c r="B19" i="6" l="1"/>
  <c r="B28" i="6" l="1"/>
  <c r="B27" i="6"/>
  <c r="B26" i="6"/>
  <c r="B25" i="6"/>
  <c r="B24" i="6"/>
  <c r="B23" i="6"/>
  <c r="B22" i="6"/>
  <c r="B21" i="6"/>
  <c r="B20" i="6"/>
  <c r="O41" i="6"/>
  <c r="O40" i="6"/>
  <c r="L17" i="2"/>
  <c r="U18" i="3" l="1"/>
  <c r="T18" i="3"/>
  <c r="U17" i="3"/>
  <c r="T17" i="3"/>
  <c r="U16" i="3"/>
  <c r="T16" i="3"/>
  <c r="R10" i="3" l="1"/>
  <c r="R11" i="3"/>
  <c r="R13" i="3"/>
  <c r="R14" i="3"/>
  <c r="R15" i="3"/>
  <c r="R16" i="3"/>
  <c r="R17" i="3"/>
  <c r="R18" i="3"/>
  <c r="C12" i="2" l="1"/>
  <c r="D19" i="2" l="1"/>
  <c r="F13" i="2" l="1"/>
  <c r="F14" i="2" l="1"/>
  <c r="AF28" i="4" s="1"/>
  <c r="H13" i="2"/>
  <c r="Q6" i="3" l="1"/>
  <c r="U7" i="3"/>
  <c r="Q7" i="3"/>
  <c r="J7" i="3"/>
  <c r="H14" i="2"/>
  <c r="AF29" i="4" s="1"/>
  <c r="F15" i="2"/>
  <c r="D14" i="2"/>
  <c r="L49" i="2"/>
  <c r="AB7" i="3" s="1"/>
  <c r="L48" i="2"/>
  <c r="AB6" i="3" s="1"/>
  <c r="B22" i="2"/>
  <c r="B26" i="2"/>
  <c r="AJ9" i="3" l="1"/>
  <c r="AJ17" i="3"/>
  <c r="AB4" i="3"/>
  <c r="AB18" i="3" s="1"/>
  <c r="AF8" i="4"/>
  <c r="AJ15" i="3"/>
  <c r="AJ16" i="3"/>
  <c r="AJ13" i="3"/>
  <c r="AJ14" i="3"/>
  <c r="AB14" i="3" s="1"/>
  <c r="AF17" i="3"/>
  <c r="AF9" i="3"/>
  <c r="AF14" i="3"/>
  <c r="AF12" i="3"/>
  <c r="AB12" i="3" s="1"/>
  <c r="AF11" i="3"/>
  <c r="AF10" i="3"/>
  <c r="AB10" i="3" s="1"/>
  <c r="AF16" i="3"/>
  <c r="AF15" i="3"/>
  <c r="AF13" i="3"/>
  <c r="T7" i="3"/>
  <c r="U9" i="3"/>
  <c r="J18" i="3"/>
  <c r="M44" i="4" s="1"/>
  <c r="J17" i="3"/>
  <c r="L44" i="4" s="1"/>
  <c r="J16" i="3"/>
  <c r="K44" i="4" s="1"/>
  <c r="J10" i="3"/>
  <c r="E44" i="4" s="1"/>
  <c r="J14" i="3"/>
  <c r="I44" i="4" s="1"/>
  <c r="J11" i="3"/>
  <c r="F44" i="4" s="1"/>
  <c r="J13" i="3"/>
  <c r="H44" i="4" s="1"/>
  <c r="J12" i="3"/>
  <c r="G44" i="4" s="1"/>
  <c r="J15" i="3"/>
  <c r="J44" i="4" s="1"/>
  <c r="J9" i="3"/>
  <c r="D44" i="4" s="1"/>
  <c r="Q23" i="3"/>
  <c r="F7" i="3"/>
  <c r="P6" i="3"/>
  <c r="C8" i="4"/>
  <c r="C28" i="4" s="1"/>
  <c r="P7" i="3"/>
  <c r="U15" i="3"/>
  <c r="AD8" i="1"/>
  <c r="Y8" i="1"/>
  <c r="T8" i="1"/>
  <c r="AA8" i="1"/>
  <c r="R8" i="1"/>
  <c r="U8" i="1"/>
  <c r="AB8" i="1"/>
  <c r="X8" i="1"/>
  <c r="S8" i="1"/>
  <c r="W8" i="1"/>
  <c r="Z8" i="1"/>
  <c r="A1" i="3"/>
  <c r="D5" i="4" s="1"/>
  <c r="B1" i="4"/>
  <c r="U13" i="3"/>
  <c r="U14" i="3"/>
  <c r="U11" i="3"/>
  <c r="U12" i="3"/>
  <c r="J6" i="3"/>
  <c r="U10" i="3"/>
  <c r="H15" i="2"/>
  <c r="AF9" i="4" s="1"/>
  <c r="D15" i="2"/>
  <c r="AB13" i="3" l="1"/>
  <c r="Z4" i="4" s="1"/>
  <c r="AB16" i="3"/>
  <c r="AB15" i="3"/>
  <c r="AB9" i="3"/>
  <c r="V4" i="4" s="1"/>
  <c r="AB4" i="4"/>
  <c r="AB25" i="4" s="1"/>
  <c r="W4" i="4"/>
  <c r="Y4" i="4"/>
  <c r="Y25" i="4" s="1"/>
  <c r="AC4" i="4"/>
  <c r="AC45" i="4" s="1"/>
  <c r="AE4" i="4"/>
  <c r="AE25" i="4" s="1"/>
  <c r="AA4" i="4"/>
  <c r="AA45" i="4" s="1"/>
  <c r="AB17" i="3"/>
  <c r="AD4" i="4" s="1"/>
  <c r="AD45" i="4" s="1"/>
  <c r="AB11" i="3"/>
  <c r="X4" i="4" s="1"/>
  <c r="F18" i="3"/>
  <c r="M24" i="4" s="1"/>
  <c r="F17" i="3"/>
  <c r="L24" i="4" s="1"/>
  <c r="F16" i="3"/>
  <c r="K24" i="4" s="1"/>
  <c r="F13" i="3"/>
  <c r="H24" i="4" s="1"/>
  <c r="F11" i="3"/>
  <c r="F9" i="3"/>
  <c r="D24" i="4" s="1"/>
  <c r="F14" i="3"/>
  <c r="F10" i="3"/>
  <c r="E24" i="4" s="1"/>
  <c r="F15" i="3"/>
  <c r="F12" i="3"/>
  <c r="G24" i="4" s="1"/>
  <c r="G7" i="4"/>
  <c r="G6" i="4"/>
  <c r="G5" i="4"/>
  <c r="E6" i="4"/>
  <c r="H6" i="4"/>
  <c r="E5" i="4"/>
  <c r="H7" i="4"/>
  <c r="L6" i="4"/>
  <c r="F7" i="4"/>
  <c r="F5" i="4"/>
  <c r="K7" i="4"/>
  <c r="E7" i="4"/>
  <c r="J5" i="4"/>
  <c r="M7" i="4"/>
  <c r="D7" i="4"/>
  <c r="K6" i="4"/>
  <c r="I7" i="4"/>
  <c r="M5" i="4"/>
  <c r="M6" i="4"/>
  <c r="J7" i="4"/>
  <c r="L5" i="4"/>
  <c r="I5" i="4"/>
  <c r="H5" i="4"/>
  <c r="J6" i="4"/>
  <c r="I6" i="4"/>
  <c r="L7" i="4"/>
  <c r="D6" i="4"/>
  <c r="F6" i="4"/>
  <c r="K5" i="4"/>
  <c r="T15" i="3"/>
  <c r="AH38" i="1"/>
  <c r="D57" i="13"/>
  <c r="D57" i="11"/>
  <c r="B28" i="4"/>
  <c r="BW14" i="1"/>
  <c r="V44" i="4"/>
  <c r="Q42" i="4"/>
  <c r="O42" i="4"/>
  <c r="O39" i="4"/>
  <c r="CG73" i="1" s="1"/>
  <c r="O31" i="4"/>
  <c r="O35" i="4"/>
  <c r="Q39" i="4"/>
  <c r="CW73" i="1" s="1"/>
  <c r="Q28" i="4"/>
  <c r="Q32" i="4"/>
  <c r="Q36" i="4"/>
  <c r="O41" i="4"/>
  <c r="O34" i="4"/>
  <c r="Q31" i="4"/>
  <c r="O28" i="4"/>
  <c r="O32" i="4"/>
  <c r="O36" i="4"/>
  <c r="Q40" i="4"/>
  <c r="Q29" i="4"/>
  <c r="Q33" i="4"/>
  <c r="Q37" i="4"/>
  <c r="O43" i="4"/>
  <c r="O38" i="4"/>
  <c r="Q35" i="4"/>
  <c r="O29" i="4"/>
  <c r="O33" i="4"/>
  <c r="O37" i="4"/>
  <c r="Q41" i="4"/>
  <c r="Q30" i="4"/>
  <c r="Q34" i="4"/>
  <c r="Q38" i="4"/>
  <c r="O30" i="4"/>
  <c r="Q43" i="4"/>
  <c r="O40" i="4"/>
  <c r="T13" i="3"/>
  <c r="T14" i="3"/>
  <c r="T11" i="3"/>
  <c r="T12" i="3"/>
  <c r="F6" i="3"/>
  <c r="T10" i="3"/>
  <c r="C9" i="4"/>
  <c r="I24" i="4"/>
  <c r="J24" i="4"/>
  <c r="V45" i="4" l="1"/>
  <c r="V25" i="4"/>
  <c r="W45" i="4"/>
  <c r="W25" i="4"/>
  <c r="AB45" i="4"/>
  <c r="Z45" i="4"/>
  <c r="Z25" i="4"/>
  <c r="Y45" i="4"/>
  <c r="AE45" i="4"/>
  <c r="AA25" i="4"/>
  <c r="AC25" i="4"/>
  <c r="AD25" i="4"/>
  <c r="X25" i="4"/>
  <c r="X45" i="4"/>
  <c r="F24" i="4"/>
  <c r="O20" i="4" s="1"/>
  <c r="BU38" i="1"/>
  <c r="BU62" i="1"/>
  <c r="CW72" i="1"/>
  <c r="CW48" i="1"/>
  <c r="CW27" i="1"/>
  <c r="CG27" i="1"/>
  <c r="CG72" i="1"/>
  <c r="CG48" i="1"/>
  <c r="CG62" i="1"/>
  <c r="CG14" i="1"/>
  <c r="CG38" i="1"/>
  <c r="CG69" i="1"/>
  <c r="CG45" i="1"/>
  <c r="CG24" i="1"/>
  <c r="CW23" i="1"/>
  <c r="CW68" i="1"/>
  <c r="CW44" i="1"/>
  <c r="CG77" i="1"/>
  <c r="BC39" i="13"/>
  <c r="CG30" i="1"/>
  <c r="CG53" i="1"/>
  <c r="BC39" i="11"/>
  <c r="CW17" i="1"/>
  <c r="CW65" i="1"/>
  <c r="CW41" i="1"/>
  <c r="CG17" i="1"/>
  <c r="CG65" i="1"/>
  <c r="CG41" i="1"/>
  <c r="CG26" i="1"/>
  <c r="CG71" i="1"/>
  <c r="CG47" i="1"/>
  <c r="CW64" i="1"/>
  <c r="CW40" i="1"/>
  <c r="CW16" i="1"/>
  <c r="CW71" i="1"/>
  <c r="CW47" i="1"/>
  <c r="CW26" i="1"/>
  <c r="CG23" i="1"/>
  <c r="CG68" i="1"/>
  <c r="CG44" i="1"/>
  <c r="BS37" i="13"/>
  <c r="CW21" i="1"/>
  <c r="CW75" i="1"/>
  <c r="CW51" i="1"/>
  <c r="CW19" i="1"/>
  <c r="CW67" i="1"/>
  <c r="CW43" i="1"/>
  <c r="BC37" i="13"/>
  <c r="CG75" i="1"/>
  <c r="CG21" i="1"/>
  <c r="CG51" i="1"/>
  <c r="CG76" i="1"/>
  <c r="CG29" i="1"/>
  <c r="BC38" i="13"/>
  <c r="CG52" i="1"/>
  <c r="BC38" i="11"/>
  <c r="BS38" i="13"/>
  <c r="CW76" i="1"/>
  <c r="BS38" i="11"/>
  <c r="CW52" i="1"/>
  <c r="CW29" i="1"/>
  <c r="BC36" i="13"/>
  <c r="CG74" i="1"/>
  <c r="CG20" i="1"/>
  <c r="CG50" i="1"/>
  <c r="CG19" i="1"/>
  <c r="CG67" i="1"/>
  <c r="CG43" i="1"/>
  <c r="BS36" i="13"/>
  <c r="CW20" i="1"/>
  <c r="CW50" i="1"/>
  <c r="CW74" i="1"/>
  <c r="CW18" i="1"/>
  <c r="CW66" i="1"/>
  <c r="CW42" i="1"/>
  <c r="CW63" i="1"/>
  <c r="CW39" i="1"/>
  <c r="CW15" i="1"/>
  <c r="BS39" i="11"/>
  <c r="CW53" i="1"/>
  <c r="BS39" i="13"/>
  <c r="CW30" i="1"/>
  <c r="CG15" i="1"/>
  <c r="CG63" i="1"/>
  <c r="CG39" i="1"/>
  <c r="CG25" i="1"/>
  <c r="CG70" i="1"/>
  <c r="CG46" i="1"/>
  <c r="CW14" i="1"/>
  <c r="CW62" i="1"/>
  <c r="CW38" i="1"/>
  <c r="CW70" i="1"/>
  <c r="CW46" i="1"/>
  <c r="CW25" i="1"/>
  <c r="CG16" i="1"/>
  <c r="CG64" i="1"/>
  <c r="CG40" i="1"/>
  <c r="CW69" i="1"/>
  <c r="CW45" i="1"/>
  <c r="CW24" i="1"/>
  <c r="CG18" i="1"/>
  <c r="CG66" i="1"/>
  <c r="CG42" i="1"/>
  <c r="CD19" i="13"/>
  <c r="BU23" i="1"/>
  <c r="BU14" i="1"/>
  <c r="CD19" i="11"/>
  <c r="AE12" i="1"/>
  <c r="BU11" i="1"/>
  <c r="AQ21" i="13"/>
  <c r="BU59" i="1"/>
  <c r="CD17" i="15"/>
  <c r="AQ24" i="11"/>
  <c r="AQ21" i="11"/>
  <c r="BU35" i="1"/>
  <c r="CW49" i="1"/>
  <c r="CW28" i="1"/>
  <c r="CG49" i="1"/>
  <c r="CG28" i="1"/>
  <c r="BS31" i="13"/>
  <c r="BS34" i="13"/>
  <c r="BC34" i="13"/>
  <c r="BC31" i="13"/>
  <c r="BS30" i="13"/>
  <c r="BS27" i="13"/>
  <c r="BC27" i="13"/>
  <c r="BS35" i="13"/>
  <c r="BS33" i="13"/>
  <c r="BC30" i="13"/>
  <c r="BC35" i="13"/>
  <c r="BC25" i="13"/>
  <c r="BC28" i="13"/>
  <c r="BS26" i="13"/>
  <c r="BS29" i="13"/>
  <c r="BC26" i="13"/>
  <c r="BS25" i="13"/>
  <c r="BS32" i="13"/>
  <c r="BC32" i="13"/>
  <c r="BC33" i="13"/>
  <c r="BC29" i="13"/>
  <c r="BS28" i="13"/>
  <c r="BC24" i="13"/>
  <c r="BS24" i="13"/>
  <c r="V24" i="4"/>
  <c r="Q8" i="4"/>
  <c r="Q9" i="4" l="1"/>
  <c r="AD25" i="13" s="1"/>
  <c r="O22" i="4"/>
  <c r="AR76" i="1" s="1"/>
  <c r="Q11" i="4"/>
  <c r="AD27" i="13" s="1"/>
  <c r="Q15" i="4"/>
  <c r="AD31" i="13" s="1"/>
  <c r="Q17" i="4"/>
  <c r="AD33" i="13" s="1"/>
  <c r="Q23" i="4"/>
  <c r="BH29" i="1" s="1"/>
  <c r="Q10" i="4"/>
  <c r="BH40" i="1" s="1"/>
  <c r="Q12" i="4"/>
  <c r="BH66" i="1" s="1"/>
  <c r="Q13" i="4"/>
  <c r="AD29" i="13" s="1"/>
  <c r="Q14" i="4"/>
  <c r="O11" i="4"/>
  <c r="N27" i="13" s="1"/>
  <c r="O15" i="4"/>
  <c r="N31" i="13" s="1"/>
  <c r="Q16" i="4"/>
  <c r="AD32" i="13" s="1"/>
  <c r="Q18" i="4"/>
  <c r="BH51" i="1" s="1"/>
  <c r="Q19" i="4"/>
  <c r="BH73" i="1" s="1"/>
  <c r="Q20" i="4"/>
  <c r="BH26" i="1" s="1"/>
  <c r="O14" i="4"/>
  <c r="Q21" i="4"/>
  <c r="AD37" i="13" s="1"/>
  <c r="O8" i="4"/>
  <c r="O9" i="4"/>
  <c r="AR63" i="1" s="1"/>
  <c r="O10" i="4"/>
  <c r="N26" i="13" s="1"/>
  <c r="O17" i="4"/>
  <c r="AR71" i="1" s="1"/>
  <c r="O21" i="4"/>
  <c r="N37" i="13" s="1"/>
  <c r="O12" i="4"/>
  <c r="N28" i="13" s="1"/>
  <c r="O13" i="4"/>
  <c r="N29" i="13" s="1"/>
  <c r="O23" i="4"/>
  <c r="N39" i="11" s="1"/>
  <c r="Q22" i="4"/>
  <c r="BH76" i="1" s="1"/>
  <c r="O16" i="4"/>
  <c r="N32" i="13" s="1"/>
  <c r="O18" i="4"/>
  <c r="AR72" i="1" s="1"/>
  <c r="O19" i="4"/>
  <c r="AR73" i="1" s="1"/>
  <c r="BC42" i="13"/>
  <c r="CW80" i="1"/>
  <c r="CG56" i="1"/>
  <c r="CW56" i="1"/>
  <c r="CG22" i="1"/>
  <c r="CW22" i="1"/>
  <c r="CG80" i="1"/>
  <c r="BH69" i="1"/>
  <c r="BH48" i="1"/>
  <c r="BH21" i="1"/>
  <c r="AD24" i="13"/>
  <c r="BH62" i="1"/>
  <c r="BH14" i="1"/>
  <c r="AD24" i="11"/>
  <c r="BH38" i="1"/>
  <c r="BH15" i="1"/>
  <c r="N36" i="13"/>
  <c r="AR74" i="1"/>
  <c r="AR26" i="1"/>
  <c r="AR44" i="1"/>
  <c r="BS42" i="13"/>
  <c r="CG32" i="1"/>
  <c r="CG31" i="1"/>
  <c r="CW32" i="1"/>
  <c r="CW31" i="1"/>
  <c r="BC27" i="11"/>
  <c r="BC25" i="11"/>
  <c r="BS29" i="11"/>
  <c r="BC29" i="11"/>
  <c r="BS36" i="11"/>
  <c r="BS30" i="11"/>
  <c r="BC28" i="11"/>
  <c r="BC34" i="11"/>
  <c r="BS35" i="11"/>
  <c r="BS31" i="11"/>
  <c r="BS37" i="11"/>
  <c r="BS34" i="11"/>
  <c r="BC32" i="11"/>
  <c r="BC37" i="11"/>
  <c r="BS32" i="11"/>
  <c r="BS26" i="11"/>
  <c r="BC36" i="11"/>
  <c r="BC30" i="11"/>
  <c r="BS33" i="11"/>
  <c r="BC31" i="11"/>
  <c r="BC33" i="11"/>
  <c r="BC35" i="11"/>
  <c r="BC26" i="11"/>
  <c r="BS28" i="11"/>
  <c r="BS25" i="11"/>
  <c r="BS27" i="11"/>
  <c r="BS24" i="11"/>
  <c r="BC24" i="11"/>
  <c r="Q44" i="4"/>
  <c r="N24" i="11" l="1"/>
  <c r="BH68" i="1"/>
  <c r="AR47" i="1"/>
  <c r="BH39" i="1"/>
  <c r="BH63" i="1"/>
  <c r="BH41" i="1"/>
  <c r="BH17" i="1"/>
  <c r="BH65" i="1"/>
  <c r="AR53" i="1"/>
  <c r="AR28" i="1"/>
  <c r="AD39" i="11"/>
  <c r="N38" i="11"/>
  <c r="BH16" i="1"/>
  <c r="AD26" i="13"/>
  <c r="BH64" i="1"/>
  <c r="BH42" i="1"/>
  <c r="AD28" i="13"/>
  <c r="N38" i="13"/>
  <c r="BH54" i="1"/>
  <c r="BH77" i="1"/>
  <c r="AD39" i="13"/>
  <c r="AD34" i="13"/>
  <c r="BH67" i="1"/>
  <c r="BH23" i="1"/>
  <c r="BH43" i="1"/>
  <c r="BH50" i="1"/>
  <c r="BH19" i="1"/>
  <c r="BH18" i="1"/>
  <c r="BH24" i="1"/>
  <c r="BH72" i="1"/>
  <c r="AD30" i="13"/>
  <c r="AR41" i="1"/>
  <c r="AR17" i="1"/>
  <c r="BH20" i="1"/>
  <c r="AR65" i="1"/>
  <c r="BH47" i="1"/>
  <c r="BH71" i="1"/>
  <c r="BH44" i="1"/>
  <c r="BH74" i="1"/>
  <c r="AD36" i="13"/>
  <c r="N25" i="13"/>
  <c r="AR48" i="1"/>
  <c r="AR15" i="1"/>
  <c r="AR21" i="1"/>
  <c r="AR39" i="1"/>
  <c r="AR69" i="1"/>
  <c r="BH25" i="1"/>
  <c r="BH52" i="1"/>
  <c r="AD35" i="13"/>
  <c r="BH22" i="1"/>
  <c r="BH49" i="1"/>
  <c r="BH70" i="1"/>
  <c r="AR14" i="1"/>
  <c r="AR38" i="1"/>
  <c r="AR62" i="1"/>
  <c r="N24" i="13"/>
  <c r="AR68" i="1"/>
  <c r="AR16" i="1"/>
  <c r="N30" i="13"/>
  <c r="AR40" i="1"/>
  <c r="AR64" i="1"/>
  <c r="AR43" i="1"/>
  <c r="AR20" i="1"/>
  <c r="AR27" i="1"/>
  <c r="BH45" i="1"/>
  <c r="AR45" i="1"/>
  <c r="AR75" i="1"/>
  <c r="BH27" i="1"/>
  <c r="BH75" i="1"/>
  <c r="AR18" i="1"/>
  <c r="AR42" i="1"/>
  <c r="AR66" i="1"/>
  <c r="AR19" i="1"/>
  <c r="AR67" i="1"/>
  <c r="AR23" i="1"/>
  <c r="AR50" i="1"/>
  <c r="AR54" i="1"/>
  <c r="N33" i="13"/>
  <c r="AR29" i="1"/>
  <c r="N35" i="13"/>
  <c r="N39" i="13"/>
  <c r="AR52" i="1"/>
  <c r="AR25" i="1"/>
  <c r="AR22" i="1"/>
  <c r="AR49" i="1"/>
  <c r="AR77" i="1"/>
  <c r="AR70" i="1"/>
  <c r="BH28" i="1"/>
  <c r="BH53" i="1"/>
  <c r="AD38" i="13"/>
  <c r="AD38" i="11"/>
  <c r="AR24" i="1"/>
  <c r="AR51" i="1"/>
  <c r="N34" i="13"/>
  <c r="BC42" i="11"/>
  <c r="O24" i="4"/>
  <c r="BS42" i="11"/>
  <c r="N33" i="11"/>
  <c r="N35" i="11"/>
  <c r="N36" i="11"/>
  <c r="N30" i="11"/>
  <c r="N29" i="11"/>
  <c r="N27" i="11"/>
  <c r="N31" i="11"/>
  <c r="N26" i="11"/>
  <c r="N37" i="11"/>
  <c r="AD25" i="11"/>
  <c r="N34" i="11"/>
  <c r="N32" i="11"/>
  <c r="N25" i="11"/>
  <c r="N28" i="11"/>
  <c r="AD31" i="11"/>
  <c r="AD36" i="11"/>
  <c r="AD37" i="11"/>
  <c r="AD34" i="11"/>
  <c r="AD35" i="11"/>
  <c r="AD27" i="11"/>
  <c r="AD28" i="11"/>
  <c r="AD29" i="11"/>
  <c r="AD26" i="11"/>
  <c r="AD32" i="11"/>
  <c r="AD33" i="11"/>
  <c r="AD30" i="11"/>
  <c r="Q24" i="4"/>
  <c r="AD42" i="13" l="1"/>
  <c r="BH80" i="1"/>
  <c r="BH55" i="1"/>
  <c r="BH46" i="1"/>
  <c r="AR46" i="1"/>
  <c r="BH32" i="1"/>
  <c r="AR80" i="1"/>
  <c r="N42" i="13"/>
  <c r="AR32" i="1"/>
  <c r="AR56" i="1"/>
  <c r="AR55" i="1"/>
  <c r="BH56" i="1"/>
  <c r="N42" i="11"/>
  <c r="AD42" i="11"/>
  <c r="O44" i="4"/>
  <c r="M4" i="1" l="1"/>
  <c r="I4" i="1"/>
  <c r="E4" i="1"/>
  <c r="D4" i="1"/>
  <c r="O4" i="1"/>
  <c r="K4" i="1"/>
  <c r="C4" i="1"/>
  <c r="J4" i="1"/>
  <c r="P4" i="1"/>
  <c r="L4" i="1"/>
  <c r="H4" i="1"/>
  <c r="G4" i="1"/>
  <c r="N4" i="1"/>
  <c r="F4" i="1"/>
  <c r="C29" i="4" l="1"/>
  <c r="C10" i="4"/>
  <c r="AA24" i="4"/>
  <c r="AD24" i="4"/>
  <c r="AC24" i="4"/>
  <c r="AB24" i="4"/>
  <c r="AE24" i="4"/>
  <c r="X24" i="4"/>
  <c r="Z24" i="4"/>
  <c r="Y24" i="4"/>
  <c r="B8" i="4"/>
  <c r="A8" i="4"/>
  <c r="AF62" i="1" l="1"/>
  <c r="AF14" i="1"/>
  <c r="AF35" i="1"/>
  <c r="CC19" i="13"/>
  <c r="CA19" i="13" s="1"/>
  <c r="CC19" i="11"/>
  <c r="CA19" i="11" s="1"/>
  <c r="AE11" i="1"/>
  <c r="B21" i="13"/>
  <c r="AF11" i="1"/>
  <c r="AF59" i="1"/>
  <c r="CC17" i="15"/>
  <c r="CA17" i="15" s="1"/>
  <c r="B24" i="11"/>
  <c r="AF47" i="1"/>
  <c r="AF38" i="1"/>
  <c r="B21" i="11"/>
  <c r="B24" i="13"/>
  <c r="W24" i="4"/>
  <c r="AG24" i="4" s="1"/>
  <c r="C30" i="4"/>
  <c r="C11" i="4"/>
  <c r="AB44" i="4"/>
  <c r="AA44" i="4"/>
  <c r="AD44" i="4"/>
  <c r="AC44" i="4"/>
  <c r="AE44" i="4"/>
  <c r="X44" i="4"/>
  <c r="W44" i="4"/>
  <c r="Z44" i="4"/>
  <c r="Y44" i="4"/>
  <c r="A9" i="4"/>
  <c r="B9" i="4" s="1"/>
  <c r="AF63" i="1" s="1"/>
  <c r="A28" i="4"/>
  <c r="AG44" i="4" l="1"/>
  <c r="DI83" i="1"/>
  <c r="DI11" i="1"/>
  <c r="B25" i="13"/>
  <c r="AF15" i="1"/>
  <c r="B25" i="11"/>
  <c r="N22" i="4"/>
  <c r="P22" i="4"/>
  <c r="P42" i="4"/>
  <c r="N42" i="4"/>
  <c r="P9" i="4"/>
  <c r="N8" i="4"/>
  <c r="P8" i="4"/>
  <c r="P11" i="4"/>
  <c r="P21" i="4"/>
  <c r="AQ24" i="13"/>
  <c r="P43" i="4"/>
  <c r="P41" i="4"/>
  <c r="P40" i="4"/>
  <c r="P39" i="4"/>
  <c r="CS73" i="1" s="1"/>
  <c r="N38" i="4"/>
  <c r="N37" i="4"/>
  <c r="N36" i="4"/>
  <c r="N35" i="4"/>
  <c r="N34" i="4"/>
  <c r="N33" i="4"/>
  <c r="N32" i="4"/>
  <c r="N31" i="4"/>
  <c r="N30" i="4"/>
  <c r="N29" i="4"/>
  <c r="N28" i="4"/>
  <c r="N41" i="4"/>
  <c r="P37" i="4"/>
  <c r="P34" i="4"/>
  <c r="P31" i="4"/>
  <c r="P28" i="4"/>
  <c r="N39" i="4"/>
  <c r="CC73" i="1" s="1"/>
  <c r="N40" i="4"/>
  <c r="P36" i="4"/>
  <c r="P33" i="4"/>
  <c r="P30" i="4"/>
  <c r="N43" i="4"/>
  <c r="P38" i="4"/>
  <c r="P35" i="4"/>
  <c r="P32" i="4"/>
  <c r="P29" i="4"/>
  <c r="P14" i="4"/>
  <c r="P17" i="4"/>
  <c r="P13" i="4"/>
  <c r="N12" i="4"/>
  <c r="N16" i="4"/>
  <c r="N20" i="4"/>
  <c r="P12" i="4"/>
  <c r="P20" i="4"/>
  <c r="P16" i="4"/>
  <c r="N9" i="4"/>
  <c r="N13" i="4"/>
  <c r="N17" i="4"/>
  <c r="N21" i="4"/>
  <c r="P15" i="4"/>
  <c r="P19" i="4"/>
  <c r="BD73" i="1" s="1"/>
  <c r="N10" i="4"/>
  <c r="N14" i="4"/>
  <c r="N18" i="4"/>
  <c r="N23" i="4"/>
  <c r="P18" i="4"/>
  <c r="P10" i="4"/>
  <c r="P23" i="4"/>
  <c r="N11" i="4"/>
  <c r="N15" i="4"/>
  <c r="N19" i="4"/>
  <c r="AN73" i="1" s="1"/>
  <c r="C31" i="4"/>
  <c r="C12" i="4"/>
  <c r="A29" i="4"/>
  <c r="A10" i="4"/>
  <c r="B10" i="4" s="1"/>
  <c r="AF64" i="1" s="1"/>
  <c r="N26" i="4" l="1"/>
  <c r="N25" i="4"/>
  <c r="Z29" i="13"/>
  <c r="BD67" i="1"/>
  <c r="BD19" i="1"/>
  <c r="BD43" i="1"/>
  <c r="B26" i="13"/>
  <c r="AF16" i="1"/>
  <c r="Z34" i="13"/>
  <c r="BD72" i="1"/>
  <c r="BD51" i="1"/>
  <c r="BD24" i="1"/>
  <c r="J33" i="13"/>
  <c r="AN71" i="1"/>
  <c r="AN23" i="1"/>
  <c r="AN50" i="1"/>
  <c r="J28" i="13"/>
  <c r="AN66" i="1"/>
  <c r="AN42" i="1"/>
  <c r="AN18" i="1"/>
  <c r="AY39" i="13"/>
  <c r="CC77" i="1"/>
  <c r="AY39" i="11"/>
  <c r="CC30" i="1"/>
  <c r="CC53" i="1"/>
  <c r="CS68" i="1"/>
  <c r="CS23" i="1"/>
  <c r="CS44" i="1"/>
  <c r="CC67" i="1"/>
  <c r="CC19" i="1"/>
  <c r="CC43" i="1"/>
  <c r="CS51" i="1"/>
  <c r="CS75" i="1"/>
  <c r="CS21" i="1"/>
  <c r="CC52" i="1"/>
  <c r="AY38" i="13"/>
  <c r="CC76" i="1"/>
  <c r="CC29" i="1"/>
  <c r="AY38" i="11"/>
  <c r="CS47" i="1"/>
  <c r="CS71" i="1"/>
  <c r="CS26" i="1"/>
  <c r="BO38" i="13"/>
  <c r="CS52" i="1"/>
  <c r="CS76" i="1"/>
  <c r="CS29" i="1"/>
  <c r="BO38" i="11"/>
  <c r="J34" i="13"/>
  <c r="AN72" i="1"/>
  <c r="AN24" i="1"/>
  <c r="AN51" i="1"/>
  <c r="J25" i="13"/>
  <c r="AN63" i="1"/>
  <c r="AN39" i="1"/>
  <c r="AN15" i="1"/>
  <c r="Z33" i="13"/>
  <c r="BD71" i="1"/>
  <c r="BD50" i="1"/>
  <c r="BD23" i="1"/>
  <c r="CS43" i="1"/>
  <c r="CS67" i="1"/>
  <c r="CS19" i="1"/>
  <c r="CC51" i="1"/>
  <c r="CC75" i="1"/>
  <c r="CC21" i="1"/>
  <c r="CC24" i="1"/>
  <c r="CC69" i="1"/>
  <c r="CC45" i="1"/>
  <c r="Z38" i="11"/>
  <c r="Z38" i="13"/>
  <c r="BD76" i="1"/>
  <c r="BD53" i="1"/>
  <c r="BD28" i="1"/>
  <c r="CS53" i="1"/>
  <c r="BO39" i="11"/>
  <c r="CS30" i="1"/>
  <c r="BO39" i="13"/>
  <c r="J30" i="13"/>
  <c r="AN68" i="1"/>
  <c r="AN47" i="1"/>
  <c r="AN20" i="1"/>
  <c r="Z32" i="13"/>
  <c r="BD70" i="1"/>
  <c r="BD22" i="1"/>
  <c r="BD49" i="1"/>
  <c r="Z30" i="13"/>
  <c r="BD68" i="1"/>
  <c r="BD47" i="1"/>
  <c r="BD20" i="1"/>
  <c r="CS70" i="1"/>
  <c r="CS25" i="1"/>
  <c r="CS46" i="1"/>
  <c r="CC14" i="1"/>
  <c r="CC38" i="1"/>
  <c r="CC62" i="1"/>
  <c r="CC25" i="1"/>
  <c r="CC70" i="1"/>
  <c r="CC46" i="1"/>
  <c r="Z37" i="13"/>
  <c r="BD75" i="1"/>
  <c r="BD45" i="1"/>
  <c r="BD27" i="1"/>
  <c r="J38" i="13"/>
  <c r="J38" i="11"/>
  <c r="AN76" i="1"/>
  <c r="AN28" i="1"/>
  <c r="AN53" i="1"/>
  <c r="CS16" i="1"/>
  <c r="CS40" i="1"/>
  <c r="CS64" i="1"/>
  <c r="J31" i="13"/>
  <c r="AN69" i="1"/>
  <c r="AN48" i="1"/>
  <c r="AN21" i="1"/>
  <c r="J26" i="13"/>
  <c r="AN64" i="1"/>
  <c r="AN40" i="1"/>
  <c r="AN16" i="1"/>
  <c r="Z36" i="13"/>
  <c r="BD74" i="1"/>
  <c r="BD26" i="1"/>
  <c r="BD44" i="1"/>
  <c r="CS15" i="1"/>
  <c r="CS39" i="1"/>
  <c r="CS63" i="1"/>
  <c r="CC74" i="1"/>
  <c r="CC20" i="1"/>
  <c r="CC50" i="1"/>
  <c r="CC15" i="1"/>
  <c r="CC63" i="1"/>
  <c r="CC39" i="1"/>
  <c r="CC71" i="1"/>
  <c r="CC47" i="1"/>
  <c r="CC26" i="1"/>
  <c r="Z27" i="13"/>
  <c r="BD65" i="1"/>
  <c r="BD41" i="1"/>
  <c r="BD17" i="1"/>
  <c r="CC68" i="1"/>
  <c r="CC23" i="1"/>
  <c r="CC44" i="1"/>
  <c r="J27" i="13"/>
  <c r="AN65" i="1"/>
  <c r="AN17" i="1"/>
  <c r="AN41" i="1"/>
  <c r="Z28" i="13"/>
  <c r="BD66" i="1"/>
  <c r="BD18" i="1"/>
  <c r="BD42" i="1"/>
  <c r="CS42" i="1"/>
  <c r="CS66" i="1"/>
  <c r="CS18" i="1"/>
  <c r="CC16" i="1"/>
  <c r="CC64" i="1"/>
  <c r="CC40" i="1"/>
  <c r="CC72" i="1"/>
  <c r="CC27" i="1"/>
  <c r="CC48" i="1"/>
  <c r="Z24" i="13"/>
  <c r="BD62" i="1"/>
  <c r="BD38" i="1"/>
  <c r="BD14" i="1"/>
  <c r="Z24" i="11"/>
  <c r="J39" i="11"/>
  <c r="AN77" i="1"/>
  <c r="J39" i="13"/>
  <c r="AN54" i="1"/>
  <c r="AN29" i="1"/>
  <c r="Z39" i="11"/>
  <c r="Z39" i="13"/>
  <c r="BD77" i="1"/>
  <c r="BD29" i="1"/>
  <c r="BD54" i="1"/>
  <c r="Z31" i="13"/>
  <c r="BD69" i="1"/>
  <c r="BD48" i="1"/>
  <c r="BD21" i="1"/>
  <c r="J36" i="13"/>
  <c r="AN74" i="1"/>
  <c r="AN26" i="1"/>
  <c r="AN44" i="1"/>
  <c r="CS69" i="1"/>
  <c r="CS24" i="1"/>
  <c r="CS45" i="1"/>
  <c r="CS62" i="1"/>
  <c r="CS14" i="1"/>
  <c r="CS38" i="1"/>
  <c r="CC65" i="1"/>
  <c r="CC41" i="1"/>
  <c r="CC17" i="1"/>
  <c r="AN62" i="1"/>
  <c r="AN14" i="1"/>
  <c r="AN38" i="1"/>
  <c r="J24" i="11"/>
  <c r="J29" i="13"/>
  <c r="AN67" i="1"/>
  <c r="AN43" i="1"/>
  <c r="AN19" i="1"/>
  <c r="Z26" i="13"/>
  <c r="BD64" i="1"/>
  <c r="BD40" i="1"/>
  <c r="BD16" i="1"/>
  <c r="J37" i="13"/>
  <c r="AN75" i="1"/>
  <c r="AN45" i="1"/>
  <c r="AN27" i="1"/>
  <c r="J32" i="13"/>
  <c r="AN70" i="1"/>
  <c r="AN22" i="1"/>
  <c r="AN49" i="1"/>
  <c r="CS48" i="1"/>
  <c r="CS72" i="1"/>
  <c r="CS27" i="1"/>
  <c r="CS41" i="1"/>
  <c r="CS65" i="1"/>
  <c r="CS17" i="1"/>
  <c r="CC66" i="1"/>
  <c r="CC42" i="1"/>
  <c r="CC18" i="1"/>
  <c r="CS74" i="1"/>
  <c r="CS20" i="1"/>
  <c r="CS50" i="1"/>
  <c r="Z25" i="13"/>
  <c r="BD63" i="1"/>
  <c r="BD15" i="1"/>
  <c r="BD39" i="1"/>
  <c r="CC49" i="1"/>
  <c r="CC28" i="1"/>
  <c r="CS28" i="1"/>
  <c r="CS49" i="1"/>
  <c r="Z35" i="13"/>
  <c r="BD25" i="1"/>
  <c r="BD52" i="1"/>
  <c r="J35" i="13"/>
  <c r="AN52" i="1"/>
  <c r="AN25" i="1"/>
  <c r="N46" i="4"/>
  <c r="J24" i="13"/>
  <c r="N24" i="4"/>
  <c r="N44" i="4"/>
  <c r="Z27" i="11"/>
  <c r="Z37" i="11"/>
  <c r="Z28" i="11"/>
  <c r="J29" i="11"/>
  <c r="Z30" i="11"/>
  <c r="J36" i="11"/>
  <c r="J32" i="11"/>
  <c r="Z35" i="11"/>
  <c r="Z33" i="11"/>
  <c r="J31" i="11"/>
  <c r="J33" i="11"/>
  <c r="Z36" i="11"/>
  <c r="J28" i="11"/>
  <c r="J27" i="11"/>
  <c r="BO24" i="13"/>
  <c r="BO24" i="11"/>
  <c r="P44" i="4"/>
  <c r="BO35" i="13"/>
  <c r="BO35" i="11"/>
  <c r="BO34" i="13"/>
  <c r="BO34" i="11"/>
  <c r="BO32" i="13"/>
  <c r="BO32" i="11"/>
  <c r="BO27" i="13"/>
  <c r="BO27" i="11"/>
  <c r="AY24" i="13"/>
  <c r="AY24" i="11"/>
  <c r="AY28" i="13"/>
  <c r="AY28" i="11"/>
  <c r="AY32" i="13"/>
  <c r="AY32" i="11"/>
  <c r="BO36" i="13"/>
  <c r="BO36" i="11"/>
  <c r="BO29" i="13"/>
  <c r="BO29" i="11"/>
  <c r="AY27" i="13"/>
  <c r="AY27" i="11"/>
  <c r="AY31" i="13"/>
  <c r="AY31" i="11"/>
  <c r="BO25" i="13"/>
  <c r="BO25" i="11"/>
  <c r="AY36" i="13"/>
  <c r="AY36" i="11"/>
  <c r="BO30" i="13"/>
  <c r="BO30" i="11"/>
  <c r="AY25" i="13"/>
  <c r="AY25" i="11"/>
  <c r="AY29" i="13"/>
  <c r="AY29" i="11"/>
  <c r="AY33" i="13"/>
  <c r="AY33" i="11"/>
  <c r="BO37" i="13"/>
  <c r="BO37" i="11"/>
  <c r="BO31" i="13"/>
  <c r="BO31" i="11"/>
  <c r="AY37" i="13"/>
  <c r="AY37" i="11"/>
  <c r="BO28" i="13"/>
  <c r="BO28" i="11"/>
  <c r="BO26" i="13"/>
  <c r="BO26" i="11"/>
  <c r="AY35" i="13"/>
  <c r="AY35" i="11"/>
  <c r="BO33" i="13"/>
  <c r="BO33" i="11"/>
  <c r="AY26" i="13"/>
  <c r="AY26" i="11"/>
  <c r="AY30" i="13"/>
  <c r="AY30" i="11"/>
  <c r="AY34" i="13"/>
  <c r="AY34" i="11"/>
  <c r="J34" i="11"/>
  <c r="J25" i="11"/>
  <c r="Z29" i="11"/>
  <c r="Z31" i="11"/>
  <c r="Z34" i="11"/>
  <c r="J26" i="11"/>
  <c r="J37" i="11"/>
  <c r="Z32" i="11"/>
  <c r="J30" i="11"/>
  <c r="Z26" i="11"/>
  <c r="J35" i="11"/>
  <c r="Z25" i="11"/>
  <c r="P24" i="4"/>
  <c r="Z42" i="11" s="1"/>
  <c r="B26" i="11"/>
  <c r="C32" i="4"/>
  <c r="C13" i="4"/>
  <c r="A30" i="4"/>
  <c r="B30" i="4" s="1"/>
  <c r="A11" i="4"/>
  <c r="B11" i="4" s="1"/>
  <c r="AF65" i="1" s="1"/>
  <c r="B29" i="4"/>
  <c r="AN80" i="1" l="1"/>
  <c r="CS56" i="1"/>
  <c r="BD80" i="1"/>
  <c r="CC56" i="1"/>
  <c r="AQ25" i="13"/>
  <c r="BU39" i="1"/>
  <c r="BU63" i="1"/>
  <c r="BD46" i="1"/>
  <c r="AN32" i="1"/>
  <c r="CC80" i="1"/>
  <c r="AQ26" i="13"/>
  <c r="BU40" i="1"/>
  <c r="BU64" i="1"/>
  <c r="CC22" i="1"/>
  <c r="B27" i="13"/>
  <c r="AF17" i="1"/>
  <c r="AN46" i="1"/>
  <c r="CS22" i="1"/>
  <c r="BD32" i="1"/>
  <c r="CS80" i="1"/>
  <c r="CS32" i="1"/>
  <c r="CS31" i="1"/>
  <c r="CC31" i="1"/>
  <c r="CC32" i="1"/>
  <c r="AN56" i="1"/>
  <c r="AN55" i="1"/>
  <c r="BD56" i="1"/>
  <c r="BD55" i="1"/>
  <c r="BO42" i="11"/>
  <c r="BO42" i="13"/>
  <c r="AY42" i="11"/>
  <c r="AY42" i="13"/>
  <c r="Z42" i="13"/>
  <c r="J42" i="11"/>
  <c r="J42" i="13"/>
  <c r="AQ26" i="11"/>
  <c r="AQ25" i="11"/>
  <c r="B27" i="11"/>
  <c r="C33" i="4"/>
  <c r="C14" i="4"/>
  <c r="AH47" i="1" s="1"/>
  <c r="A12" i="4"/>
  <c r="B12" i="4" s="1"/>
  <c r="AF66" i="1" s="1"/>
  <c r="A31" i="4"/>
  <c r="B31" i="4" s="1"/>
  <c r="B28" i="13" l="1"/>
  <c r="AF18" i="1"/>
  <c r="AQ27" i="13"/>
  <c r="BU41" i="1"/>
  <c r="BU65" i="1"/>
  <c r="AQ27" i="11"/>
  <c r="B28" i="11"/>
  <c r="C34" i="4"/>
  <c r="BW23" i="1" s="1"/>
  <c r="C15" i="4"/>
  <c r="A32" i="4"/>
  <c r="B32" i="4" s="1"/>
  <c r="A13" i="4"/>
  <c r="AQ28" i="13" l="1"/>
  <c r="BU66" i="1"/>
  <c r="BU42" i="1"/>
  <c r="AQ28" i="11"/>
  <c r="C35" i="4"/>
  <c r="C16" i="4"/>
  <c r="B13" i="4"/>
  <c r="AF67" i="1" s="1"/>
  <c r="A14" i="4"/>
  <c r="A33" i="4"/>
  <c r="B29" i="13" l="1"/>
  <c r="AF19" i="1"/>
  <c r="B29" i="11"/>
  <c r="C36" i="4"/>
  <c r="C17" i="4"/>
  <c r="A15" i="4"/>
  <c r="B15" i="4" s="1"/>
  <c r="AF69" i="1" s="1"/>
  <c r="A34" i="4"/>
  <c r="B33" i="4"/>
  <c r="B14" i="4"/>
  <c r="AF68" i="1" s="1"/>
  <c r="AF71" i="1" l="1"/>
  <c r="AF23" i="1"/>
  <c r="B30" i="13"/>
  <c r="AF20" i="1"/>
  <c r="B31" i="13"/>
  <c r="AF21" i="1"/>
  <c r="AQ29" i="13"/>
  <c r="BU43" i="1"/>
  <c r="BU67" i="1"/>
  <c r="B31" i="11"/>
  <c r="B30" i="11"/>
  <c r="AQ29" i="11"/>
  <c r="C37" i="4"/>
  <c r="C18" i="4"/>
  <c r="A35" i="4"/>
  <c r="B34" i="4"/>
  <c r="A16" i="4"/>
  <c r="B16" i="4" s="1"/>
  <c r="AF70" i="1" s="1"/>
  <c r="BU71" i="1" l="1"/>
  <c r="BU47" i="1"/>
  <c r="AQ30" i="13"/>
  <c r="BU44" i="1"/>
  <c r="BU68" i="1"/>
  <c r="B32" i="13"/>
  <c r="AF22" i="1"/>
  <c r="B32" i="11"/>
  <c r="AQ30" i="11"/>
  <c r="C38" i="4"/>
  <c r="C19" i="4"/>
  <c r="A17" i="4"/>
  <c r="B17" i="4" s="1"/>
  <c r="A36" i="4"/>
  <c r="B35" i="4"/>
  <c r="B33" i="13" l="1"/>
  <c r="AQ31" i="13"/>
  <c r="BU45" i="1"/>
  <c r="BU69" i="1"/>
  <c r="B33" i="11"/>
  <c r="AQ31" i="11"/>
  <c r="C39" i="4"/>
  <c r="A37" i="4"/>
  <c r="B37" i="4" s="1"/>
  <c r="A19" i="4"/>
  <c r="A18" i="4"/>
  <c r="B36" i="4"/>
  <c r="AQ32" i="13" l="1"/>
  <c r="BU46" i="1"/>
  <c r="BU70" i="1"/>
  <c r="AQ33" i="13"/>
  <c r="AQ33" i="11"/>
  <c r="AQ32" i="11"/>
  <c r="B19" i="4"/>
  <c r="AF73" i="1" s="1"/>
  <c r="B18" i="4"/>
  <c r="AF72" i="1" s="1"/>
  <c r="A39" i="4"/>
  <c r="A38" i="4"/>
  <c r="B34" i="13" l="1"/>
  <c r="AF24" i="1"/>
  <c r="B35" i="13"/>
  <c r="AF25" i="1"/>
  <c r="B34" i="11"/>
  <c r="B35" i="11"/>
  <c r="B39" i="4"/>
  <c r="B38" i="4"/>
  <c r="AQ34" i="13" l="1"/>
  <c r="BU48" i="1"/>
  <c r="BU72" i="1"/>
  <c r="AQ35" i="13"/>
  <c r="BU49" i="1"/>
  <c r="BU73" i="1"/>
  <c r="AQ35" i="11"/>
  <c r="AQ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9" authorId="0" shapeId="0" xr:uid="{961D2B38-296F-4ABF-A586-22CD9855E170}">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9" authorId="0" shapeId="0" xr:uid="{F19A4537-9855-4E50-905D-0342ADC0B038}">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0" authorId="0" shapeId="0" xr:uid="{0F832829-10D9-4DDA-B94B-4A15D892D381}">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0" authorId="0" shapeId="0" xr:uid="{C32FA49F-C2A4-4E86-A9C1-8ABBFC2FEFD9}">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1" authorId="0" shapeId="0" xr:uid="{D2726F26-841D-41C5-B8E9-25FF90098B87}">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1" authorId="0" shapeId="0" xr:uid="{318D9874-348F-4CE5-8337-0572401DC56C}">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2" authorId="0" shapeId="0" xr:uid="{CA9043DA-7800-41F3-9893-24B1688E8A3D}">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2" authorId="0" shapeId="0" xr:uid="{329D45C9-BF28-4A7F-9253-FFE531FC218B}">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3" authorId="0" shapeId="0" xr:uid="{1C744814-F446-4AF0-8D4F-E05A24EE45B7}">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3" authorId="0" shapeId="0" xr:uid="{AE401B1C-9043-4907-8C02-8FEE654C428A}">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4" authorId="0" shapeId="0" xr:uid="{959AB3F7-A8D5-4359-A696-5FF626DE0563}">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4" authorId="0" shapeId="0" xr:uid="{F6A7E8F5-94D1-431C-8AF3-5F05FB3E2EA6}">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5" authorId="0" shapeId="0" xr:uid="{BAFF8619-D9CB-4F11-8A69-94F6B48E0795}">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5" authorId="0" shapeId="0" xr:uid="{C17ACA58-D16F-4C27-9E73-5C426766FFCE}">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6" authorId="0" shapeId="0" xr:uid="{FCADA5B4-B963-4F99-946C-342D295B21EB}">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6" authorId="0" shapeId="0" xr:uid="{DB3D2CCA-C67D-45CE-9CA7-A9A32DC9E2E3}">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7" authorId="0" shapeId="0" xr:uid="{3D3ABCBE-FBE1-4757-8E15-06F3E8266F25}">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7" authorId="0" shapeId="0" xr:uid="{F8B551B8-9898-4730-B808-BE21915DAF2A}">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8" authorId="0" shapeId="0" xr:uid="{84EC811F-4408-4D35-BB1D-960A599EB8E2}">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8" authorId="0" shapeId="0" xr:uid="{73959684-A4D3-4E4C-801B-7FAF715E7CEC}">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<sst xmlns="http://schemas.openxmlformats.org/spreadsheetml/2006/main" count="794" uniqueCount="276">
  <si>
    <t>労　働　保　険　番　号</t>
    <rPh sb="0" eb="1">
      <t>ロウ</t>
    </rPh>
    <rPh sb="2" eb="3">
      <t>ドウ</t>
    </rPh>
    <rPh sb="4" eb="5">
      <t>タモツ</t>
    </rPh>
    <rPh sb="6" eb="7">
      <t>ケン</t>
    </rPh>
    <rPh sb="8" eb="9">
      <t>バン</t>
    </rPh>
    <rPh sb="10" eb="11">
      <t>ゴウ</t>
    </rPh>
    <phoneticPr fontId="4"/>
  </si>
  <si>
    <t>府県</t>
    <rPh sb="0" eb="2">
      <t>フケン</t>
    </rPh>
    <phoneticPr fontId="4"/>
  </si>
  <si>
    <t>管轄</t>
    <rPh sb="0" eb="2">
      <t>カンカツ</t>
    </rPh>
    <phoneticPr fontId="4"/>
  </si>
  <si>
    <t>基　幹　番　号</t>
    <rPh sb="0" eb="1">
      <t>モト</t>
    </rPh>
    <rPh sb="2" eb="3">
      <t>ミキ</t>
    </rPh>
    <rPh sb="4" eb="5">
      <t>バン</t>
    </rPh>
    <rPh sb="6" eb="7">
      <t>ゴウ</t>
    </rPh>
    <phoneticPr fontId="4"/>
  </si>
  <si>
    <t>枝番号</t>
    <rPh sb="0" eb="1">
      <t>エダ</t>
    </rPh>
    <rPh sb="1" eb="3">
      <t>バンゴウ</t>
    </rPh>
    <phoneticPr fontId="4"/>
  </si>
  <si>
    <t>－</t>
    <phoneticPr fontId="4"/>
  </si>
  <si>
    <t>労働保険番号</t>
    <phoneticPr fontId="5"/>
  </si>
  <si>
    <t>雇用保険
適用事業所番号</t>
    <rPh sb="0" eb="2">
      <t>コヨウ</t>
    </rPh>
    <rPh sb="2" eb="4">
      <t>ホケン</t>
    </rPh>
    <phoneticPr fontId="5"/>
  </si>
  <si>
    <t>事業所</t>
    <phoneticPr fontId="5"/>
  </si>
  <si>
    <t>所在地</t>
    <rPh sb="0" eb="3">
      <t>ショザイチ</t>
    </rPh>
    <phoneticPr fontId="5"/>
  </si>
  <si>
    <t>代表者名</t>
    <rPh sb="0" eb="3">
      <t>ダイヒョウシャ</t>
    </rPh>
    <rPh sb="3" eb="4">
      <t>メイ</t>
    </rPh>
    <phoneticPr fontId="5"/>
  </si>
  <si>
    <t>ＴＥＬ</t>
    <phoneticPr fontId="5"/>
  </si>
  <si>
    <t>担当者連絡先</t>
    <rPh sb="0" eb="3">
      <t>タントウシャ</t>
    </rPh>
    <rPh sb="3" eb="6">
      <t>レンラクサキ</t>
    </rPh>
    <phoneticPr fontId="5"/>
  </si>
  <si>
    <t>労働保険
事務組合</t>
    <rPh sb="0" eb="2">
      <t>ロウドウ</t>
    </rPh>
    <rPh sb="2" eb="4">
      <t>ホケン</t>
    </rPh>
    <phoneticPr fontId="5"/>
  </si>
  <si>
    <t>賃金支払い</t>
    <rPh sb="0" eb="2">
      <t>チンギン</t>
    </rPh>
    <rPh sb="2" eb="4">
      <t>シハラ</t>
    </rPh>
    <phoneticPr fontId="5"/>
  </si>
  <si>
    <t>賃金締切日</t>
    <rPh sb="0" eb="2">
      <t>チンギン</t>
    </rPh>
    <rPh sb="2" eb="4">
      <t>シメキリ</t>
    </rPh>
    <rPh sb="4" eb="5">
      <t>ヒ</t>
    </rPh>
    <phoneticPr fontId="5"/>
  </si>
  <si>
    <t>賃金支払日</t>
    <rPh sb="0" eb="2">
      <t>チンギン</t>
    </rPh>
    <rPh sb="2" eb="4">
      <t>シハラ</t>
    </rPh>
    <rPh sb="4" eb="5">
      <t>ビ</t>
    </rPh>
    <phoneticPr fontId="5"/>
  </si>
  <si>
    <t>No</t>
    <phoneticPr fontId="5"/>
  </si>
  <si>
    <t>氏名（カタカナ）</t>
    <phoneticPr fontId="5"/>
  </si>
  <si>
    <t>被保険者番号</t>
    <phoneticPr fontId="5"/>
  </si>
  <si>
    <t>No.1</t>
    <phoneticPr fontId="5"/>
  </si>
  <si>
    <t>No.2</t>
  </si>
  <si>
    <t>No.3</t>
  </si>
  <si>
    <t>No.4</t>
  </si>
  <si>
    <t>No.5</t>
  </si>
  <si>
    <t>No.6</t>
  </si>
  <si>
    <t>No.7</t>
  </si>
  <si>
    <t>No.8</t>
  </si>
  <si>
    <t>No.9</t>
  </si>
  <si>
    <t>No.10</t>
  </si>
  <si>
    <t>単位：円</t>
    <phoneticPr fontId="5"/>
  </si>
  <si>
    <t>労 災 保 険</t>
    <phoneticPr fontId="5"/>
  </si>
  <si>
    <t>雇　用　保　険</t>
    <phoneticPr fontId="5"/>
  </si>
  <si>
    <t>人数</t>
    <rPh sb="0" eb="2">
      <t>ニンズウ</t>
    </rPh>
    <phoneticPr fontId="5"/>
  </si>
  <si>
    <t>支払賃金額</t>
    <rPh sb="0" eb="2">
      <t>シハラ</t>
    </rPh>
    <rPh sb="2" eb="4">
      <t>チンギン</t>
    </rPh>
    <rPh sb="4" eb="5">
      <t>ガク</t>
    </rPh>
    <phoneticPr fontId="5"/>
  </si>
  <si>
    <t>賞与等</t>
    <rPh sb="0" eb="2">
      <t>ショウヨ</t>
    </rPh>
    <rPh sb="2" eb="3">
      <t>トウ</t>
    </rPh>
    <phoneticPr fontId="5"/>
  </si>
  <si>
    <t>所在地</t>
    <rPh sb="0" eb="3">
      <t>ショザイチ</t>
    </rPh>
    <phoneticPr fontId="4"/>
  </si>
  <si>
    <t>年</t>
    <rPh sb="0" eb="1">
      <t>ネン</t>
    </rPh>
    <phoneticPr fontId="4"/>
  </si>
  <si>
    <t>名称</t>
    <rPh sb="0" eb="2">
      <t>メイショウ</t>
    </rPh>
    <phoneticPr fontId="4"/>
  </si>
  <si>
    <t>人員</t>
    <rPh sb="0" eb="2">
      <t>ジンイン</t>
    </rPh>
    <phoneticPr fontId="4"/>
  </si>
  <si>
    <t>円</t>
    <rPh sb="0" eb="1">
      <t>エン</t>
    </rPh>
    <phoneticPr fontId="4"/>
  </si>
  <si>
    <t>対象保険</t>
    <rPh sb="0" eb="2">
      <t>タイショウ</t>
    </rPh>
    <rPh sb="2" eb="4">
      <t>ホケン</t>
    </rPh>
    <phoneticPr fontId="4"/>
  </si>
  <si>
    <t>注）</t>
    <rPh sb="0" eb="1">
      <t>チュウ</t>
    </rPh>
    <phoneticPr fontId="4"/>
  </si>
  <si>
    <t>カナ氏名</t>
    <rPh sb="2" eb="4">
      <t>シメイ</t>
    </rPh>
    <phoneticPr fontId="4"/>
  </si>
  <si>
    <t>－</t>
    <phoneticPr fontId="4"/>
  </si>
  <si>
    <t>３桁</t>
    <rPh sb="1" eb="2">
      <t>ケタ</t>
    </rPh>
    <phoneticPr fontId="4"/>
  </si>
  <si>
    <t>11桁</t>
    <rPh sb="2" eb="3">
      <t>ケタ</t>
    </rPh>
    <phoneticPr fontId="4"/>
  </si>
  <si>
    <t>１桁</t>
    <rPh sb="1" eb="2">
      <t>ケタ</t>
    </rPh>
    <phoneticPr fontId="4"/>
  </si>
  <si>
    <t>４桁</t>
    <rPh sb="1" eb="2">
      <t>ケタ</t>
    </rPh>
    <phoneticPr fontId="4"/>
  </si>
  <si>
    <t>６桁</t>
    <rPh sb="1" eb="2">
      <t>ケタ</t>
    </rPh>
    <phoneticPr fontId="4"/>
  </si>
  <si>
    <t>クリア</t>
    <phoneticPr fontId="4"/>
  </si>
  <si>
    <t>遡及資格
取得日</t>
    <rPh sb="0" eb="2">
      <t>ソキュウ</t>
    </rPh>
    <phoneticPr fontId="5"/>
  </si>
  <si>
    <t>雇用
のみ</t>
    <rPh sb="0" eb="2">
      <t>コヨウ</t>
    </rPh>
    <phoneticPr fontId="4"/>
  </si>
  <si>
    <t>労災と
雇用</t>
    <rPh sb="0" eb="2">
      <t>ロウサイ</t>
    </rPh>
    <rPh sb="4" eb="6">
      <t>コヨウ</t>
    </rPh>
    <phoneticPr fontId="4"/>
  </si>
  <si>
    <t>当年度</t>
    <rPh sb="0" eb="3">
      <t>トウネンド</t>
    </rPh>
    <phoneticPr fontId="4"/>
  </si>
  <si>
    <t>前年度</t>
    <rPh sb="0" eb="3">
      <t>ゼンネンド</t>
    </rPh>
    <phoneticPr fontId="4"/>
  </si>
  <si>
    <t>前々年度</t>
    <rPh sb="0" eb="2">
      <t>ゼンゼン</t>
    </rPh>
    <rPh sb="2" eb="4">
      <t>ネンド</t>
    </rPh>
    <phoneticPr fontId="4"/>
  </si>
  <si>
    <t>該当年度</t>
    <rPh sb="0" eb="2">
      <t>ガイトウ</t>
    </rPh>
    <rPh sb="2" eb="4">
      <t>ネンド</t>
    </rPh>
    <phoneticPr fontId="4"/>
  </si>
  <si>
    <t>～</t>
    <phoneticPr fontId="4"/>
  </si>
  <si>
    <t>遡及資格取得者一覧の作成シート</t>
    <phoneticPr fontId="4"/>
  </si>
  <si>
    <t>被保険者
要件該当日</t>
    <rPh sb="0" eb="1">
      <t>ヒ</t>
    </rPh>
    <rPh sb="1" eb="4">
      <t>ホケンシャ</t>
    </rPh>
    <rPh sb="5" eb="7">
      <t>ヨウケン</t>
    </rPh>
    <rPh sb="7" eb="9">
      <t>ガイトウ</t>
    </rPh>
    <rPh sb="9" eb="10">
      <t>ビ</t>
    </rPh>
    <phoneticPr fontId="5"/>
  </si>
  <si>
    <t>被保険者要件該当日</t>
    <phoneticPr fontId="4"/>
  </si>
  <si>
    <t>遡及資格取得日</t>
    <phoneticPr fontId="4"/>
  </si>
  <si>
    <t>対象保険
オプション値</t>
    <phoneticPr fontId="4"/>
  </si>
  <si>
    <t>生年月日</t>
  </si>
  <si>
    <t>入力必須
条件</t>
    <rPh sb="0" eb="2">
      <t>ニュウリョク</t>
    </rPh>
    <rPh sb="2" eb="4">
      <t>ヒッス</t>
    </rPh>
    <rPh sb="5" eb="7">
      <t>ジョウケン</t>
    </rPh>
    <phoneticPr fontId="5"/>
  </si>
  <si>
    <t>人数</t>
    <rPh sb="0" eb="2">
      <t>ニンズウ</t>
    </rPh>
    <phoneticPr fontId="4"/>
  </si>
  <si>
    <t>遡及資格取得者支払い賃金の作成シート</t>
    <phoneticPr fontId="4"/>
  </si>
  <si>
    <t>対象保険</t>
    <rPh sb="0" eb="2">
      <t>タイショウ</t>
    </rPh>
    <rPh sb="2" eb="4">
      <t>ホケン</t>
    </rPh>
    <phoneticPr fontId="4"/>
  </si>
  <si>
    <t>年度更新において申告がもれていた保険区分</t>
    <rPh sb="0" eb="2">
      <t>ネンド</t>
    </rPh>
    <rPh sb="2" eb="4">
      <t>コウシン</t>
    </rPh>
    <rPh sb="8" eb="10">
      <t>シンコク</t>
    </rPh>
    <rPh sb="16" eb="18">
      <t>ホケン</t>
    </rPh>
    <rPh sb="18" eb="20">
      <t>クブン</t>
    </rPh>
    <phoneticPr fontId="4"/>
  </si>
  <si>
    <t>遡及資格取得者に関する賃金支払額報告書作成シート</t>
    <rPh sb="0" eb="2">
      <t>ソキュウ</t>
    </rPh>
    <rPh sb="2" eb="4">
      <t>シカク</t>
    </rPh>
    <rPh sb="4" eb="6">
      <t>シュトク</t>
    </rPh>
    <rPh sb="6" eb="7">
      <t>シャ</t>
    </rPh>
    <rPh sb="8" eb="9">
      <t>カン</t>
    </rPh>
    <rPh sb="11" eb="13">
      <t>チンギン</t>
    </rPh>
    <rPh sb="13" eb="15">
      <t>シハラ</t>
    </rPh>
    <rPh sb="15" eb="16">
      <t>ガク</t>
    </rPh>
    <rPh sb="16" eb="19">
      <t>ホウコクショ</t>
    </rPh>
    <rPh sb="19" eb="21">
      <t>サクセイ</t>
    </rPh>
    <phoneticPr fontId="5"/>
  </si>
  <si>
    <t>賃金支払額報告書
の作成理由</t>
    <rPh sb="0" eb="2">
      <t>チンギン</t>
    </rPh>
    <rPh sb="2" eb="4">
      <t>シハラ</t>
    </rPh>
    <rPh sb="4" eb="5">
      <t>ガク</t>
    </rPh>
    <rPh sb="5" eb="8">
      <t>ホウコクショ</t>
    </rPh>
    <rPh sb="10" eb="12">
      <t>サクセイ</t>
    </rPh>
    <rPh sb="12" eb="14">
      <t>リユウ</t>
    </rPh>
    <phoneticPr fontId="4"/>
  </si>
  <si>
    <t>社会保険労務士
記載欄</t>
    <rPh sb="0" eb="2">
      <t>シャカイ</t>
    </rPh>
    <rPh sb="2" eb="4">
      <t>ホケン</t>
    </rPh>
    <rPh sb="4" eb="7">
      <t>ロウムシ</t>
    </rPh>
    <rPh sb="8" eb="10">
      <t>キサイ</t>
    </rPh>
    <rPh sb="10" eb="11">
      <t>ラン</t>
    </rPh>
    <phoneticPr fontId="5"/>
  </si>
  <si>
    <t>公共職業安定所長　殿</t>
    <rPh sb="0" eb="2">
      <t>コウキョウ</t>
    </rPh>
    <rPh sb="2" eb="4">
      <t>ショクギョウ</t>
    </rPh>
    <rPh sb="4" eb="6">
      <t>アンテイ</t>
    </rPh>
    <rPh sb="6" eb="8">
      <t>ショチョウ</t>
    </rPh>
    <rPh sb="9" eb="10">
      <t>ドノ</t>
    </rPh>
    <phoneticPr fontId="4"/>
  </si>
  <si>
    <t>　このたび、下記１の雇用保険被保険者資格取得届について、提出が遅れた理由は、</t>
    <rPh sb="6" eb="8">
      <t>カキ</t>
    </rPh>
    <rPh sb="10" eb="12">
      <t>コヨウ</t>
    </rPh>
    <rPh sb="12" eb="14">
      <t>ホケン</t>
    </rPh>
    <rPh sb="14" eb="18">
      <t>ヒホケンシャ</t>
    </rPh>
    <rPh sb="18" eb="20">
      <t>シカク</t>
    </rPh>
    <rPh sb="20" eb="22">
      <t>シュトク</t>
    </rPh>
    <rPh sb="22" eb="23">
      <t>トドケ</t>
    </rPh>
    <rPh sb="28" eb="30">
      <t>テイシュツ</t>
    </rPh>
    <rPh sb="31" eb="32">
      <t>オク</t>
    </rPh>
    <rPh sb="34" eb="36">
      <t>リユウ</t>
    </rPh>
    <phoneticPr fontId="4"/>
  </si>
  <si>
    <t>下記２のとおりです。以後、届出期限までに提出するよう留意いたします。</t>
    <rPh sb="0" eb="2">
      <t>カキ</t>
    </rPh>
    <rPh sb="10" eb="12">
      <t>イゴ</t>
    </rPh>
    <rPh sb="13" eb="14">
      <t>トド</t>
    </rPh>
    <rPh sb="14" eb="15">
      <t>デ</t>
    </rPh>
    <rPh sb="15" eb="17">
      <t>キゲン</t>
    </rPh>
    <rPh sb="20" eb="22">
      <t>テイシュツ</t>
    </rPh>
    <rPh sb="26" eb="28">
      <t>リュウイ</t>
    </rPh>
    <phoneticPr fontId="4"/>
  </si>
  <si>
    <t>記</t>
    <rPh sb="0" eb="1">
      <t>キ</t>
    </rPh>
    <phoneticPr fontId="4"/>
  </si>
  <si>
    <t>1.　雇用保険被保険者資格取得届の内容</t>
    <rPh sb="3" eb="5">
      <t>コヨウ</t>
    </rPh>
    <rPh sb="5" eb="7">
      <t>ホケン</t>
    </rPh>
    <rPh sb="7" eb="11">
      <t>ヒホケンシャ</t>
    </rPh>
    <rPh sb="11" eb="13">
      <t>シカク</t>
    </rPh>
    <rPh sb="13" eb="15">
      <t>シュトク</t>
    </rPh>
    <rPh sb="15" eb="16">
      <t>トドケ</t>
    </rPh>
    <rPh sb="17" eb="19">
      <t>ナイヨウ</t>
    </rPh>
    <phoneticPr fontId="4"/>
  </si>
  <si>
    <t>被保険者氏名</t>
    <rPh sb="0" eb="4">
      <t>ヒホケンシャ</t>
    </rPh>
    <rPh sb="4" eb="6">
      <t>シメイ</t>
    </rPh>
    <phoneticPr fontId="4"/>
  </si>
  <si>
    <t>被保険者要件該当日</t>
    <rPh sb="0" eb="4">
      <t>ヒホケンシャ</t>
    </rPh>
    <rPh sb="4" eb="6">
      <t>ヨウケン</t>
    </rPh>
    <rPh sb="6" eb="8">
      <t>ガイトウ</t>
    </rPh>
    <rPh sb="8" eb="9">
      <t>ビ</t>
    </rPh>
    <phoneticPr fontId="4"/>
  </si>
  <si>
    <t>資格取得年月日</t>
    <rPh sb="0" eb="2">
      <t>シカク</t>
    </rPh>
    <rPh sb="2" eb="4">
      <t>シュトク</t>
    </rPh>
    <rPh sb="4" eb="7">
      <t>ネンガッピ</t>
    </rPh>
    <phoneticPr fontId="4"/>
  </si>
  <si>
    <t>被保険者番号</t>
    <rPh sb="0" eb="4">
      <t>ヒホケンシャ</t>
    </rPh>
    <rPh sb="4" eb="6">
      <t>バンゴウ</t>
    </rPh>
    <phoneticPr fontId="4"/>
  </si>
  <si>
    <t>2.遅延理由</t>
    <rPh sb="2" eb="4">
      <t>チエン</t>
    </rPh>
    <rPh sb="4" eb="6">
      <t>リユウ</t>
    </rPh>
    <phoneticPr fontId="4"/>
  </si>
  <si>
    <t>事業主</t>
    <rPh sb="0" eb="3">
      <t>ジギョウヌシ</t>
    </rPh>
    <phoneticPr fontId="4"/>
  </si>
  <si>
    <t>代表者氏名</t>
    <rPh sb="0" eb="3">
      <t>ダイヒョウシャ</t>
    </rPh>
    <rPh sb="3" eb="5">
      <t>シメイ</t>
    </rPh>
    <phoneticPr fontId="4"/>
  </si>
  <si>
    <t>令和</t>
    <rPh sb="0" eb="2">
      <t>レイワ</t>
    </rPh>
    <phoneticPr fontId="4"/>
  </si>
  <si>
    <t>遅延理由書</t>
    <phoneticPr fontId="4"/>
  </si>
  <si>
    <t>【連絡欄】</t>
    <rPh sb="1" eb="3">
      <t>レンラク</t>
    </rPh>
    <rPh sb="3" eb="4">
      <t>ラン</t>
    </rPh>
    <phoneticPr fontId="4"/>
  </si>
  <si>
    <t>氏名</t>
    <rPh sb="0" eb="2">
      <t>シメイ</t>
    </rPh>
    <phoneticPr fontId="4"/>
  </si>
  <si>
    <t>名　称</t>
    <rPh sb="0" eb="1">
      <t>メイ</t>
    </rPh>
    <rPh sb="2" eb="3">
      <t>ショウ</t>
    </rPh>
    <phoneticPr fontId="5"/>
  </si>
  <si>
    <t>氏　名</t>
    <rPh sb="0" eb="1">
      <t>シ</t>
    </rPh>
    <rPh sb="2" eb="3">
      <t>メイ</t>
    </rPh>
    <phoneticPr fontId="5"/>
  </si>
  <si>
    <t>遡及被保険者資格取得に関する賃金支払額報告書</t>
    <rPh sb="0" eb="10">
      <t>ソキュウヒホケンシャシカクシュトク</t>
    </rPh>
    <rPh sb="11" eb="12">
      <t>カン</t>
    </rPh>
    <rPh sb="14" eb="22">
      <t>チンギンシハライガクホウコクショ</t>
    </rPh>
    <phoneticPr fontId="4"/>
  </si>
  <si>
    <t>名　称</t>
    <rPh sb="0" eb="1">
      <t>ナ</t>
    </rPh>
    <rPh sb="2" eb="3">
      <t>ショウ</t>
    </rPh>
    <phoneticPr fontId="4"/>
  </si>
  <si>
    <t>代表者</t>
    <rPh sb="0" eb="3">
      <t>ダイヒョウシャ</t>
    </rPh>
    <phoneticPr fontId="4"/>
  </si>
  <si>
    <t>ＴＥＬ</t>
    <phoneticPr fontId="4"/>
  </si>
  <si>
    <t>社会保険労務士
労働保険事務組合
記載欄</t>
    <rPh sb="0" eb="7">
      <t>シャカイホケンロウムシ</t>
    </rPh>
    <rPh sb="8" eb="12">
      <t>ロウドウホケン</t>
    </rPh>
    <rPh sb="12" eb="14">
      <t>ジム</t>
    </rPh>
    <rPh sb="14" eb="16">
      <t>クミアイ</t>
    </rPh>
    <rPh sb="17" eb="19">
      <t>キサイ</t>
    </rPh>
    <rPh sb="19" eb="20">
      <t>ラン</t>
    </rPh>
    <phoneticPr fontId="4"/>
  </si>
  <si>
    <t>　※ 該当する方にチェック☑を入れてください。</t>
    <rPh sb="3" eb="5">
      <t>ガイトウ</t>
    </rPh>
    <rPh sb="7" eb="8">
      <t>ホウ</t>
    </rPh>
    <rPh sb="15" eb="16">
      <t>イ</t>
    </rPh>
    <phoneticPr fontId="4"/>
  </si>
  <si>
    <t>対象月</t>
    <rPh sb="0" eb="2">
      <t>タイショウ</t>
    </rPh>
    <rPh sb="2" eb="3">
      <t>ツキ</t>
    </rPh>
    <phoneticPr fontId="4"/>
  </si>
  <si>
    <t>労 災 保 険</t>
    <rPh sb="0" eb="1">
      <t>ロウ</t>
    </rPh>
    <rPh sb="2" eb="3">
      <t>サイ</t>
    </rPh>
    <rPh sb="4" eb="5">
      <t>ホ</t>
    </rPh>
    <rPh sb="6" eb="7">
      <t>ケン</t>
    </rPh>
    <phoneticPr fontId="4"/>
  </si>
  <si>
    <t>雇 用 保 険</t>
    <rPh sb="0" eb="1">
      <t>ヤトイ</t>
    </rPh>
    <rPh sb="2" eb="3">
      <t>ヨウ</t>
    </rPh>
    <rPh sb="4" eb="5">
      <t>ホ</t>
    </rPh>
    <rPh sb="6" eb="7">
      <t>ケン</t>
    </rPh>
    <phoneticPr fontId="4"/>
  </si>
  <si>
    <t>支払賃金額</t>
    <rPh sb="0" eb="5">
      <t>シハライチンギンガク</t>
    </rPh>
    <phoneticPr fontId="4"/>
  </si>
  <si>
    <t>合計</t>
    <rPh sb="0" eb="2">
      <t>ゴウケイ</t>
    </rPh>
    <phoneticPr fontId="4"/>
  </si>
  <si>
    <t>遡及確認した被保険者</t>
    <rPh sb="0" eb="2">
      <t>ソキュウ</t>
    </rPh>
    <rPh sb="2" eb="4">
      <t>カクニン</t>
    </rPh>
    <rPh sb="6" eb="10">
      <t>ヒホケンシャ</t>
    </rPh>
    <phoneticPr fontId="4"/>
  </si>
  <si>
    <t>賃金について</t>
    <rPh sb="0" eb="2">
      <t>チンギン</t>
    </rPh>
    <phoneticPr fontId="4"/>
  </si>
  <si>
    <t>被 保 険 者 番 号</t>
    <rPh sb="0" eb="1">
      <t>ヒ</t>
    </rPh>
    <rPh sb="2" eb="3">
      <t>ホ</t>
    </rPh>
    <rPh sb="4" eb="5">
      <t>ケン</t>
    </rPh>
    <rPh sb="6" eb="7">
      <t>シャ</t>
    </rPh>
    <rPh sb="8" eb="9">
      <t>バン</t>
    </rPh>
    <rPh sb="10" eb="11">
      <t>ゴウ</t>
    </rPh>
    <phoneticPr fontId="4"/>
  </si>
  <si>
    <t>氏　　　　　名</t>
    <rPh sb="0" eb="1">
      <t>シ</t>
    </rPh>
    <rPh sb="6" eb="7">
      <t>メイ</t>
    </rPh>
    <phoneticPr fontId="4"/>
  </si>
  <si>
    <t>資格取得年月日</t>
    <rPh sb="0" eb="4">
      <t>シカクシュトク</t>
    </rPh>
    <rPh sb="4" eb="7">
      <t>ネンガッピ</t>
    </rPh>
    <phoneticPr fontId="4"/>
  </si>
  <si>
    <t>賃金
締切日</t>
    <rPh sb="0" eb="2">
      <t>チンギン</t>
    </rPh>
    <rPh sb="3" eb="6">
      <t>シメキリビ</t>
    </rPh>
    <phoneticPr fontId="4"/>
  </si>
  <si>
    <t>賃金
支払日</t>
    <rPh sb="0" eb="2">
      <t>チンギン</t>
    </rPh>
    <rPh sb="3" eb="5">
      <t>シハライ</t>
    </rPh>
    <rPh sb="5" eb="6">
      <t>ビ</t>
    </rPh>
    <phoneticPr fontId="4"/>
  </si>
  <si>
    <r>
      <rPr>
        <sz val="9"/>
        <color theme="1"/>
        <rFont val="Meiryo UI"/>
        <family val="3"/>
        <charset val="128"/>
      </rPr>
      <t>申告方法</t>
    </r>
    <r>
      <rPr>
        <sz val="8"/>
        <color theme="1"/>
        <rFont val="Meiryo UI"/>
        <family val="3"/>
        <charset val="128"/>
      </rPr>
      <t xml:space="preserve">
★下記参照</t>
    </r>
    <rPh sb="0" eb="2">
      <t>シンコク</t>
    </rPh>
    <rPh sb="2" eb="4">
      <t>ホウホウ</t>
    </rPh>
    <rPh sb="6" eb="8">
      <t>カキ</t>
    </rPh>
    <rPh sb="8" eb="10">
      <t>サンショウ</t>
    </rPh>
    <phoneticPr fontId="4"/>
  </si>
  <si>
    <t>※ チェック☑を入れてください。</t>
    <phoneticPr fontId="4"/>
  </si>
  <si>
    <t>雇 用 保 険 適 用 事 業 所 番 号</t>
    <rPh sb="0" eb="1">
      <t>ヤトイ</t>
    </rPh>
    <rPh sb="2" eb="3">
      <t>ヨウ</t>
    </rPh>
    <rPh sb="4" eb="5">
      <t>タモツ</t>
    </rPh>
    <rPh sb="6" eb="7">
      <t>ケン</t>
    </rPh>
    <rPh sb="8" eb="9">
      <t>テキ</t>
    </rPh>
    <rPh sb="10" eb="11">
      <t>ヨウ</t>
    </rPh>
    <rPh sb="12" eb="13">
      <t>コト</t>
    </rPh>
    <rPh sb="14" eb="15">
      <t>ゴウ</t>
    </rPh>
    <rPh sb="16" eb="17">
      <t>ショ</t>
    </rPh>
    <rPh sb="18" eb="19">
      <t>バン</t>
    </rPh>
    <rPh sb="20" eb="21">
      <t>ゴウ</t>
    </rPh>
    <phoneticPr fontId="4"/>
  </si>
  <si>
    <t>連絡欄</t>
    <phoneticPr fontId="4"/>
  </si>
  <si>
    <t>担当者</t>
    <rPh sb="0" eb="3">
      <t>タントウシャ</t>
    </rPh>
    <phoneticPr fontId="5"/>
  </si>
  <si>
    <t>４月</t>
    <phoneticPr fontId="4"/>
  </si>
  <si>
    <t>５月</t>
  </si>
  <si>
    <t>６月</t>
  </si>
  <si>
    <t>７月</t>
  </si>
  <si>
    <t>８月</t>
  </si>
  <si>
    <t>９月</t>
  </si>
  <si>
    <t>１月</t>
  </si>
  <si>
    <t>２月</t>
  </si>
  <si>
    <t>３月</t>
  </si>
  <si>
    <t>円</t>
    <rPh sb="0" eb="1">
      <t>エン</t>
    </rPh>
    <phoneticPr fontId="4"/>
  </si>
  <si>
    <t>末</t>
    <rPh sb="0" eb="1">
      <t>マツ</t>
    </rPh>
    <phoneticPr fontId="4"/>
  </si>
  <si>
    <t>日</t>
    <rPh sb="0" eb="1">
      <t>ヒ</t>
    </rPh>
    <phoneticPr fontId="4"/>
  </si>
  <si>
    <t>日</t>
    <phoneticPr fontId="4"/>
  </si>
  <si>
    <t>月</t>
    <phoneticPr fontId="4"/>
  </si>
  <si>
    <t>年</t>
    <rPh sb="0" eb="1">
      <t>ネン</t>
    </rPh>
    <phoneticPr fontId="4"/>
  </si>
  <si>
    <t>対象保険
オプション値</t>
    <phoneticPr fontId="4"/>
  </si>
  <si>
    <t>日</t>
    <phoneticPr fontId="4"/>
  </si>
  <si>
    <t>保険料天引き</t>
    <phoneticPr fontId="4"/>
  </si>
  <si>
    <t>保険料申告</t>
    <phoneticPr fontId="4"/>
  </si>
  <si>
    <t>円</t>
    <phoneticPr fontId="4"/>
  </si>
  <si>
    <t>氏名有無</t>
    <rPh sb="0" eb="2">
      <t>シメイ</t>
    </rPh>
    <rPh sb="2" eb="4">
      <t>ウム</t>
    </rPh>
    <phoneticPr fontId="4"/>
  </si>
  <si>
    <t>10月</t>
    <phoneticPr fontId="4"/>
  </si>
  <si>
    <t>11月</t>
    <phoneticPr fontId="4"/>
  </si>
  <si>
    <t>12月</t>
    <phoneticPr fontId="4"/>
  </si>
  <si>
    <t>月</t>
  </si>
  <si>
    <t>年</t>
  </si>
  <si>
    <t>令和</t>
    <phoneticPr fontId="4"/>
  </si>
  <si>
    <t>雇用保険被保険者資格取得確認を遡って受けられた事業主の方へ</t>
    <rPh sb="0" eb="4">
      <t>コヨウホケン</t>
    </rPh>
    <rPh sb="4" eb="12">
      <t>ヒホケンシャシカクシュトク</t>
    </rPh>
    <rPh sb="12" eb="14">
      <t>カクニン</t>
    </rPh>
    <rPh sb="15" eb="16">
      <t>サカノボ</t>
    </rPh>
    <rPh sb="18" eb="19">
      <t>ウ</t>
    </rPh>
    <rPh sb="23" eb="26">
      <t>ジギョウヌシ</t>
    </rPh>
    <rPh sb="27" eb="28">
      <t>カタ</t>
    </rPh>
    <phoneticPr fontId="4"/>
  </si>
  <si>
    <t>～労働保険料納付のご案内～</t>
    <rPh sb="1" eb="5">
      <t>ロウドウホケン</t>
    </rPh>
    <rPh sb="5" eb="6">
      <t>リョウ</t>
    </rPh>
    <rPh sb="6" eb="8">
      <t>ノウフ</t>
    </rPh>
    <rPh sb="10" eb="12">
      <t>アンナイ</t>
    </rPh>
    <phoneticPr fontId="4"/>
  </si>
  <si>
    <t>１ 報告書の作成について</t>
    <rPh sb="2" eb="5">
      <t>ホウコクショ</t>
    </rPh>
    <rPh sb="6" eb="8">
      <t>サクセイ</t>
    </rPh>
    <phoneticPr fontId="4"/>
  </si>
  <si>
    <t>年度更新申告書
提出済み</t>
    <rPh sb="0" eb="2">
      <t>ネンド</t>
    </rPh>
    <rPh sb="2" eb="4">
      <t>コウシン</t>
    </rPh>
    <rPh sb="4" eb="7">
      <t>シンコクショ</t>
    </rPh>
    <rPh sb="8" eb="11">
      <t>テイシュツズ</t>
    </rPh>
    <phoneticPr fontId="4"/>
  </si>
  <si>
    <t>対象者の賃金を確定保険料の賃金総額に算入▶</t>
    <rPh sb="4" eb="6">
      <t>チンギン</t>
    </rPh>
    <rPh sb="7" eb="12">
      <t>カクテイホケンリョウ</t>
    </rPh>
    <rPh sb="13" eb="17">
      <t>チンギンソウガク</t>
    </rPh>
    <rPh sb="18" eb="20">
      <t>サンニュウ</t>
    </rPh>
    <phoneticPr fontId="4"/>
  </si>
  <si>
    <t>していない</t>
    <phoneticPr fontId="4"/>
  </si>
  <si>
    <r>
      <rPr>
        <sz val="9"/>
        <color theme="1"/>
        <rFont val="HGS創英角ﾎﾟｯﾌﾟ体"/>
        <family val="3"/>
        <charset val="128"/>
      </rPr>
      <t>前年度</t>
    </r>
    <r>
      <rPr>
        <sz val="9"/>
        <color theme="1"/>
        <rFont val="BIZ UDPゴシック"/>
        <family val="3"/>
        <charset val="128"/>
      </rPr>
      <t>まで
遡及して取得</t>
    </r>
    <rPh sb="0" eb="3">
      <t>ゼンネンド</t>
    </rPh>
    <rPh sb="6" eb="8">
      <t>ソキュウ</t>
    </rPh>
    <rPh sb="10" eb="12">
      <t>シュトク</t>
    </rPh>
    <phoneticPr fontId="4"/>
  </si>
  <si>
    <t>している</t>
    <phoneticPr fontId="4"/>
  </si>
  <si>
    <t>年度更新申告書
提出前</t>
    <rPh sb="0" eb="2">
      <t>ネンド</t>
    </rPh>
    <rPh sb="2" eb="4">
      <t>コウシン</t>
    </rPh>
    <rPh sb="4" eb="6">
      <t>シンコク</t>
    </rPh>
    <rPh sb="6" eb="7">
      <t>ショ</t>
    </rPh>
    <rPh sb="8" eb="10">
      <t>テイシュツ</t>
    </rPh>
    <rPh sb="10" eb="11">
      <t>マエ</t>
    </rPh>
    <phoneticPr fontId="4"/>
  </si>
  <si>
    <t>対象者の賃金を確定保険料の賃金総額に算入して申告する</t>
    <rPh sb="4" eb="6">
      <t>チンギン</t>
    </rPh>
    <rPh sb="7" eb="12">
      <t>カクテイホケンリョウ</t>
    </rPh>
    <rPh sb="13" eb="17">
      <t>チンギンソウガク</t>
    </rPh>
    <rPh sb="18" eb="20">
      <t>サンニュウ</t>
    </rPh>
    <rPh sb="22" eb="24">
      <t>シンコク</t>
    </rPh>
    <phoneticPr fontId="4"/>
  </si>
  <si>
    <t>報告書の提出は
必要なし</t>
    <rPh sb="0" eb="3">
      <t>ホウコクショ</t>
    </rPh>
    <rPh sb="4" eb="6">
      <t>テイシュツ</t>
    </rPh>
    <rPh sb="8" eb="10">
      <t>ヒツヨウ</t>
    </rPh>
    <phoneticPr fontId="4"/>
  </si>
  <si>
    <t>前年度・前々年度とも
対象者の賃金を確定保険料の賃金総額に算入▶</t>
    <rPh sb="0" eb="3">
      <t>ゼンネンド</t>
    </rPh>
    <rPh sb="4" eb="6">
      <t>マエマエ</t>
    </rPh>
    <rPh sb="6" eb="7">
      <t>ドシ</t>
    </rPh>
    <rPh sb="7" eb="8">
      <t>ド</t>
    </rPh>
    <rPh sb="18" eb="20">
      <t>カクテイ</t>
    </rPh>
    <rPh sb="20" eb="23">
      <t>ホケンリョウ</t>
    </rPh>
    <rPh sb="24" eb="26">
      <t>チンギン</t>
    </rPh>
    <rPh sb="26" eb="28">
      <t>ソウガク</t>
    </rPh>
    <rPh sb="29" eb="31">
      <t>サンニュウ</t>
    </rPh>
    <phoneticPr fontId="4"/>
  </si>
  <si>
    <r>
      <rPr>
        <sz val="9"/>
        <color theme="1"/>
        <rFont val="HGS創英角ﾎﾟｯﾌﾟ体"/>
        <family val="3"/>
        <charset val="128"/>
      </rPr>
      <t>前々年度</t>
    </r>
    <r>
      <rPr>
        <sz val="9"/>
        <color theme="1"/>
        <rFont val="BIZ UDPゴシック"/>
        <family val="3"/>
        <charset val="128"/>
      </rPr>
      <t>まで
遡及して取得</t>
    </r>
    <rPh sb="0" eb="4">
      <t>ゼンゼンネンド</t>
    </rPh>
    <rPh sb="7" eb="9">
      <t>ソキュウ</t>
    </rPh>
    <rPh sb="11" eb="13">
      <t>シュトク</t>
    </rPh>
    <phoneticPr fontId="4"/>
  </si>
  <si>
    <t>対象者の前年度分賃金は確定保険料の賃金総額に算入した（する）が、前々年度分賃金は算入していない</t>
    <rPh sb="4" eb="7">
      <t>ゼンネンド</t>
    </rPh>
    <rPh sb="7" eb="8">
      <t>ブン</t>
    </rPh>
    <rPh sb="8" eb="10">
      <t>チンギン</t>
    </rPh>
    <rPh sb="11" eb="16">
      <t>カクテイホケンリョウ</t>
    </rPh>
    <rPh sb="17" eb="21">
      <t>チンギンソウガク</t>
    </rPh>
    <rPh sb="22" eb="24">
      <t>サンニュウ</t>
    </rPh>
    <rPh sb="32" eb="36">
      <t>ゼンゼンネンド</t>
    </rPh>
    <rPh sb="36" eb="37">
      <t>ブン</t>
    </rPh>
    <rPh sb="37" eb="39">
      <t>チンギン</t>
    </rPh>
    <rPh sb="40" eb="42">
      <t>サンニュウ</t>
    </rPh>
    <phoneticPr fontId="4"/>
  </si>
  <si>
    <t>●</t>
    <phoneticPr fontId="4"/>
  </si>
  <si>
    <t>報告書は、対象者の賃金を申告していない場合のみ提出してください。</t>
    <rPh sb="0" eb="3">
      <t>ホウコクショ</t>
    </rPh>
    <rPh sb="5" eb="8">
      <t>タイショウシャ</t>
    </rPh>
    <rPh sb="9" eb="11">
      <t>チンギン</t>
    </rPh>
    <rPh sb="12" eb="14">
      <t>シンコク</t>
    </rPh>
    <rPh sb="19" eb="21">
      <t>バアイ</t>
    </rPh>
    <rPh sb="23" eb="25">
      <t>テイシュツ</t>
    </rPh>
    <phoneticPr fontId="4"/>
  </si>
  <si>
    <r>
      <t>福岡労働局から記載内容について問い合わせをする場合がございますので、</t>
    </r>
    <r>
      <rPr>
        <u/>
        <sz val="11"/>
        <color rgb="FFFF0000"/>
        <rFont val="BIZ UDPゴシック"/>
        <family val="3"/>
        <charset val="128"/>
      </rPr>
      <t>日中連絡が取れる電話番号（携帯番号・直通番号）・担当者名をご記入ください</t>
    </r>
    <r>
      <rPr>
        <sz val="11"/>
        <color rgb="FFFF0000"/>
        <rFont val="BIZ UDPゴシック"/>
        <family val="3"/>
        <charset val="128"/>
      </rPr>
      <t>。</t>
    </r>
    <rPh sb="0" eb="5">
      <t>フクオカロウドウキョク</t>
    </rPh>
    <rPh sb="7" eb="11">
      <t>キサイナイヨウ</t>
    </rPh>
    <rPh sb="15" eb="16">
      <t>ト</t>
    </rPh>
    <rPh sb="17" eb="18">
      <t>ア</t>
    </rPh>
    <rPh sb="23" eb="25">
      <t>バアイ</t>
    </rPh>
    <rPh sb="34" eb="36">
      <t>ニッチュウ</t>
    </rPh>
    <rPh sb="36" eb="38">
      <t>レンラク</t>
    </rPh>
    <rPh sb="39" eb="40">
      <t>ト</t>
    </rPh>
    <rPh sb="42" eb="46">
      <t>デンワバンゴウ</t>
    </rPh>
    <rPh sb="47" eb="49">
      <t>ケイタイ</t>
    </rPh>
    <rPh sb="49" eb="51">
      <t>バンゴウ</t>
    </rPh>
    <rPh sb="52" eb="54">
      <t>チョクツウ</t>
    </rPh>
    <rPh sb="54" eb="56">
      <t>バンゴウ</t>
    </rPh>
    <rPh sb="58" eb="62">
      <t>タントウシャメイ</t>
    </rPh>
    <rPh sb="64" eb="66">
      <t>キニュウ</t>
    </rPh>
    <phoneticPr fontId="4"/>
  </si>
  <si>
    <t>２ 申告・納付内容</t>
    <rPh sb="2" eb="4">
      <t>シンコク</t>
    </rPh>
    <rPh sb="5" eb="7">
      <t>ノウフ</t>
    </rPh>
    <rPh sb="7" eb="9">
      <t>ナイヨウ</t>
    </rPh>
    <phoneticPr fontId="4"/>
  </si>
  <si>
    <t>２年以上前から雇用保険被保険者の取得要件を満たしていた者の遡及資格取得の場合、その確認が行われた日から２年前の日を資格取得の日とみなしますが、保険料は労働保険徴収法に基づき、保険年度単位（４月１日～３月３１日）での申告・納付が必要です。</t>
    <rPh sb="1" eb="4">
      <t>ネンイジョウ</t>
    </rPh>
    <rPh sb="4" eb="5">
      <t>マエ</t>
    </rPh>
    <rPh sb="7" eb="11">
      <t>コヨウホケン</t>
    </rPh>
    <rPh sb="11" eb="15">
      <t>ヒホケンシャ</t>
    </rPh>
    <rPh sb="16" eb="18">
      <t>シュトク</t>
    </rPh>
    <rPh sb="18" eb="20">
      <t>ヨウケン</t>
    </rPh>
    <rPh sb="21" eb="22">
      <t>ミ</t>
    </rPh>
    <rPh sb="27" eb="28">
      <t>モノ</t>
    </rPh>
    <rPh sb="29" eb="31">
      <t>ソキュウ</t>
    </rPh>
    <rPh sb="31" eb="33">
      <t>シカク</t>
    </rPh>
    <rPh sb="33" eb="35">
      <t>シュトク</t>
    </rPh>
    <rPh sb="36" eb="38">
      <t>バアイ</t>
    </rPh>
    <rPh sb="41" eb="43">
      <t>カクニン</t>
    </rPh>
    <rPh sb="44" eb="45">
      <t>オコナ</t>
    </rPh>
    <rPh sb="48" eb="49">
      <t>ヒ</t>
    </rPh>
    <rPh sb="52" eb="54">
      <t>ネンマエ</t>
    </rPh>
    <rPh sb="55" eb="56">
      <t>ヒ</t>
    </rPh>
    <rPh sb="57" eb="61">
      <t>シカクシュトク</t>
    </rPh>
    <rPh sb="62" eb="63">
      <t>ヒ</t>
    </rPh>
    <rPh sb="71" eb="74">
      <t>ホケンリョウ</t>
    </rPh>
    <phoneticPr fontId="4"/>
  </si>
  <si>
    <t>令和２年４月１日から、６４歳以上の高年齢被保険者に支払われる賃金も雇用保険料の算定対象です。</t>
    <rPh sb="0" eb="2">
      <t>レイワ</t>
    </rPh>
    <rPh sb="3" eb="4">
      <t>ネン</t>
    </rPh>
    <rPh sb="5" eb="6">
      <t>ガツ</t>
    </rPh>
    <rPh sb="7" eb="8">
      <t>ニチ</t>
    </rPh>
    <rPh sb="13" eb="14">
      <t>サイ</t>
    </rPh>
    <rPh sb="14" eb="16">
      <t>イジョウ</t>
    </rPh>
    <rPh sb="17" eb="20">
      <t>コウネンレイ</t>
    </rPh>
    <rPh sb="20" eb="24">
      <t>ヒホケンシャ</t>
    </rPh>
    <rPh sb="25" eb="27">
      <t>シハラ</t>
    </rPh>
    <rPh sb="30" eb="32">
      <t>チンギン</t>
    </rPh>
    <rPh sb="33" eb="38">
      <t>コヨウホケンリョウ</t>
    </rPh>
    <rPh sb="39" eb="41">
      <t>サンテイ</t>
    </rPh>
    <rPh sb="41" eb="43">
      <t>タイショウ</t>
    </rPh>
    <phoneticPr fontId="4"/>
  </si>
  <si>
    <r>
      <rPr>
        <u/>
        <sz val="11"/>
        <color rgb="FFFF0000"/>
        <rFont val="BIZ UDPゴシック"/>
        <family val="3"/>
        <charset val="128"/>
      </rPr>
      <t>納付額には追徴金（納付すべき保険料・一般拠出金の１０％）が加算されます</t>
    </r>
    <r>
      <rPr>
        <sz val="11"/>
        <color rgb="FFFF0000"/>
        <rFont val="BIZ UDPゴシック"/>
        <family val="3"/>
        <charset val="128"/>
      </rPr>
      <t>（徴収法第２１条）。</t>
    </r>
    <rPh sb="0" eb="3">
      <t>ノウフガク</t>
    </rPh>
    <rPh sb="5" eb="8">
      <t>ツイチョウキン</t>
    </rPh>
    <rPh sb="9" eb="11">
      <t>ノウフ</t>
    </rPh>
    <rPh sb="14" eb="17">
      <t>ホケンリョウ</t>
    </rPh>
    <rPh sb="18" eb="23">
      <t>イッパンキョシュツキン</t>
    </rPh>
    <rPh sb="29" eb="31">
      <t>カサン</t>
    </rPh>
    <rPh sb="36" eb="38">
      <t>チョウシュウ</t>
    </rPh>
    <rPh sb="38" eb="39">
      <t>ホウ</t>
    </rPh>
    <rPh sb="39" eb="40">
      <t>ダイ</t>
    </rPh>
    <rPh sb="42" eb="43">
      <t>ジョウ</t>
    </rPh>
    <phoneticPr fontId="4"/>
  </si>
  <si>
    <t>３ 労働保険料の納付方法</t>
    <rPh sb="2" eb="7">
      <t>ロウドウホケンリョウ</t>
    </rPh>
    <rPh sb="8" eb="10">
      <t>ノウフ</t>
    </rPh>
    <rPh sb="10" eb="12">
      <t>ホウホウ</t>
    </rPh>
    <phoneticPr fontId="4"/>
  </si>
  <si>
    <t>後日、福岡労働局から「納入告知書」（納付書）が届きますので、納期限までに銀行や郵便局で納付してください。</t>
    <rPh sb="0" eb="2">
      <t>ゴジツ</t>
    </rPh>
    <rPh sb="3" eb="8">
      <t>フクオカロウドウキョク</t>
    </rPh>
    <rPh sb="11" eb="16">
      <t>ノウニュウコクチショ</t>
    </rPh>
    <rPh sb="18" eb="21">
      <t>ノウフショ</t>
    </rPh>
    <rPh sb="23" eb="24">
      <t>トド</t>
    </rPh>
    <rPh sb="30" eb="33">
      <t>ノウキゲン</t>
    </rPh>
    <rPh sb="36" eb="38">
      <t>ギンコウ</t>
    </rPh>
    <rPh sb="39" eb="42">
      <t>ユウビンキョク</t>
    </rPh>
    <rPh sb="43" eb="45">
      <t>ノウフ</t>
    </rPh>
    <phoneticPr fontId="4"/>
  </si>
  <si>
    <t>４ 提出及び問い合わせ先</t>
    <rPh sb="2" eb="4">
      <t>テイシュツ</t>
    </rPh>
    <rPh sb="4" eb="5">
      <t>オヨ</t>
    </rPh>
    <rPh sb="6" eb="7">
      <t>ト</t>
    </rPh>
    <rPh sb="8" eb="9">
      <t>ア</t>
    </rPh>
    <rPh sb="11" eb="12">
      <t>サキ</t>
    </rPh>
    <phoneticPr fontId="4"/>
  </si>
  <si>
    <t>〒812-0013</t>
    <phoneticPr fontId="4"/>
  </si>
  <si>
    <t>福岡市博多区博多駅東２－１１－１　福岡合同庁舎新館５階</t>
    <rPh sb="0" eb="3">
      <t>フクオカシ</t>
    </rPh>
    <rPh sb="3" eb="6">
      <t>ハカタク</t>
    </rPh>
    <rPh sb="6" eb="10">
      <t>ハカタエキヒガシ</t>
    </rPh>
    <rPh sb="17" eb="23">
      <t>フクオカゴウドウチョウシャ</t>
    </rPh>
    <rPh sb="23" eb="25">
      <t>シンカン</t>
    </rPh>
    <rPh sb="26" eb="27">
      <t>カイ</t>
    </rPh>
    <phoneticPr fontId="4"/>
  </si>
  <si>
    <t>福岡労働局 労働保険徴収課 適用第３係</t>
    <rPh sb="0" eb="5">
      <t>フクオカロウドウキョク</t>
    </rPh>
    <rPh sb="6" eb="12">
      <t>ロウドウホケンチョウシュウ</t>
    </rPh>
    <rPh sb="12" eb="13">
      <t>カ</t>
    </rPh>
    <rPh sb="14" eb="17">
      <t>テキヨウダイ</t>
    </rPh>
    <rPh sb="18" eb="19">
      <t>カカリ</t>
    </rPh>
    <phoneticPr fontId="4"/>
  </si>
  <si>
    <t>電話：０９２－４３４－９８３４</t>
    <rPh sb="0" eb="2">
      <t>デンワ</t>
    </rPh>
    <phoneticPr fontId="4"/>
  </si>
  <si>
    <t>令和　　年　　月　　日</t>
    <rPh sb="0" eb="2">
      <t>レイワ</t>
    </rPh>
    <rPh sb="4" eb="5">
      <t>ネン</t>
    </rPh>
    <rPh sb="7" eb="8">
      <t>ガツ</t>
    </rPh>
    <rPh sb="10" eb="11">
      <t>ニチ</t>
    </rPh>
    <phoneticPr fontId="4"/>
  </si>
  <si>
    <t>（担当者：　　  　　）</t>
    <rPh sb="1" eb="4">
      <t>タントウシャ</t>
    </rPh>
    <phoneticPr fontId="4"/>
  </si>
  <si>
    <t>連絡欄</t>
    <rPh sb="0" eb="2">
      <t>レンラク</t>
    </rPh>
    <rPh sb="2" eb="3">
      <t>ラン</t>
    </rPh>
    <phoneticPr fontId="4"/>
  </si>
  <si>
    <t>（担当者：　 　 　　）</t>
    <rPh sb="1" eb="4">
      <t>タントウシャ</t>
    </rPh>
    <phoneticPr fontId="4"/>
  </si>
  <si>
    <t>遡及被保険者資格取得確認を受けた被保険者に対して支払った賃金のうち、労働保険料算定基礎額として申告していない賃金額（□労災・雇用の両方、□雇用のみ）を次のとおり報告します。</t>
    <rPh sb="0" eb="6">
      <t>ソキュウヒホケンシャ</t>
    </rPh>
    <rPh sb="6" eb="10">
      <t>シカクシュトク</t>
    </rPh>
    <rPh sb="10" eb="12">
      <t>カクニン</t>
    </rPh>
    <rPh sb="13" eb="14">
      <t>ウ</t>
    </rPh>
    <rPh sb="16" eb="20">
      <t>ヒホケンシャ</t>
    </rPh>
    <rPh sb="21" eb="22">
      <t>タイ</t>
    </rPh>
    <rPh sb="24" eb="26">
      <t>シハラ</t>
    </rPh>
    <rPh sb="28" eb="30">
      <t>チンギン</t>
    </rPh>
    <rPh sb="34" eb="39">
      <t>ロウドウホケンリョウ</t>
    </rPh>
    <rPh sb="39" eb="41">
      <t>サンテイ</t>
    </rPh>
    <rPh sb="41" eb="43">
      <t>キソ</t>
    </rPh>
    <rPh sb="43" eb="44">
      <t>ガク</t>
    </rPh>
    <rPh sb="47" eb="49">
      <t>シンコク</t>
    </rPh>
    <rPh sb="54" eb="56">
      <t>チンギン</t>
    </rPh>
    <rPh sb="56" eb="57">
      <t>ガク</t>
    </rPh>
    <rPh sb="59" eb="61">
      <t>ロウサイ</t>
    </rPh>
    <rPh sb="62" eb="64">
      <t>コヨウ</t>
    </rPh>
    <rPh sb="65" eb="67">
      <t>リョウホウ</t>
    </rPh>
    <rPh sb="69" eb="71">
      <t>コヨウ</t>
    </rPh>
    <rPh sb="75" eb="76">
      <t>ツギ</t>
    </rPh>
    <rPh sb="80" eb="82">
      <t>ホウコク</t>
    </rPh>
    <phoneticPr fontId="4"/>
  </si>
  <si>
    <t>令　和　　　　　　年　度</t>
    <rPh sb="0" eb="1">
      <t>レイ</t>
    </rPh>
    <rPh sb="2" eb="3">
      <t>ワ</t>
    </rPh>
    <rPh sb="9" eb="10">
      <t>ネン</t>
    </rPh>
    <rPh sb="11" eb="12">
      <t>ド</t>
    </rPh>
    <phoneticPr fontId="4"/>
  </si>
  <si>
    <t xml:space="preserve">年４月 </t>
    <rPh sb="0" eb="1">
      <t>ネン</t>
    </rPh>
    <rPh sb="2" eb="3">
      <t>ガツ</t>
    </rPh>
    <phoneticPr fontId="4"/>
  </si>
  <si>
    <t>人</t>
    <rPh sb="0" eb="1">
      <t>ニン</t>
    </rPh>
    <phoneticPr fontId="4"/>
  </si>
  <si>
    <t xml:space="preserve">５月 </t>
    <phoneticPr fontId="4"/>
  </si>
  <si>
    <t xml:space="preserve">６月 </t>
    <phoneticPr fontId="4"/>
  </si>
  <si>
    <t xml:space="preserve">７月 </t>
    <phoneticPr fontId="4"/>
  </si>
  <si>
    <t xml:space="preserve">８月 </t>
    <phoneticPr fontId="4"/>
  </si>
  <si>
    <t xml:space="preserve">９月 </t>
    <phoneticPr fontId="4"/>
  </si>
  <si>
    <t xml:space="preserve">10月 </t>
    <phoneticPr fontId="4"/>
  </si>
  <si>
    <t xml:space="preserve">11月 </t>
    <phoneticPr fontId="4"/>
  </si>
  <si>
    <t xml:space="preserve">12月 </t>
    <phoneticPr fontId="4"/>
  </si>
  <si>
    <t xml:space="preserve">年１月 </t>
    <rPh sb="0" eb="1">
      <t>ネン</t>
    </rPh>
    <phoneticPr fontId="4"/>
  </si>
  <si>
    <t xml:space="preserve">２月 </t>
    <phoneticPr fontId="4"/>
  </si>
  <si>
    <t xml:space="preserve">３月 </t>
    <phoneticPr fontId="4"/>
  </si>
  <si>
    <t>賞与等</t>
    <rPh sb="0" eb="2">
      <t>ショウヨ</t>
    </rPh>
    <rPh sb="2" eb="3">
      <t>トウ</t>
    </rPh>
    <phoneticPr fontId="4"/>
  </si>
  <si>
    <t xml:space="preserve">月 </t>
    <rPh sb="0" eb="1">
      <t>ツキ</t>
    </rPh>
    <phoneticPr fontId="4"/>
  </si>
  <si>
    <t xml:space="preserve">月 </t>
    <phoneticPr fontId="4"/>
  </si>
  <si>
    <t>□　月末</t>
    <rPh sb="2" eb="4">
      <t>ゲツマツ</t>
    </rPh>
    <phoneticPr fontId="4"/>
  </si>
  <si>
    <r>
      <t>□　</t>
    </r>
    <r>
      <rPr>
        <u/>
        <sz val="11"/>
        <color theme="1"/>
        <rFont val="Meiryo UI"/>
        <family val="3"/>
        <charset val="128"/>
      </rPr>
      <t>　　　</t>
    </r>
    <r>
      <rPr>
        <sz val="11"/>
        <color theme="1"/>
        <rFont val="Meiryo UI"/>
        <family val="3"/>
        <charset val="128"/>
      </rPr>
      <t>日</t>
    </r>
    <rPh sb="5" eb="6">
      <t>ニチ</t>
    </rPh>
    <phoneticPr fontId="4"/>
  </si>
  <si>
    <t>□　当月</t>
    <rPh sb="2" eb="4">
      <t>トウゲツ</t>
    </rPh>
    <phoneticPr fontId="4"/>
  </si>
  <si>
    <t>□　翌月</t>
    <rPh sb="2" eb="4">
      <t>ヨクゲツ</t>
    </rPh>
    <phoneticPr fontId="4"/>
  </si>
  <si>
    <t>□　内容月</t>
    <rPh sb="2" eb="4">
      <t>ナイヨウ</t>
    </rPh>
    <rPh sb="4" eb="5">
      <t>ツキ</t>
    </rPh>
    <phoneticPr fontId="4"/>
  </si>
  <si>
    <t>□　支払月</t>
    <rPh sb="2" eb="4">
      <t>シハライ</t>
    </rPh>
    <rPh sb="4" eb="5">
      <t>ツキ</t>
    </rPh>
    <phoneticPr fontId="4"/>
  </si>
  <si>
    <t>前期計</t>
    <rPh sb="0" eb="2">
      <t>ゼンキ</t>
    </rPh>
    <rPh sb="2" eb="3">
      <t>ケイ</t>
    </rPh>
    <phoneticPr fontId="4"/>
  </si>
  <si>
    <t>後期計</t>
    <phoneticPr fontId="4"/>
  </si>
  <si>
    <t>賞与等</t>
    <rPh sb="0" eb="1">
      <t>ショウ</t>
    </rPh>
    <rPh sb="1" eb="2">
      <t>ヨ</t>
    </rPh>
    <rPh sb="2" eb="3">
      <t>トウ</t>
    </rPh>
    <phoneticPr fontId="4"/>
  </si>
  <si>
    <t>５月</t>
    <phoneticPr fontId="4"/>
  </si>
  <si>
    <t>報告書の提出が必要</t>
    <rPh sb="0" eb="3">
      <t>ホウコクショ</t>
    </rPh>
    <rPh sb="4" eb="6">
      <t>テイシュツ</t>
    </rPh>
    <rPh sb="7" eb="9">
      <t>ヒツヨウ</t>
    </rPh>
    <phoneticPr fontId="4"/>
  </si>
  <si>
    <t>前々年度分のみ、報告書の提出が必要</t>
    <rPh sb="0" eb="4">
      <t>ゼンゼンネンド</t>
    </rPh>
    <rPh sb="4" eb="5">
      <t>ブン</t>
    </rPh>
    <rPh sb="8" eb="11">
      <t>ホウコクショ</t>
    </rPh>
    <rPh sb="12" eb="14">
      <t>テイシュツ</t>
    </rPh>
    <rPh sb="15" eb="17">
      <t>ヒツヨウ</t>
    </rPh>
    <phoneticPr fontId="4"/>
  </si>
  <si>
    <t>　　 　5月</t>
    <phoneticPr fontId="4"/>
  </si>
  <si>
    <t>　　 　6月</t>
  </si>
  <si>
    <t>　　 　7月</t>
  </si>
  <si>
    <t>　　 　8月</t>
  </si>
  <si>
    <t>　　 　9月</t>
  </si>
  <si>
    <t>前期計</t>
    <rPh sb="0" eb="2">
      <t>ゼンキ</t>
    </rPh>
    <rPh sb="2" eb="3">
      <t>ケイ</t>
    </rPh>
    <phoneticPr fontId="4"/>
  </si>
  <si>
    <t>　　 　11月</t>
    <phoneticPr fontId="4"/>
  </si>
  <si>
    <t>　　 　12月</t>
  </si>
  <si>
    <t>　　 　1月</t>
    <phoneticPr fontId="4"/>
  </si>
  <si>
    <t>　　 　2月</t>
    <phoneticPr fontId="4"/>
  </si>
  <si>
    <t>　　 　3月</t>
    <phoneticPr fontId="4"/>
  </si>
  <si>
    <t>後期計</t>
    <rPh sb="0" eb="2">
      <t>コウキ</t>
    </rPh>
    <rPh sb="2" eb="3">
      <t>ケイ</t>
    </rPh>
    <phoneticPr fontId="4"/>
  </si>
  <si>
    <t>所掌</t>
    <rPh sb="0" eb="2">
      <t>ショショウ</t>
    </rPh>
    <phoneticPr fontId="4"/>
  </si>
  <si>
    <t>令和４年度の遡及がありますので、年度更新時に作成し保管されている</t>
    <rPh sb="0" eb="2">
      <t>レイワ</t>
    </rPh>
    <rPh sb="3" eb="5">
      <t>ネンド</t>
    </rPh>
    <rPh sb="6" eb="8">
      <t>ソキュウ</t>
    </rPh>
    <rPh sb="16" eb="21">
      <t>ネンドコウシンジ</t>
    </rPh>
    <rPh sb="22" eb="24">
      <t>サクセイ</t>
    </rPh>
    <rPh sb="25" eb="27">
      <t>ホカン</t>
    </rPh>
    <phoneticPr fontId="4"/>
  </si>
  <si>
    <t>「令和４年度確定保険料　算定基礎賃金集計表」の写しを提出してください。</t>
    <rPh sb="1" eb="3">
      <t>レイワ</t>
    </rPh>
    <rPh sb="4" eb="6">
      <t>ネンド</t>
    </rPh>
    <rPh sb="6" eb="8">
      <t>カクテイ</t>
    </rPh>
    <rPh sb="8" eb="11">
      <t>ホケンリョウ</t>
    </rPh>
    <rPh sb="12" eb="14">
      <t>サンテイ</t>
    </rPh>
    <rPh sb="14" eb="16">
      <t>キソ</t>
    </rPh>
    <rPh sb="16" eb="18">
      <t>チンギン</t>
    </rPh>
    <rPh sb="18" eb="21">
      <t>シュウケイヒョウ</t>
    </rPh>
    <rPh sb="23" eb="24">
      <t>ウツ</t>
    </rPh>
    <rPh sb="26" eb="28">
      <t>テイシュツ</t>
    </rPh>
    <phoneticPr fontId="4"/>
  </si>
  <si>
    <t>提出の可否をチェックしてください。</t>
    <phoneticPr fontId="4"/>
  </si>
  <si>
    <t>紛失などにより提出できない場合は、その理由を【連絡欄】に記入してください。</t>
    <phoneticPr fontId="4"/>
  </si>
  <si>
    <t>提出できる</t>
    <phoneticPr fontId="4"/>
  </si>
  <si>
    <t>提出できない</t>
    <rPh sb="0" eb="2">
      <t>テイシュツ</t>
    </rPh>
    <phoneticPr fontId="4"/>
  </si>
  <si>
    <t>（注意）</t>
    <phoneticPr fontId="4"/>
  </si>
  <si>
    <t>台帳</t>
    <rPh sb="0" eb="2">
      <t>ダイチョウ</t>
    </rPh>
    <phoneticPr fontId="4"/>
  </si>
  <si>
    <t>No</t>
    <phoneticPr fontId="4"/>
  </si>
  <si>
    <t>賃金台帳</t>
    <rPh sb="0" eb="4">
      <t>チンギンダイチョウ</t>
    </rPh>
    <phoneticPr fontId="4"/>
  </si>
  <si>
    <t>重複</t>
    <rPh sb="0" eb="2">
      <t>ジュウフク</t>
    </rPh>
    <phoneticPr fontId="4"/>
  </si>
  <si>
    <t>R4年度有無</t>
    <rPh sb="2" eb="4">
      <t>ネンド</t>
    </rPh>
    <rPh sb="4" eb="6">
      <t>ウム</t>
    </rPh>
    <phoneticPr fontId="4"/>
  </si>
  <si>
    <t>令　和　　　４　　年　度</t>
    <phoneticPr fontId="4"/>
  </si>
  <si>
    <t>令　和　　　　　　年　度</t>
    <phoneticPr fontId="4"/>
  </si>
  <si>
    <t>令和４年度前期</t>
    <rPh sb="0" eb="2">
      <t>レイワ</t>
    </rPh>
    <rPh sb="3" eb="5">
      <t>ネンド</t>
    </rPh>
    <rPh sb="5" eb="7">
      <t>ゼンキ</t>
    </rPh>
    <phoneticPr fontId="4"/>
  </si>
  <si>
    <t>令和４年度後期</t>
    <rPh sb="5" eb="7">
      <t>コウキ</t>
    </rPh>
    <phoneticPr fontId="4"/>
  </si>
  <si>
    <t>令和4年1月</t>
    <rPh sb="0" eb="2">
      <t>レイワ</t>
    </rPh>
    <rPh sb="3" eb="4">
      <t>ネン</t>
    </rPh>
    <rPh sb="5" eb="6">
      <t>ツキ</t>
    </rPh>
    <phoneticPr fontId="4"/>
  </si>
  <si>
    <t>令和4年10月</t>
    <phoneticPr fontId="4"/>
  </si>
  <si>
    <t>並び替え
の順番</t>
    <rPh sb="0" eb="1">
      <t>ナラ</t>
    </rPh>
    <rPh sb="2" eb="3">
      <t>カ</t>
    </rPh>
    <rPh sb="6" eb="8">
      <t>ジュンバン</t>
    </rPh>
    <phoneticPr fontId="4"/>
  </si>
  <si>
    <t>小倉(門司)</t>
    <rPh sb="0" eb="2">
      <t>コクラ</t>
    </rPh>
    <rPh sb="3" eb="5">
      <t>モジ</t>
    </rPh>
    <phoneticPr fontId="4"/>
  </si>
  <si>
    <t>行橋(豊前)</t>
    <rPh sb="0" eb="2">
      <t>ユクハシ</t>
    </rPh>
    <rPh sb="3" eb="5">
      <t>ブゼン</t>
    </rPh>
    <phoneticPr fontId="4"/>
  </si>
  <si>
    <t>久留米(大川)</t>
    <rPh sb="0" eb="3">
      <t>クルメ</t>
    </rPh>
    <rPh sb="4" eb="6">
      <t>オオカワ</t>
    </rPh>
    <phoneticPr fontId="4"/>
  </si>
  <si>
    <t>01</t>
    <phoneticPr fontId="4"/>
  </si>
  <si>
    <t>12</t>
    <phoneticPr fontId="4"/>
  </si>
  <si>
    <t>18</t>
    <phoneticPr fontId="4"/>
  </si>
  <si>
    <t>19</t>
    <phoneticPr fontId="4"/>
  </si>
  <si>
    <t>04</t>
    <phoneticPr fontId="4"/>
  </si>
  <si>
    <t>06</t>
    <phoneticPr fontId="4"/>
  </si>
  <si>
    <t>10</t>
    <phoneticPr fontId="4"/>
  </si>
  <si>
    <t>02</t>
    <phoneticPr fontId="4"/>
  </si>
  <si>
    <t>08</t>
    <phoneticPr fontId="4"/>
  </si>
  <si>
    <t>09</t>
    <phoneticPr fontId="4"/>
  </si>
  <si>
    <t>03</t>
    <phoneticPr fontId="4"/>
  </si>
  <si>
    <t>05</t>
    <phoneticPr fontId="4"/>
  </si>
  <si>
    <t>14</t>
    <phoneticPr fontId="4"/>
  </si>
  <si>
    <t>15</t>
    <phoneticPr fontId="4"/>
  </si>
  <si>
    <t>福　岡　東</t>
    <rPh sb="0" eb="1">
      <t>フク</t>
    </rPh>
    <rPh sb="2" eb="3">
      <t>オカ</t>
    </rPh>
    <rPh sb="4" eb="5">
      <t>ヒガシ</t>
    </rPh>
    <phoneticPr fontId="4"/>
  </si>
  <si>
    <t>福　岡　南</t>
    <rPh sb="0" eb="1">
      <t>フク</t>
    </rPh>
    <rPh sb="2" eb="3">
      <t>オカ</t>
    </rPh>
    <rPh sb="4" eb="5">
      <t>ミナミ</t>
    </rPh>
    <phoneticPr fontId="4"/>
  </si>
  <si>
    <t>福　岡　西</t>
    <rPh sb="0" eb="1">
      <t>フク</t>
    </rPh>
    <rPh sb="2" eb="3">
      <t>オカ</t>
    </rPh>
    <rPh sb="4" eb="5">
      <t>ニシ</t>
    </rPh>
    <phoneticPr fontId="4"/>
  </si>
  <si>
    <t>八　　幡</t>
    <rPh sb="0" eb="1">
      <t>ハチ</t>
    </rPh>
    <rPh sb="3" eb="4">
      <t>ハタ</t>
    </rPh>
    <phoneticPr fontId="4"/>
  </si>
  <si>
    <t>飯　　塚</t>
    <rPh sb="0" eb="1">
      <t>メシ</t>
    </rPh>
    <rPh sb="3" eb="4">
      <t>ヅカ</t>
    </rPh>
    <phoneticPr fontId="4"/>
  </si>
  <si>
    <t>直　　方</t>
    <rPh sb="0" eb="1">
      <t>チョク</t>
    </rPh>
    <rPh sb="3" eb="4">
      <t>カタ</t>
    </rPh>
    <phoneticPr fontId="4"/>
  </si>
  <si>
    <t>大　牟　田</t>
    <rPh sb="0" eb="1">
      <t>ダイ</t>
    </rPh>
    <rPh sb="2" eb="3">
      <t>ム</t>
    </rPh>
    <rPh sb="4" eb="5">
      <t>タ</t>
    </rPh>
    <phoneticPr fontId="4"/>
  </si>
  <si>
    <t>八　　女</t>
    <rPh sb="0" eb="1">
      <t>ハチ</t>
    </rPh>
    <rPh sb="3" eb="4">
      <t>オンナ</t>
    </rPh>
    <phoneticPr fontId="4"/>
  </si>
  <si>
    <t>朝　　倉</t>
    <rPh sb="0" eb="1">
      <t>アサ</t>
    </rPh>
    <rPh sb="3" eb="4">
      <t>クラ</t>
    </rPh>
    <phoneticPr fontId="4"/>
  </si>
  <si>
    <t>田　　川</t>
    <rPh sb="0" eb="1">
      <t>タ</t>
    </rPh>
    <rPh sb="3" eb="4">
      <t>カワ</t>
    </rPh>
    <phoneticPr fontId="4"/>
  </si>
  <si>
    <t>福 岡 中 央</t>
    <rPh sb="0" eb="1">
      <t>フク</t>
    </rPh>
    <rPh sb="2" eb="3">
      <t>オカ</t>
    </rPh>
    <rPh sb="4" eb="5">
      <t>ナカ</t>
    </rPh>
    <rPh sb="6" eb="7">
      <t>ヒロシ</t>
    </rPh>
    <phoneticPr fontId="4"/>
  </si>
  <si>
    <t>被保険者
要件該当日</t>
    <rPh sb="0" eb="4">
      <t>ヒホケンシャ</t>
    </rPh>
    <rPh sb="5" eb="7">
      <t>ヨウケン</t>
    </rPh>
    <rPh sb="7" eb="9">
      <t>ガイトウ</t>
    </rPh>
    <rPh sb="9" eb="10">
      <t>ビ</t>
    </rPh>
    <phoneticPr fontId="5"/>
  </si>
  <si>
    <t>入力開始日</t>
    <rPh sb="0" eb="2">
      <t>ニュウリョク</t>
    </rPh>
    <rPh sb="2" eb="5">
      <t>カイシビ</t>
    </rPh>
    <phoneticPr fontId="4"/>
  </si>
  <si>
    <t>日締</t>
    <rPh sb="0" eb="1">
      <t>ヒ</t>
    </rPh>
    <rPh sb="1" eb="2">
      <t>シ</t>
    </rPh>
    <phoneticPr fontId="4"/>
  </si>
  <si>
    <t>資格取得開始</t>
    <rPh sb="0" eb="4">
      <t>シカクシュトク</t>
    </rPh>
    <rPh sb="4" eb="6">
      <t>カイシ</t>
    </rPh>
    <phoneticPr fontId="4"/>
  </si>
  <si>
    <t>資格取得終了</t>
    <rPh sb="4" eb="6">
      <t>シュウリョウ</t>
    </rPh>
    <phoneticPr fontId="4"/>
  </si>
  <si>
    <t>入力開始月</t>
    <rPh sb="0" eb="2">
      <t>ニュウリョク</t>
    </rPh>
    <rPh sb="2" eb="4">
      <t>カイシ</t>
    </rPh>
    <rPh sb="4" eb="5">
      <t>ツキ</t>
    </rPh>
    <phoneticPr fontId="4"/>
  </si>
  <si>
    <t>要件該当日開始</t>
    <rPh sb="0" eb="2">
      <t>ヨウケン</t>
    </rPh>
    <rPh sb="2" eb="4">
      <t>ガイトウ</t>
    </rPh>
    <rPh sb="4" eb="5">
      <t>ビ</t>
    </rPh>
    <rPh sb="5" eb="7">
      <t>カイシ</t>
    </rPh>
    <phoneticPr fontId="4"/>
  </si>
  <si>
    <t>要件該当日終了</t>
    <rPh sb="5" eb="7">
      <t>シュウリョウ</t>
    </rPh>
    <phoneticPr fontId="4"/>
  </si>
  <si>
    <t>要件該当日</t>
    <phoneticPr fontId="4"/>
  </si>
  <si>
    <t>　↓　当日の年度が初期表示されます。報告対象の年度が異なる場合は、変更してください。</t>
    <rPh sb="3" eb="5">
      <t>トウジツ</t>
    </rPh>
    <rPh sb="6" eb="8">
      <t>ネンド</t>
    </rPh>
    <rPh sb="9" eb="11">
      <t>ショキ</t>
    </rPh>
    <rPh sb="11" eb="13">
      <t>ヒョウジ</t>
    </rPh>
    <rPh sb="18" eb="22">
      <t>ホウコクタイショウ</t>
    </rPh>
    <rPh sb="23" eb="25">
      <t>ネンド</t>
    </rPh>
    <rPh sb="26" eb="27">
      <t>コト</t>
    </rPh>
    <rPh sb="29" eb="31">
      <t>バアイ</t>
    </rPh>
    <rPh sb="33" eb="35">
      <t>ヘンコウ</t>
    </rPh>
    <phoneticPr fontId="4"/>
  </si>
  <si>
    <t>R7</t>
    <phoneticPr fontId="4"/>
  </si>
  <si>
    <r>
      <t>遡って雇用保険被保険者資格取得手続き</t>
    </r>
    <r>
      <rPr>
        <sz val="12"/>
        <color theme="1"/>
        <rFont val="BIZ UDP明朝 Medium"/>
        <family val="1"/>
        <charset val="128"/>
      </rPr>
      <t>（取得年月日変更を含む）</t>
    </r>
    <r>
      <rPr>
        <sz val="12"/>
        <color theme="1"/>
        <rFont val="BIZ UD明朝 Medium"/>
        <family val="1"/>
        <charset val="128"/>
      </rPr>
      <t>をされた労働者</t>
    </r>
    <r>
      <rPr>
        <sz val="12"/>
        <color theme="1"/>
        <rFont val="BIZ UDP明朝 Medium"/>
        <family val="1"/>
        <charset val="128"/>
      </rPr>
      <t>（以下、「対象者」といいます。）</t>
    </r>
    <r>
      <rPr>
        <sz val="12"/>
        <color theme="1"/>
        <rFont val="BIZ UD明朝 Medium"/>
        <family val="1"/>
        <charset val="128"/>
      </rPr>
      <t>の賃金を、労働保険年度更新申告の際に</t>
    </r>
    <r>
      <rPr>
        <u/>
        <sz val="12"/>
        <color theme="1"/>
        <rFont val="BIZ UD明朝 Medium"/>
        <family val="1"/>
        <charset val="128"/>
      </rPr>
      <t>確定保険料として申告されていない</t>
    </r>
    <r>
      <rPr>
        <sz val="12"/>
        <color theme="1"/>
        <rFont val="BIZ UD明朝 Medium"/>
        <family val="1"/>
        <charset val="128"/>
      </rPr>
      <t>場合は、労働保険の追加納付が必要です。
「遡及取得者に係る賃金支払額報告書作成シート」に沿って</t>
    </r>
    <r>
      <rPr>
        <b/>
        <sz val="12"/>
        <color rgb="FFFF0000"/>
        <rFont val="BIZ UD明朝 Medium"/>
        <family val="1"/>
        <charset val="128"/>
      </rPr>
      <t>「遡及被保険者資格取得に関する賃金支払額報告書」</t>
    </r>
    <r>
      <rPr>
        <sz val="12"/>
        <color theme="1"/>
        <rFont val="BIZ UDP明朝 Medium"/>
        <family val="1"/>
        <charset val="128"/>
      </rPr>
      <t>（以下、「報告書」といいます。）</t>
    </r>
    <r>
      <rPr>
        <sz val="12"/>
        <color theme="1"/>
        <rFont val="BIZ UD明朝 Medium"/>
        <family val="1"/>
        <charset val="128"/>
      </rPr>
      <t xml:space="preserve">を作成のうえ、速やかに下記４の福岡労働局労働保険徴収課あてに提出願います。
</t>
    </r>
    <rPh sb="0" eb="1">
      <t>サカノボ</t>
    </rPh>
    <rPh sb="3" eb="7">
      <t>コヨウホケン</t>
    </rPh>
    <rPh sb="7" eb="15">
      <t>ヒホケンシャシカクシュトク</t>
    </rPh>
    <rPh sb="15" eb="17">
      <t>テツヅ</t>
    </rPh>
    <rPh sb="24" eb="26">
      <t>ヘンコウ</t>
    </rPh>
    <rPh sb="27" eb="28">
      <t>フク</t>
    </rPh>
    <rPh sb="34" eb="37">
      <t>ロウドウシャ</t>
    </rPh>
    <rPh sb="38" eb="40">
      <t>イカ</t>
    </rPh>
    <rPh sb="42" eb="45">
      <t>タイショウシャ</t>
    </rPh>
    <rPh sb="54" eb="56">
      <t>チンギン</t>
    </rPh>
    <rPh sb="58" eb="62">
      <t>ロウドウホケン</t>
    </rPh>
    <rPh sb="62" eb="66">
      <t>ネンドコウシン</t>
    </rPh>
    <rPh sb="66" eb="68">
      <t>シンコク</t>
    </rPh>
    <rPh sb="69" eb="70">
      <t>サイ</t>
    </rPh>
    <rPh sb="71" eb="76">
      <t>カクテイホケンリョウ</t>
    </rPh>
    <rPh sb="79" eb="81">
      <t>シンコク</t>
    </rPh>
    <rPh sb="87" eb="89">
      <t>バアイ</t>
    </rPh>
    <rPh sb="91" eb="95">
      <t>ロウドウホケン</t>
    </rPh>
    <rPh sb="96" eb="100">
      <t>ツイカノウフ</t>
    </rPh>
    <rPh sb="101" eb="103">
      <t>ヒツヨウ</t>
    </rPh>
    <rPh sb="108" eb="110">
      <t>ソキュウ</t>
    </rPh>
    <rPh sb="110" eb="113">
      <t>シュトクシャ</t>
    </rPh>
    <rPh sb="114" eb="115">
      <t>カカ</t>
    </rPh>
    <rPh sb="116" eb="118">
      <t>チンギン</t>
    </rPh>
    <rPh sb="118" eb="120">
      <t>シハライ</t>
    </rPh>
    <rPh sb="120" eb="121">
      <t>ガク</t>
    </rPh>
    <rPh sb="121" eb="123">
      <t>ホウコク</t>
    </rPh>
    <rPh sb="123" eb="124">
      <t>ショ</t>
    </rPh>
    <rPh sb="124" eb="126">
      <t>サクセイ</t>
    </rPh>
    <rPh sb="131" eb="132">
      <t>ソ</t>
    </rPh>
    <rPh sb="135" eb="145">
      <t>ソキュウヒホケンシャシカクシュトク</t>
    </rPh>
    <rPh sb="146" eb="147">
      <t>カン</t>
    </rPh>
    <rPh sb="149" eb="153">
      <t>チンギンシハライ</t>
    </rPh>
    <rPh sb="153" eb="154">
      <t>ガク</t>
    </rPh>
    <rPh sb="154" eb="157">
      <t>ホウコクショ</t>
    </rPh>
    <rPh sb="159" eb="161">
      <t>イカ</t>
    </rPh>
    <rPh sb="163" eb="166">
      <t>ホウコクショ</t>
    </rPh>
    <rPh sb="175" eb="177">
      <t>サクセイ</t>
    </rPh>
    <rPh sb="181" eb="182">
      <t>スミ</t>
    </rPh>
    <rPh sb="185" eb="187">
      <t>カキ</t>
    </rPh>
    <rPh sb="189" eb="201">
      <t>フクオカロウドウキョクロウドウホケンチョウシュウカ</t>
    </rPh>
    <rPh sb="204" eb="206">
      <t>テイシュツ</t>
    </rPh>
    <rPh sb="206" eb="207">
      <t>ネガ</t>
    </rPh>
    <phoneticPr fontId="4"/>
  </si>
  <si>
    <t xml:space="preserve">（注意）　※１　この賃金支払額報告書は、保険料が未申告の場合にのみ報告して下さい。 
　　　　　 ※２　当年度分の賃金支払額は、次の労働保険年度更新時に前年度の確定賃金総額に含めて
　　　　 　　　　 申告していただきますので、この報告書で報告する必要はありません。 
　　　　　 ※３　後日、報告書の内容に基づき、労働保険料、一般拠出金及び追徴金（納付すべき保険料・
　　　　　　　　　一般拠出金の10％）を決定し事業主に通知します。
　　　　　　　　　その際、納入告知書を同封しますので納付期限までに金融機関にて納付して下さい。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</si>
</sst>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e\.m\.d;@"/>
    <numFmt numFmtId="177" formatCode="[$-411]ggge&quot;年&quot;;@"/>
    <numFmt numFmtId="178" formatCode="[$-411]m&quot;月&quot;;@"/>
    <numFmt numFmtId="179" formatCode="[$-411]gge&quot;年&quot;;@"/>
    <numFmt numFmtId="180" formatCode="#,###;[Red]\-#,###"/>
    <numFmt numFmtId="181" formatCode="#"/>
    <numFmt numFmtId="182" formatCode="000"/>
    <numFmt numFmtId="183" formatCode="00000000000"/>
    <numFmt numFmtId="184" formatCode="0000"/>
    <numFmt numFmtId="185" formatCode="000000"/>
    <numFmt numFmtId="186" formatCode="[$-411]ggg&quot;　　&quot;e&quot;　　年度&quot;;@"/>
    <numFmt numFmtId="187" formatCode="[$-411]ggge&quot;年&quot;m&quot;月&quot;d&quot;日&quot;;@"/>
    <numFmt numFmtId="188" formatCode="[$-411]gge&quot;年度前期&quot;;@"/>
    <numFmt numFmtId="189" formatCode="[$-411]ggge&quot;年&quot;m&quot;月&quot;;@"/>
    <numFmt numFmtId="190" formatCode="[$-411]gge&quot;年度後期&quot;;@"/>
    <numFmt numFmtId="191" formatCode="[$-411]ggge&quot;年度前期&quot;;@"/>
    <numFmt numFmtId="192" formatCode="[$-411]ggge&quot;年度後期&quot;;@"/>
    <numFmt numFmtId="193" formatCode="#&quot;月&quot;"/>
  </numFmts>
  <fonts count="8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u/>
      <sz val="1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scheme val="minor"/>
    </font>
    <font>
      <sz val="14"/>
      <color theme="1"/>
      <name val="ＭＳ Ｐゴシック"/>
      <family val="3"/>
      <charset val="128"/>
      <scheme val="minor"/>
    </font>
    <font>
      <u/>
      <sz val="11"/>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6"/>
      <color rgb="FFFFFF00"/>
      <name val="ＭＳ Ｐゴシック"/>
      <family val="3"/>
      <charset val="128"/>
    </font>
    <font>
      <b/>
      <u/>
      <sz val="11"/>
      <name val="ＭＳ Ｐゴシック"/>
      <family val="3"/>
      <charset val="128"/>
    </font>
    <font>
      <sz val="9"/>
      <color rgb="FF000000"/>
      <name val="Meiryo UI"/>
      <family val="3"/>
      <charset val="128"/>
    </font>
    <font>
      <sz val="11"/>
      <color theme="0"/>
      <name val="ＭＳ Ｐゴシック"/>
      <family val="3"/>
      <charset val="128"/>
    </font>
    <font>
      <b/>
      <sz val="16"/>
      <color theme="0"/>
      <name val="ＭＳ Ｐゴシック"/>
      <family val="3"/>
      <charset val="128"/>
    </font>
    <font>
      <sz val="9"/>
      <name val="ＭＳ Ｐゴシック"/>
      <family val="3"/>
      <charset val="128"/>
    </font>
    <font>
      <sz val="9"/>
      <color theme="1"/>
      <name val="ＭＳ Ｐゴシック"/>
      <family val="2"/>
      <charset val="128"/>
      <scheme val="minor"/>
    </font>
    <font>
      <b/>
      <sz val="12"/>
      <color theme="1"/>
      <name val="ＭＳ Ｐゴシック"/>
      <family val="3"/>
      <charset val="128"/>
      <scheme val="minor"/>
    </font>
    <font>
      <sz val="16"/>
      <color theme="1"/>
      <name val="ＭＳ Ｐ明朝"/>
      <family val="1"/>
      <charset val="128"/>
    </font>
    <font>
      <sz val="11"/>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11.5"/>
      <color theme="1"/>
      <name val="ＭＳ Ｐ明朝"/>
      <family val="1"/>
      <charset val="128"/>
    </font>
    <font>
      <sz val="10"/>
      <color theme="1"/>
      <name val="ＭＳ Ｐ明朝"/>
      <family val="1"/>
      <charset val="128"/>
    </font>
    <font>
      <sz val="12"/>
      <color theme="1"/>
      <name val="ＭＳ Ｐゴシック"/>
      <family val="2"/>
      <charset val="128"/>
      <scheme val="minor"/>
    </font>
    <font>
      <sz val="8"/>
      <name val="ＭＳ Ｐゴシック"/>
      <family val="3"/>
      <charset val="128"/>
    </font>
    <font>
      <sz val="14"/>
      <color theme="1"/>
      <name val="ＭＳ Ｐ明朝"/>
      <family val="1"/>
      <charset val="128"/>
    </font>
    <font>
      <b/>
      <sz val="14"/>
      <color theme="1"/>
      <name val="ＭＳ Ｐ明朝"/>
      <family val="1"/>
      <charset val="128"/>
    </font>
    <font>
      <sz val="11"/>
      <color theme="1"/>
      <name val="ＭＳ 明朝"/>
      <family val="1"/>
      <charset val="128"/>
    </font>
    <font>
      <sz val="11"/>
      <color theme="1"/>
      <name val="Meiryo UI"/>
      <family val="3"/>
      <charset val="128"/>
    </font>
    <font>
      <sz val="10"/>
      <color theme="1"/>
      <name val="Meiryo UI"/>
      <family val="3"/>
      <charset val="128"/>
    </font>
    <font>
      <sz val="10"/>
      <color theme="1"/>
      <name val="メイリオ"/>
      <family val="3"/>
      <charset val="128"/>
    </font>
    <font>
      <sz val="11"/>
      <color theme="1"/>
      <name val="メイリオ"/>
      <family val="3"/>
      <charset val="128"/>
    </font>
    <font>
      <sz val="7"/>
      <color theme="1"/>
      <name val="ＭＳ Ｐ明朝"/>
      <family val="1"/>
      <charset val="128"/>
    </font>
    <font>
      <sz val="9"/>
      <color theme="1"/>
      <name val="ＭＳ Ｐ明朝"/>
      <family val="1"/>
      <charset val="128"/>
    </font>
    <font>
      <sz val="9"/>
      <color theme="1"/>
      <name val="メイリオ"/>
      <family val="3"/>
      <charset val="128"/>
    </font>
    <font>
      <sz val="8"/>
      <color theme="1"/>
      <name val="Meiryo UI"/>
      <family val="3"/>
      <charset val="128"/>
    </font>
    <font>
      <sz val="11"/>
      <color theme="1"/>
      <name val="HG明朝B"/>
      <family val="1"/>
      <charset val="128"/>
    </font>
    <font>
      <sz val="8"/>
      <color theme="1"/>
      <name val="メイリオ"/>
      <family val="3"/>
      <charset val="128"/>
    </font>
    <font>
      <sz val="9"/>
      <color theme="1"/>
      <name val="Meiryo UI"/>
      <family val="3"/>
      <charset val="128"/>
    </font>
    <font>
      <sz val="9"/>
      <color theme="1"/>
      <name val="ＭＳ 明朝"/>
      <family val="1"/>
      <charset val="128"/>
    </font>
    <font>
      <sz val="6"/>
      <color theme="1"/>
      <name val="Meiryo UI"/>
      <family val="3"/>
      <charset val="128"/>
    </font>
    <font>
      <sz val="7"/>
      <color theme="1"/>
      <name val="Meiryo UI"/>
      <family val="3"/>
      <charset val="128"/>
    </font>
    <font>
      <sz val="11"/>
      <name val="Meiryo UI"/>
      <family val="3"/>
      <charset val="128"/>
    </font>
    <font>
      <vertAlign val="superscript"/>
      <sz val="9"/>
      <color theme="1"/>
      <name val="メイリオ"/>
      <family val="3"/>
      <charset val="128"/>
    </font>
    <font>
      <sz val="14"/>
      <name val="ＭＳ Ｐゴシック"/>
      <family val="3"/>
      <charset val="128"/>
    </font>
    <font>
      <b/>
      <sz val="9"/>
      <color indexed="81"/>
      <name val="MS P ゴシック"/>
      <family val="3"/>
      <charset val="128"/>
    </font>
    <font>
      <sz val="11"/>
      <color theme="1"/>
      <name val="BIZ UDPゴシック"/>
      <family val="3"/>
      <charset val="128"/>
    </font>
    <font>
      <b/>
      <sz val="14"/>
      <color theme="1"/>
      <name val="メイリオ"/>
      <family val="3"/>
      <charset val="128"/>
    </font>
    <font>
      <sz val="12"/>
      <color theme="1"/>
      <name val="メイリオ"/>
      <family val="3"/>
      <charset val="128"/>
    </font>
    <font>
      <sz val="12"/>
      <color theme="1"/>
      <name val="BIZ UD明朝 Medium"/>
      <family val="1"/>
      <charset val="128"/>
    </font>
    <font>
      <sz val="12"/>
      <color theme="1"/>
      <name val="BIZ UDP明朝 Medium"/>
      <family val="1"/>
      <charset val="128"/>
    </font>
    <font>
      <u/>
      <sz val="12"/>
      <color theme="1"/>
      <name val="BIZ UD明朝 Medium"/>
      <family val="1"/>
      <charset val="128"/>
    </font>
    <font>
      <b/>
      <sz val="12"/>
      <color rgb="FFFF0000"/>
      <name val="BIZ UD明朝 Medium"/>
      <family val="1"/>
      <charset val="128"/>
    </font>
    <font>
      <b/>
      <sz val="12"/>
      <color theme="1"/>
      <name val="メイリオ"/>
      <family val="3"/>
      <charset val="128"/>
    </font>
    <font>
      <sz val="10"/>
      <color theme="1"/>
      <name val="BIZ UDPゴシック"/>
      <family val="3"/>
      <charset val="128"/>
    </font>
    <font>
      <sz val="9"/>
      <color theme="1"/>
      <name val="BIZ UDPゴシック"/>
      <family val="3"/>
      <charset val="128"/>
    </font>
    <font>
      <sz val="9"/>
      <color theme="1"/>
      <name val="HGS創英角ﾎﾟｯﾌﾟ体"/>
      <family val="3"/>
      <charset val="128"/>
    </font>
    <font>
      <sz val="11"/>
      <color rgb="FFFF0000"/>
      <name val="Meiryo UI"/>
      <family val="3"/>
      <charset val="128"/>
    </font>
    <font>
      <sz val="10"/>
      <color rgb="FFFF0000"/>
      <name val="BIZ UDPゴシック"/>
      <family val="3"/>
      <charset val="128"/>
    </font>
    <font>
      <sz val="9"/>
      <color rgb="FFFF0000"/>
      <name val="BIZ UDPゴシック"/>
      <family val="3"/>
      <charset val="128"/>
    </font>
    <font>
      <u/>
      <sz val="11"/>
      <color rgb="FFFF0000"/>
      <name val="BIZ UDPゴシック"/>
      <family val="3"/>
      <charset val="128"/>
    </font>
    <font>
      <sz val="10"/>
      <color rgb="FFFF0000"/>
      <name val="Meiryo UI"/>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6"/>
      <color theme="1"/>
      <name val="メイリオ"/>
      <family val="3"/>
      <charset val="128"/>
    </font>
    <font>
      <sz val="7"/>
      <color theme="1"/>
      <name val="メイリオ"/>
      <family val="3"/>
      <charset val="128"/>
    </font>
    <font>
      <u/>
      <sz val="11"/>
      <color theme="1"/>
      <name val="Meiryo UI"/>
      <family val="3"/>
      <charset val="128"/>
    </font>
    <font>
      <sz val="10"/>
      <name val="Meiryo UI"/>
      <family val="3"/>
      <charset val="128"/>
    </font>
    <font>
      <vertAlign val="superscript"/>
      <sz val="8"/>
      <color theme="1"/>
      <name val="メイリオ"/>
      <family val="3"/>
      <charset val="128"/>
    </font>
    <font>
      <sz val="10"/>
      <color theme="0"/>
      <name val="ＭＳ Ｐ明朝"/>
      <family val="1"/>
      <charset val="128"/>
    </font>
    <font>
      <sz val="11"/>
      <color theme="0"/>
      <name val="メイリオ"/>
      <family val="3"/>
      <charset val="128"/>
    </font>
    <font>
      <b/>
      <sz val="12"/>
      <color rgb="FFFF0000"/>
      <name val="ＭＳ Ｐゴシック"/>
      <family val="3"/>
      <charset val="128"/>
      <scheme val="minor"/>
    </font>
    <font>
      <sz val="11"/>
      <name val="ＭＳ Ｐゴシック"/>
      <family val="2"/>
      <charset val="128"/>
      <scheme val="minor"/>
    </font>
    <font>
      <sz val="11"/>
      <color rgb="FFFF0000"/>
      <name val="ＭＳ Ｐゴシック"/>
      <family val="3"/>
      <charset val="128"/>
    </font>
    <font>
      <sz val="13"/>
      <color theme="1"/>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thin">
        <color indexed="64"/>
      </top>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indexed="64"/>
      </right>
      <top style="thin">
        <color indexed="64"/>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hair">
        <color auto="1"/>
      </bottom>
      <diagonal/>
    </border>
    <border>
      <left/>
      <right style="hair">
        <color auto="1"/>
      </right>
      <top/>
      <bottom style="hair">
        <color auto="1"/>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auto="1"/>
      </left>
      <right/>
      <top style="hair">
        <color auto="1"/>
      </top>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hair">
        <color auto="1"/>
      </top>
      <bottom/>
      <diagonal/>
    </border>
    <border>
      <left/>
      <right style="hair">
        <color auto="1"/>
      </right>
      <top/>
      <bottom/>
      <diagonal/>
    </border>
    <border>
      <left style="hair">
        <color auto="1"/>
      </left>
      <right style="hair">
        <color auto="1"/>
      </right>
      <top/>
      <bottom/>
      <diagonal/>
    </border>
    <border>
      <left style="thin">
        <color indexed="64"/>
      </left>
      <right/>
      <top/>
      <bottom style="hair">
        <color indexed="64"/>
      </bottom>
      <diagonal/>
    </border>
    <border>
      <left style="hair">
        <color auto="1"/>
      </left>
      <right/>
      <top/>
      <bottom style="hair">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hair">
        <color auto="1"/>
      </top>
      <bottom style="thin">
        <color indexed="64"/>
      </bottom>
      <diagonal/>
    </border>
    <border>
      <left/>
      <right/>
      <top style="thin">
        <color indexed="64"/>
      </top>
      <bottom style="hair">
        <color auto="1"/>
      </bottom>
      <diagonal/>
    </border>
  </borders>
  <cellStyleXfs count="6">
    <xf numFmtId="0" fontId="0"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1">
    <xf numFmtId="0" fontId="0" fillId="0" borderId="0" xfId="0">
      <alignment vertical="center"/>
    </xf>
    <xf numFmtId="0" fontId="3" fillId="0" borderId="0" xfId="1" applyFont="1" applyAlignment="1">
      <alignment horizontal="centerContinuous" vertical="center"/>
    </xf>
    <xf numFmtId="0" fontId="2" fillId="0" borderId="0" xfId="1" applyAlignment="1">
      <alignment vertical="center"/>
    </xf>
    <xf numFmtId="0" fontId="2" fillId="0" borderId="0" xfId="1" applyFont="1" applyAlignment="1">
      <alignment vertical="center"/>
    </xf>
    <xf numFmtId="0" fontId="1" fillId="0" borderId="0" xfId="2" applyNumberFormat="1">
      <alignment vertical="center"/>
    </xf>
    <xf numFmtId="0" fontId="2" fillId="0" borderId="0" xfId="1" applyNumberFormat="1" applyAlignment="1">
      <alignment vertical="center"/>
    </xf>
    <xf numFmtId="14" fontId="2" fillId="0" borderId="0" xfId="1" applyNumberFormat="1" applyFont="1" applyAlignment="1">
      <alignment vertical="center"/>
    </xf>
    <xf numFmtId="0" fontId="1" fillId="0" borderId="0" xfId="2" applyNumberFormat="1" applyBorder="1">
      <alignment vertical="center"/>
    </xf>
    <xf numFmtId="0" fontId="1" fillId="0" borderId="0" xfId="2" applyNumberFormat="1" applyBorder="1" applyAlignment="1">
      <alignment horizontal="center" vertical="center"/>
    </xf>
    <xf numFmtId="0" fontId="6" fillId="0" borderId="0" xfId="1" applyFont="1" applyAlignment="1">
      <alignment vertical="center"/>
    </xf>
    <xf numFmtId="0" fontId="6" fillId="0" borderId="0" xfId="1" applyFont="1" applyBorder="1" applyAlignment="1">
      <alignment vertical="center"/>
    </xf>
    <xf numFmtId="0" fontId="7" fillId="0" borderId="9" xfId="1" applyFont="1" applyBorder="1" applyAlignment="1">
      <alignment horizontal="center" vertical="center"/>
    </xf>
    <xf numFmtId="0" fontId="2" fillId="0" borderId="0" xfId="1" applyAlignment="1">
      <alignment horizontal="centerContinuous" vertical="center"/>
    </xf>
    <xf numFmtId="0" fontId="2" fillId="0" borderId="0" xfId="1" applyFont="1" applyAlignment="1">
      <alignment horizontal="centerContinuous" vertical="center"/>
    </xf>
    <xf numFmtId="57" fontId="2" fillId="0" borderId="0" xfId="1" applyNumberFormat="1" applyAlignment="1">
      <alignment vertical="center"/>
    </xf>
    <xf numFmtId="0" fontId="9" fillId="0" borderId="7" xfId="1" applyFont="1" applyBorder="1" applyAlignment="1">
      <alignment horizontal="center" vertical="center"/>
    </xf>
    <xf numFmtId="0" fontId="2" fillId="0" borderId="7" xfId="1" applyBorder="1" applyAlignment="1">
      <alignment horizontal="center" vertical="center"/>
    </xf>
    <xf numFmtId="0" fontId="2" fillId="0" borderId="3" xfId="1" applyBorder="1" applyAlignment="1">
      <alignment horizontal="centerContinuous" vertical="center" shrinkToFit="1"/>
    </xf>
    <xf numFmtId="0" fontId="10" fillId="2" borderId="7" xfId="1" applyNumberFormat="1" applyFont="1" applyFill="1" applyBorder="1" applyAlignment="1" applyProtection="1">
      <alignment vertical="center" shrinkToFit="1"/>
      <protection locked="0"/>
    </xf>
    <xf numFmtId="176" fontId="2" fillId="0" borderId="0" xfId="1" applyNumberFormat="1" applyAlignment="1">
      <alignment vertical="center"/>
    </xf>
    <xf numFmtId="14" fontId="2" fillId="0" borderId="0" xfId="1" applyNumberFormat="1" applyAlignment="1">
      <alignment vertical="center"/>
    </xf>
    <xf numFmtId="0" fontId="2" fillId="0" borderId="0" xfId="1" applyNumberFormat="1" applyFont="1" applyAlignment="1">
      <alignment vertical="center"/>
    </xf>
    <xf numFmtId="0" fontId="3" fillId="0" borderId="0" xfId="1" applyNumberFormat="1" applyFont="1" applyAlignment="1">
      <alignment horizontal="centerContinuous" vertical="center"/>
    </xf>
    <xf numFmtId="0" fontId="12" fillId="0" borderId="0" xfId="2" applyNumberFormat="1" applyFont="1">
      <alignment vertical="center"/>
    </xf>
    <xf numFmtId="0" fontId="2" fillId="0" borderId="0" xfId="1" applyNumberFormat="1" applyFont="1" applyBorder="1" applyAlignment="1">
      <alignment vertical="center"/>
    </xf>
    <xf numFmtId="0" fontId="2" fillId="0" borderId="3" xfId="1" applyNumberFormat="1" applyFont="1" applyBorder="1" applyAlignment="1">
      <alignment horizontal="centerContinuous" vertical="center"/>
    </xf>
    <xf numFmtId="0" fontId="2" fillId="0" borderId="4" xfId="1" applyNumberFormat="1" applyFont="1" applyBorder="1" applyAlignment="1">
      <alignment horizontal="centerContinuous" vertical="center"/>
    </xf>
    <xf numFmtId="177" fontId="2" fillId="0" borderId="26" xfId="1" applyNumberFormat="1" applyFont="1" applyBorder="1" applyAlignment="1">
      <alignment vertical="center" shrinkToFit="1"/>
    </xf>
    <xf numFmtId="177" fontId="2" fillId="0" borderId="30" xfId="1" applyNumberFormat="1" applyFont="1" applyBorder="1" applyAlignment="1">
      <alignment vertical="center" shrinkToFit="1"/>
    </xf>
    <xf numFmtId="0" fontId="2" fillId="0" borderId="30" xfId="1" applyNumberFormat="1" applyFont="1" applyBorder="1" applyAlignment="1">
      <alignment vertical="center" shrinkToFit="1"/>
    </xf>
    <xf numFmtId="0" fontId="2" fillId="0" borderId="34" xfId="1" applyNumberFormat="1" applyFont="1" applyBorder="1" applyAlignment="1">
      <alignment vertical="center" shrinkToFit="1"/>
    </xf>
    <xf numFmtId="0" fontId="2" fillId="0" borderId="2" xfId="1" applyNumberFormat="1" applyFont="1" applyBorder="1" applyAlignment="1">
      <alignment vertical="center" shrinkToFit="1"/>
    </xf>
    <xf numFmtId="0" fontId="2" fillId="0" borderId="2" xfId="1" applyNumberFormat="1" applyFont="1" applyBorder="1" applyAlignment="1">
      <alignment vertical="center"/>
    </xf>
    <xf numFmtId="0" fontId="13" fillId="0" borderId="2" xfId="1" applyNumberFormat="1" applyFont="1" applyBorder="1" applyAlignment="1">
      <alignment vertical="center"/>
    </xf>
    <xf numFmtId="0" fontId="2" fillId="0" borderId="0" xfId="1" applyNumberFormat="1" applyFont="1" applyBorder="1" applyAlignment="1">
      <alignment horizontal="centerContinuous" vertical="center"/>
    </xf>
    <xf numFmtId="0" fontId="13" fillId="0" borderId="0" xfId="1" applyNumberFormat="1" applyFont="1" applyBorder="1" applyAlignment="1">
      <alignment vertical="center"/>
    </xf>
    <xf numFmtId="0" fontId="0" fillId="0" borderId="0" xfId="0" applyNumberFormat="1">
      <alignment vertical="center"/>
    </xf>
    <xf numFmtId="0" fontId="2" fillId="0" borderId="0" xfId="1" applyFont="1" applyAlignment="1">
      <alignment vertical="center" shrinkToFit="1"/>
    </xf>
    <xf numFmtId="180" fontId="2" fillId="0" borderId="18" xfId="1" applyNumberFormat="1" applyFont="1" applyBorder="1" applyAlignment="1">
      <alignment vertical="center"/>
    </xf>
    <xf numFmtId="180" fontId="2" fillId="0" borderId="21" xfId="1" applyNumberFormat="1" applyFont="1" applyBorder="1" applyAlignment="1">
      <alignment vertical="center"/>
    </xf>
    <xf numFmtId="180" fontId="2" fillId="0" borderId="24" xfId="1" applyNumberFormat="1" applyFont="1" applyBorder="1" applyAlignment="1">
      <alignment vertical="center"/>
    </xf>
    <xf numFmtId="181" fontId="2" fillId="0" borderId="16" xfId="1" applyNumberFormat="1" applyFont="1" applyBorder="1" applyAlignment="1">
      <alignment vertical="center"/>
    </xf>
    <xf numFmtId="181" fontId="2" fillId="0" borderId="19" xfId="1" applyNumberFormat="1" applyFont="1" applyBorder="1" applyAlignment="1">
      <alignment vertical="center"/>
    </xf>
    <xf numFmtId="0" fontId="2" fillId="0" borderId="0" xfId="1" applyFont="1" applyAlignment="1">
      <alignment horizontal="right" vertical="center"/>
    </xf>
    <xf numFmtId="0" fontId="17" fillId="0" borderId="0" xfId="1" applyNumberFormat="1" applyFont="1" applyAlignment="1">
      <alignment horizontal="centerContinuous" vertical="center"/>
    </xf>
    <xf numFmtId="0" fontId="7" fillId="0" borderId="0" xfId="1" applyNumberFormat="1" applyFont="1" applyAlignment="1">
      <alignment horizontal="centerContinuous" vertical="center"/>
    </xf>
    <xf numFmtId="0" fontId="2" fillId="0" borderId="0" xfId="1" applyFont="1" applyAlignment="1">
      <alignment horizontal="center" vertical="center"/>
    </xf>
    <xf numFmtId="0" fontId="6" fillId="0" borderId="0" xfId="1" applyFont="1" applyAlignment="1">
      <alignment horizontal="center" vertical="center"/>
    </xf>
    <xf numFmtId="182" fontId="6" fillId="2" borderId="7" xfId="1" applyNumberFormat="1" applyFont="1" applyFill="1" applyBorder="1" applyAlignment="1" applyProtection="1">
      <alignment horizontal="center" vertical="center"/>
      <protection locked="0"/>
    </xf>
    <xf numFmtId="184" fontId="6" fillId="2" borderId="7" xfId="1" applyNumberFormat="1" applyFont="1" applyFill="1" applyBorder="1" applyAlignment="1" applyProtection="1">
      <alignment horizontal="center" vertical="center"/>
      <protection locked="0"/>
    </xf>
    <xf numFmtId="185" fontId="6" fillId="2" borderId="7" xfId="1" applyNumberFormat="1" applyFont="1" applyFill="1" applyBorder="1" applyAlignment="1" applyProtection="1">
      <alignment horizontal="center" vertical="center"/>
      <protection locked="0"/>
    </xf>
    <xf numFmtId="1" fontId="6" fillId="2" borderId="7" xfId="1" applyNumberFormat="1" applyFont="1" applyFill="1" applyBorder="1" applyAlignment="1" applyProtection="1">
      <alignment horizontal="center" vertical="center"/>
      <protection locked="0"/>
    </xf>
    <xf numFmtId="0" fontId="9" fillId="0" borderId="0" xfId="2" applyNumberFormat="1" applyFont="1">
      <alignment vertical="center"/>
    </xf>
    <xf numFmtId="0" fontId="2" fillId="0" borderId="13" xfId="1" applyBorder="1" applyAlignment="1">
      <alignment vertical="center"/>
    </xf>
    <xf numFmtId="0" fontId="2" fillId="2" borderId="50" xfId="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shrinkToFit="1"/>
      <protection locked="0"/>
    </xf>
    <xf numFmtId="0" fontId="2" fillId="2" borderId="51" xfId="1" applyFont="1" applyFill="1" applyBorder="1" applyAlignment="1" applyProtection="1">
      <alignment horizontal="center" vertical="center" shrinkToFit="1"/>
      <protection locked="0"/>
    </xf>
    <xf numFmtId="0" fontId="2" fillId="2" borderId="7" xfId="1" applyFill="1" applyBorder="1" applyAlignment="1" applyProtection="1">
      <alignment horizontal="center" vertical="center" shrinkToFit="1"/>
      <protection locked="0"/>
    </xf>
    <xf numFmtId="57" fontId="2" fillId="2" borderId="7" xfId="1" applyNumberFormat="1" applyFill="1" applyBorder="1" applyAlignment="1" applyProtection="1">
      <alignment horizontal="center" vertical="center" shrinkToFit="1"/>
      <protection locked="0"/>
    </xf>
    <xf numFmtId="0" fontId="2" fillId="0" borderId="3" xfId="1" applyBorder="1" applyAlignment="1">
      <alignment horizontal="centerContinuous" vertical="center"/>
    </xf>
    <xf numFmtId="0" fontId="2" fillId="0" borderId="38" xfId="1" applyBorder="1" applyAlignment="1">
      <alignment horizontal="center" vertical="center" wrapText="1"/>
    </xf>
    <xf numFmtId="0" fontId="2" fillId="0" borderId="39" xfId="1" applyBorder="1" applyAlignment="1">
      <alignment horizontal="center" vertical="center" wrapText="1"/>
    </xf>
    <xf numFmtId="0" fontId="2" fillId="0" borderId="40" xfId="1" applyBorder="1" applyAlignment="1">
      <alignment horizontal="center" vertical="center"/>
    </xf>
    <xf numFmtId="0" fontId="2" fillId="2" borderId="38" xfId="1" applyFont="1" applyFill="1" applyBorder="1" applyAlignment="1" applyProtection="1">
      <alignment horizontal="center" vertical="center" shrinkToFit="1"/>
      <protection locked="0"/>
    </xf>
    <xf numFmtId="0" fontId="2" fillId="2" borderId="39" xfId="1" applyFont="1" applyFill="1" applyBorder="1" applyAlignment="1" applyProtection="1">
      <alignment horizontal="center" vertical="center" shrinkToFit="1"/>
      <protection locked="0"/>
    </xf>
    <xf numFmtId="0" fontId="2" fillId="2" borderId="40" xfId="1" applyFont="1" applyFill="1" applyBorder="1" applyAlignment="1" applyProtection="1">
      <alignment horizontal="center" vertical="center" shrinkToFit="1"/>
      <protection locked="0"/>
    </xf>
    <xf numFmtId="0" fontId="13" fillId="0" borderId="7" xfId="1" applyFont="1" applyBorder="1" applyAlignment="1">
      <alignment horizontal="center" vertical="center" wrapText="1" shrinkToFit="1"/>
    </xf>
    <xf numFmtId="0" fontId="7" fillId="0" borderId="0" xfId="1" applyNumberFormat="1" applyFont="1" applyAlignment="1">
      <alignment vertical="center"/>
    </xf>
    <xf numFmtId="0" fontId="11" fillId="0" borderId="0" xfId="1" applyNumberFormat="1" applyFont="1" applyAlignment="1">
      <alignment horizontal="centerContinuous" vertical="center"/>
    </xf>
    <xf numFmtId="14" fontId="19" fillId="0" borderId="0" xfId="1" applyNumberFormat="1" applyFont="1" applyAlignment="1">
      <alignment vertical="center"/>
    </xf>
    <xf numFmtId="0" fontId="19" fillId="0" borderId="0" xfId="1" applyNumberFormat="1" applyFont="1" applyAlignment="1">
      <alignment vertical="center"/>
    </xf>
    <xf numFmtId="14" fontId="2" fillId="0" borderId="6" xfId="1" applyNumberFormat="1" applyFont="1" applyBorder="1" applyAlignment="1">
      <alignment horizontal="center" vertical="center"/>
    </xf>
    <xf numFmtId="0" fontId="20" fillId="0" borderId="0" xfId="1" applyFont="1" applyFill="1" applyAlignment="1">
      <alignment vertical="center"/>
    </xf>
    <xf numFmtId="176" fontId="6" fillId="2" borderId="7" xfId="1" applyNumberFormat="1" applyFont="1" applyFill="1" applyBorder="1" applyAlignment="1" applyProtection="1">
      <alignment horizontal="center" vertical="center"/>
      <protection locked="0"/>
    </xf>
    <xf numFmtId="176" fontId="6" fillId="0" borderId="7" xfId="1" applyNumberFormat="1" applyFont="1" applyFill="1" applyBorder="1" applyAlignment="1">
      <alignment horizontal="center" vertical="center"/>
    </xf>
    <xf numFmtId="14" fontId="8" fillId="0" borderId="3" xfId="1" applyNumberFormat="1" applyFont="1" applyBorder="1" applyAlignment="1">
      <alignment vertical="center"/>
    </xf>
    <xf numFmtId="14" fontId="8" fillId="0" borderId="4" xfId="1" applyNumberFormat="1" applyFont="1" applyBorder="1" applyAlignment="1">
      <alignment vertical="center"/>
    </xf>
    <xf numFmtId="0" fontId="2" fillId="0" borderId="3"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16" fillId="2" borderId="3" xfId="1" applyFont="1" applyFill="1" applyBorder="1" applyAlignment="1" applyProtection="1">
      <alignment horizontal="center" vertical="center" shrinkToFit="1"/>
    </xf>
    <xf numFmtId="0" fontId="16" fillId="2" borderId="6" xfId="1" applyFont="1" applyFill="1" applyBorder="1" applyAlignment="1" applyProtection="1">
      <alignment horizontal="center" vertical="center" shrinkToFit="1"/>
    </xf>
    <xf numFmtId="0" fontId="16" fillId="2" borderId="4" xfId="1" applyFont="1" applyFill="1" applyBorder="1" applyAlignment="1" applyProtection="1">
      <alignment vertical="center"/>
    </xf>
    <xf numFmtId="0" fontId="2" fillId="0" borderId="52" xfId="1" applyNumberFormat="1" applyFont="1" applyBorder="1" applyAlignment="1">
      <alignment horizontal="center" vertical="center" shrinkToFit="1"/>
    </xf>
    <xf numFmtId="0" fontId="2" fillId="0" borderId="53" xfId="1" applyNumberFormat="1" applyFont="1" applyBorder="1" applyAlignment="1">
      <alignment horizontal="center" vertical="center" shrinkToFit="1"/>
    </xf>
    <xf numFmtId="0" fontId="2" fillId="0" borderId="54" xfId="1" applyNumberFormat="1" applyFont="1" applyBorder="1" applyAlignment="1">
      <alignment horizontal="center" vertical="center" shrinkToFit="1"/>
    </xf>
    <xf numFmtId="0" fontId="2" fillId="0" borderId="38" xfId="1" applyNumberFormat="1" applyFont="1" applyBorder="1" applyAlignment="1">
      <alignment horizontal="center" vertical="center"/>
    </xf>
    <xf numFmtId="0" fontId="2" fillId="0" borderId="39" xfId="1" applyNumberFormat="1" applyFont="1" applyBorder="1" applyAlignment="1">
      <alignment horizontal="center" vertical="center"/>
    </xf>
    <xf numFmtId="0" fontId="2" fillId="0" borderId="40" xfId="1" applyNumberFormat="1" applyFont="1" applyBorder="1" applyAlignment="1">
      <alignment horizontal="center" vertical="center"/>
    </xf>
    <xf numFmtId="0" fontId="2" fillId="3" borderId="0" xfId="1" applyFont="1" applyFill="1" applyAlignment="1" applyProtection="1">
      <alignment vertical="center"/>
      <protection locked="0"/>
    </xf>
    <xf numFmtId="14" fontId="2" fillId="0" borderId="0" xfId="1" applyNumberFormat="1" applyFont="1" applyAlignment="1">
      <alignment horizontal="center" vertical="center" shrinkToFit="1"/>
    </xf>
    <xf numFmtId="0" fontId="21" fillId="0" borderId="0" xfId="1" applyFont="1" applyAlignment="1">
      <alignment horizontal="center" vertical="center" wrapText="1"/>
    </xf>
    <xf numFmtId="0" fontId="21" fillId="0" borderId="0" xfId="1" applyFont="1" applyAlignment="1">
      <alignment horizontal="center" vertical="center"/>
    </xf>
    <xf numFmtId="0" fontId="2" fillId="4" borderId="0" xfId="1" applyNumberFormat="1" applyFont="1" applyFill="1" applyAlignment="1">
      <alignment vertical="center"/>
    </xf>
    <xf numFmtId="0" fontId="2" fillId="4" borderId="0" xfId="1" applyNumberFormat="1" applyFont="1" applyFill="1" applyAlignment="1" applyProtection="1">
      <alignment vertical="center"/>
      <protection locked="0"/>
    </xf>
    <xf numFmtId="0" fontId="2" fillId="4" borderId="0" xfId="1" applyNumberFormat="1" applyFont="1" applyFill="1" applyAlignment="1" applyProtection="1">
      <alignment horizontal="center" vertical="center"/>
      <protection locked="0"/>
    </xf>
    <xf numFmtId="178" fontId="2" fillId="0" borderId="27" xfId="1" applyNumberFormat="1" applyFont="1" applyBorder="1" applyAlignment="1">
      <alignment horizontal="right" vertical="center" shrinkToFit="1"/>
    </xf>
    <xf numFmtId="178" fontId="2" fillId="0" borderId="31" xfId="1" applyNumberFormat="1" applyFont="1" applyBorder="1" applyAlignment="1">
      <alignment horizontal="right" vertical="center" shrinkToFit="1"/>
    </xf>
    <xf numFmtId="0" fontId="3" fillId="0" borderId="0" xfId="1" applyNumberFormat="1" applyFont="1" applyAlignment="1">
      <alignment vertical="center"/>
    </xf>
    <xf numFmtId="38" fontId="13" fillId="0" borderId="28" xfId="3" applyFont="1" applyFill="1" applyBorder="1" applyAlignment="1" applyProtection="1">
      <alignment vertical="center"/>
      <protection locked="0"/>
    </xf>
    <xf numFmtId="38" fontId="13" fillId="0" borderId="17" xfId="3" applyFont="1" applyFill="1" applyBorder="1" applyAlignment="1" applyProtection="1">
      <alignment vertical="center"/>
      <protection locked="0"/>
    </xf>
    <xf numFmtId="38" fontId="13" fillId="0" borderId="29" xfId="3" applyFont="1" applyFill="1" applyBorder="1" applyAlignment="1" applyProtection="1">
      <alignment vertical="center"/>
      <protection locked="0"/>
    </xf>
    <xf numFmtId="38" fontId="13" fillId="0" borderId="32" xfId="3" applyFont="1" applyFill="1" applyBorder="1" applyAlignment="1" applyProtection="1">
      <alignment vertical="center"/>
      <protection locked="0"/>
    </xf>
    <xf numFmtId="38" fontId="13" fillId="0" borderId="20" xfId="3" applyFont="1" applyFill="1" applyBorder="1" applyAlignment="1" applyProtection="1">
      <alignment vertical="center"/>
      <protection locked="0"/>
    </xf>
    <xf numFmtId="38" fontId="13" fillId="0" borderId="33" xfId="3" applyFont="1" applyFill="1" applyBorder="1" applyAlignment="1" applyProtection="1">
      <alignment vertical="center"/>
      <protection locked="0"/>
    </xf>
    <xf numFmtId="38" fontId="13" fillId="0" borderId="36" xfId="3" applyFont="1" applyFill="1" applyBorder="1" applyAlignment="1" applyProtection="1">
      <alignment vertical="center"/>
      <protection locked="0"/>
    </xf>
    <xf numFmtId="38" fontId="13" fillId="0" borderId="23" xfId="3" applyFont="1" applyFill="1" applyBorder="1" applyAlignment="1" applyProtection="1">
      <alignment vertical="center"/>
      <protection locked="0"/>
    </xf>
    <xf numFmtId="38" fontId="13" fillId="0" borderId="37" xfId="3" applyFont="1" applyFill="1" applyBorder="1" applyAlignment="1" applyProtection="1">
      <alignment vertical="center"/>
      <protection locked="0"/>
    </xf>
    <xf numFmtId="0" fontId="3" fillId="0" borderId="6" xfId="1" applyFont="1" applyBorder="1" applyAlignment="1">
      <alignment horizontal="centerContinuous" vertical="center"/>
    </xf>
    <xf numFmtId="0" fontId="2" fillId="0" borderId="4" xfId="1" applyFont="1" applyBorder="1" applyAlignment="1">
      <alignment horizontal="centerContinuous" vertical="center"/>
    </xf>
    <xf numFmtId="0" fontId="2" fillId="0" borderId="55" xfId="1" applyBorder="1" applyAlignment="1">
      <alignment horizontal="centerContinuous" vertical="center"/>
    </xf>
    <xf numFmtId="0" fontId="2" fillId="0" borderId="56" xfId="1" applyBorder="1" applyAlignment="1">
      <alignment horizontal="centerContinuous" vertical="center"/>
    </xf>
    <xf numFmtId="0" fontId="2" fillId="0" borderId="57" xfId="1" applyBorder="1" applyAlignment="1">
      <alignment horizontal="centerContinuous" vertical="center"/>
    </xf>
    <xf numFmtId="176" fontId="2" fillId="0" borderId="19"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1" xfId="1" applyNumberFormat="1" applyFont="1" applyBorder="1" applyAlignment="1">
      <alignment horizontal="center" vertical="center" shrinkToFit="1"/>
    </xf>
    <xf numFmtId="176" fontId="2" fillId="0" borderId="22"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176" fontId="2" fillId="0" borderId="24" xfId="1" applyNumberFormat="1" applyFont="1" applyBorder="1" applyAlignment="1">
      <alignment horizontal="center" vertical="center" shrinkToFit="1"/>
    </xf>
    <xf numFmtId="0" fontId="13" fillId="0" borderId="38" xfId="1" applyNumberFormat="1" applyFont="1" applyBorder="1" applyAlignment="1">
      <alignment horizontal="center" vertical="center" shrinkToFit="1"/>
    </xf>
    <xf numFmtId="0" fontId="13" fillId="0" borderId="39" xfId="1" applyNumberFormat="1" applyFont="1" applyBorder="1" applyAlignment="1">
      <alignment horizontal="center" vertical="center" shrinkToFit="1"/>
    </xf>
    <xf numFmtId="0" fontId="13" fillId="0" borderId="43" xfId="1" applyNumberFormat="1" applyFont="1" applyBorder="1" applyAlignment="1">
      <alignment horizontal="center" vertical="center" shrinkToFit="1"/>
    </xf>
    <xf numFmtId="14" fontId="2" fillId="0" borderId="0" xfId="1" applyNumberFormat="1" applyFont="1" applyBorder="1" applyAlignment="1">
      <alignment horizontal="center" vertical="center"/>
    </xf>
    <xf numFmtId="176" fontId="6" fillId="0" borderId="0" xfId="1" applyNumberFormat="1" applyFont="1" applyFill="1" applyBorder="1" applyAlignment="1">
      <alignment horizontal="center" vertical="center"/>
    </xf>
    <xf numFmtId="14" fontId="8" fillId="0" borderId="0" xfId="1" applyNumberFormat="1" applyFont="1" applyBorder="1" applyAlignment="1">
      <alignment vertical="center"/>
    </xf>
    <xf numFmtId="14" fontId="8" fillId="0" borderId="41" xfId="1" applyNumberFormat="1" applyFont="1" applyFill="1" applyBorder="1" applyAlignment="1">
      <alignment vertical="center"/>
    </xf>
    <xf numFmtId="0" fontId="24"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5"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left"/>
    </xf>
    <xf numFmtId="0" fontId="28" fillId="0" borderId="0" xfId="0" applyFont="1" applyBorder="1" applyAlignment="1">
      <alignment horizontal="left" vertical="center"/>
    </xf>
    <xf numFmtId="0" fontId="29" fillId="0" borderId="0" xfId="0" applyFont="1" applyFill="1" applyBorder="1" applyAlignment="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5" fillId="0" borderId="0" xfId="0" applyFont="1" applyBorder="1" applyAlignment="1"/>
    <xf numFmtId="0" fontId="27" fillId="0" borderId="0" xfId="0" applyFont="1" applyBorder="1" applyAlignment="1">
      <alignment vertical="top"/>
    </xf>
    <xf numFmtId="0" fontId="30" fillId="0" borderId="0" xfId="0" applyFont="1" applyBorder="1" applyAlignment="1">
      <alignment vertical="center"/>
    </xf>
    <xf numFmtId="0" fontId="26" fillId="0" borderId="0" xfId="0" applyFont="1" applyAlignment="1">
      <alignment horizontal="center" vertical="center"/>
    </xf>
    <xf numFmtId="0" fontId="31"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Continuous" vertical="center"/>
    </xf>
    <xf numFmtId="0" fontId="0" fillId="0" borderId="0" xfId="0"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right"/>
    </xf>
    <xf numFmtId="0" fontId="25" fillId="0" borderId="0" xfId="0" applyFont="1" applyBorder="1" applyAlignment="1" applyProtection="1">
      <alignment horizontal="righ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xf>
    <xf numFmtId="0" fontId="25" fillId="0" borderId="0" xfId="0" applyFont="1" applyBorder="1" applyAlignment="1" applyProtection="1">
      <alignment horizontal="center"/>
    </xf>
    <xf numFmtId="0" fontId="25" fillId="0" borderId="0" xfId="0" applyFont="1" applyBorder="1" applyAlignment="1" applyProtection="1">
      <alignment horizontal="right"/>
    </xf>
    <xf numFmtId="0" fontId="25" fillId="0" borderId="11" xfId="0" applyFont="1" applyFill="1" applyBorder="1" applyAlignment="1" applyProtection="1">
      <alignment vertical="top"/>
    </xf>
    <xf numFmtId="0" fontId="25" fillId="0" borderId="13" xfId="0" applyFont="1" applyFill="1" applyBorder="1" applyAlignment="1" applyProtection="1">
      <alignment vertical="top"/>
    </xf>
    <xf numFmtId="0" fontId="25" fillId="0" borderId="12" xfId="0" applyFont="1" applyFill="1" applyBorder="1" applyAlignment="1" applyProtection="1">
      <alignment vertical="top"/>
    </xf>
    <xf numFmtId="0" fontId="25" fillId="0" borderId="41" xfId="0" applyFont="1" applyFill="1" applyBorder="1" applyAlignment="1" applyProtection="1">
      <alignment vertical="top"/>
    </xf>
    <xf numFmtId="0" fontId="25" fillId="0" borderId="42" xfId="0" applyFont="1" applyFill="1" applyBorder="1" applyAlignment="1" applyProtection="1">
      <alignment vertical="top"/>
    </xf>
    <xf numFmtId="0" fontId="25" fillId="0" borderId="14" xfId="0" applyFont="1" applyFill="1" applyBorder="1" applyAlignment="1" applyProtection="1">
      <alignment vertical="top"/>
    </xf>
    <xf numFmtId="0" fontId="25" fillId="0" borderId="2" xfId="0" applyFont="1" applyFill="1" applyBorder="1" applyAlignment="1" applyProtection="1">
      <alignment vertical="top"/>
    </xf>
    <xf numFmtId="0" fontId="25" fillId="0" borderId="15" xfId="0" applyFont="1" applyFill="1" applyBorder="1" applyAlignment="1" applyProtection="1">
      <alignment vertical="top"/>
    </xf>
    <xf numFmtId="0" fontId="2" fillId="0" borderId="0" xfId="1" applyFont="1" applyAlignment="1">
      <alignment horizontal="right" vertical="center" shrinkToFit="1"/>
    </xf>
    <xf numFmtId="0" fontId="32" fillId="0" borderId="7" xfId="1" applyFont="1" applyBorder="1" applyAlignment="1">
      <alignment horizontal="center" vertical="center" wrapText="1" shrinkToFit="1"/>
    </xf>
    <xf numFmtId="0" fontId="25" fillId="5" borderId="0" xfId="0" applyFont="1" applyFill="1">
      <alignment vertical="center"/>
    </xf>
    <xf numFmtId="0" fontId="33" fillId="5" borderId="0" xfId="0" applyFont="1" applyFill="1" applyAlignment="1">
      <alignment vertical="center"/>
    </xf>
    <xf numFmtId="0" fontId="0" fillId="5" borderId="0" xfId="0" applyFill="1">
      <alignment vertical="center"/>
    </xf>
    <xf numFmtId="0" fontId="0" fillId="0" borderId="0" xfId="0" applyFill="1">
      <alignment vertical="center"/>
    </xf>
    <xf numFmtId="0" fontId="27" fillId="5" borderId="0" xfId="0" applyFont="1" applyFill="1">
      <alignment vertical="center"/>
    </xf>
    <xf numFmtId="0" fontId="36" fillId="5" borderId="0" xfId="0" applyFont="1" applyFill="1">
      <alignment vertical="center"/>
    </xf>
    <xf numFmtId="0" fontId="25" fillId="5" borderId="0" xfId="0" applyFont="1" applyFill="1" applyBorder="1">
      <alignment vertical="center"/>
    </xf>
    <xf numFmtId="0" fontId="25" fillId="5" borderId="0" xfId="0" applyFont="1" applyFill="1" applyAlignment="1">
      <alignment vertical="center" shrinkToFit="1"/>
    </xf>
    <xf numFmtId="0" fontId="36" fillId="5" borderId="0" xfId="0" applyFont="1" applyFill="1" applyAlignment="1">
      <alignment vertical="center" shrinkToFit="1"/>
    </xf>
    <xf numFmtId="0" fontId="0" fillId="5" borderId="0" xfId="0" applyFill="1" applyAlignment="1">
      <alignment vertical="center" shrinkToFit="1"/>
    </xf>
    <xf numFmtId="0" fontId="0" fillId="0" borderId="0" xfId="0" applyFill="1" applyAlignment="1">
      <alignment vertical="center" shrinkToFit="1"/>
    </xf>
    <xf numFmtId="0" fontId="27" fillId="5" borderId="0" xfId="0" applyFont="1" applyFill="1" applyBorder="1" applyAlignment="1">
      <alignment vertical="center"/>
    </xf>
    <xf numFmtId="0" fontId="39" fillId="5" borderId="0" xfId="0" applyFont="1" applyFill="1">
      <alignment vertical="center"/>
    </xf>
    <xf numFmtId="0" fontId="38" fillId="5" borderId="0" xfId="0" applyFont="1" applyFill="1">
      <alignment vertical="center"/>
    </xf>
    <xf numFmtId="0" fontId="30" fillId="5" borderId="0" xfId="0" applyFont="1" applyFill="1">
      <alignment vertical="center"/>
    </xf>
    <xf numFmtId="0" fontId="25"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left" vertical="center" wrapText="1"/>
    </xf>
    <xf numFmtId="0" fontId="39" fillId="0" borderId="0" xfId="0" applyFont="1" applyFill="1" applyAlignment="1">
      <alignment vertical="center"/>
    </xf>
    <xf numFmtId="0" fontId="41" fillId="5" borderId="0" xfId="0" applyFont="1" applyFill="1">
      <alignment vertical="center"/>
    </xf>
    <xf numFmtId="0" fontId="22" fillId="5" borderId="0" xfId="0" applyFont="1" applyFill="1">
      <alignment vertical="center"/>
    </xf>
    <xf numFmtId="0" fontId="22" fillId="0" borderId="0" xfId="0" applyFont="1" applyFill="1">
      <alignment vertical="center"/>
    </xf>
    <xf numFmtId="0" fontId="46" fillId="5" borderId="0" xfId="0" applyFont="1" applyFill="1" applyAlignment="1">
      <alignment vertical="center"/>
    </xf>
    <xf numFmtId="0" fontId="42" fillId="5" borderId="0" xfId="0" applyFont="1" applyFill="1">
      <alignment vertical="center"/>
    </xf>
    <xf numFmtId="0" fontId="42" fillId="5" borderId="32" xfId="0" applyFont="1" applyFill="1" applyBorder="1" applyAlignment="1">
      <alignment vertical="center"/>
    </xf>
    <xf numFmtId="0" fontId="47" fillId="5" borderId="0" xfId="0" applyFont="1" applyFill="1" applyBorder="1" applyAlignment="1">
      <alignment horizontal="center" vertical="center"/>
    </xf>
    <xf numFmtId="0" fontId="41" fillId="5" borderId="0" xfId="0" applyFont="1" applyFill="1" applyBorder="1" applyAlignment="1">
      <alignment horizontal="center" vertical="center"/>
    </xf>
    <xf numFmtId="0" fontId="39" fillId="0" borderId="0" xfId="0" applyFont="1" applyFill="1">
      <alignment vertical="center"/>
    </xf>
    <xf numFmtId="0" fontId="46" fillId="5" borderId="13" xfId="0" applyFont="1" applyFill="1" applyBorder="1" applyAlignment="1">
      <alignment horizontal="center" vertical="center"/>
    </xf>
    <xf numFmtId="0" fontId="46" fillId="5" borderId="13" xfId="0" applyFont="1" applyFill="1" applyBorder="1" applyAlignment="1">
      <alignment vertical="center"/>
    </xf>
    <xf numFmtId="0" fontId="36" fillId="5" borderId="13" xfId="0" applyFont="1" applyFill="1" applyBorder="1" applyAlignment="1">
      <alignment vertical="top"/>
    </xf>
    <xf numFmtId="0" fontId="36" fillId="5" borderId="12" xfId="0" applyFont="1" applyFill="1" applyBorder="1">
      <alignment vertical="center"/>
    </xf>
    <xf numFmtId="0" fontId="46" fillId="5" borderId="2" xfId="0" applyFont="1" applyFill="1" applyBorder="1" applyAlignment="1">
      <alignment horizontal="center" vertical="center"/>
    </xf>
    <xf numFmtId="0" fontId="36" fillId="5" borderId="2" xfId="0" applyFont="1" applyFill="1" applyBorder="1">
      <alignment vertical="center"/>
    </xf>
    <xf numFmtId="0" fontId="36" fillId="5" borderId="2" xfId="0" applyFont="1" applyFill="1" applyBorder="1" applyAlignment="1">
      <alignment vertical="top"/>
    </xf>
    <xf numFmtId="0" fontId="36" fillId="5" borderId="15" xfId="0" applyFont="1" applyFill="1" applyBorder="1" applyAlignment="1">
      <alignment vertical="top"/>
    </xf>
    <xf numFmtId="0" fontId="36" fillId="5" borderId="13" xfId="0" applyFont="1" applyFill="1" applyBorder="1">
      <alignment vertical="center"/>
    </xf>
    <xf numFmtId="0" fontId="36" fillId="5" borderId="15" xfId="0" applyFont="1" applyFill="1" applyBorder="1">
      <alignment vertical="center"/>
    </xf>
    <xf numFmtId="0" fontId="43" fillId="5" borderId="13" xfId="0" applyFont="1" applyFill="1" applyBorder="1" applyAlignment="1">
      <alignment horizontal="center" vertical="center"/>
    </xf>
    <xf numFmtId="0" fontId="43" fillId="5" borderId="2" xfId="0" applyFont="1" applyFill="1" applyBorder="1" applyAlignment="1">
      <alignment horizontal="center" vertical="center"/>
    </xf>
    <xf numFmtId="0" fontId="0" fillId="5" borderId="0" xfId="0" applyFill="1" applyAlignment="1">
      <alignment vertical="top"/>
    </xf>
    <xf numFmtId="0" fontId="14" fillId="5" borderId="0" xfId="0" applyFont="1" applyFill="1">
      <alignment vertical="center"/>
    </xf>
    <xf numFmtId="0" fontId="14" fillId="0" borderId="0" xfId="0" applyFont="1" applyFill="1">
      <alignment vertical="center"/>
    </xf>
    <xf numFmtId="0" fontId="30" fillId="5" borderId="0" xfId="0" applyFont="1" applyFill="1" applyAlignment="1">
      <alignment vertical="top" wrapText="1"/>
    </xf>
    <xf numFmtId="0" fontId="30" fillId="0" borderId="0" xfId="0" applyFont="1" applyFill="1">
      <alignment vertical="center"/>
    </xf>
    <xf numFmtId="0" fontId="25" fillId="0" borderId="0" xfId="0" applyFont="1" applyFill="1">
      <alignment vertical="center"/>
    </xf>
    <xf numFmtId="0" fontId="14" fillId="0" borderId="0" xfId="2" applyNumberFormat="1" applyFont="1" applyBorder="1" applyAlignment="1">
      <alignment horizontal="centerContinuous" vertical="center" shrinkToFit="1"/>
    </xf>
    <xf numFmtId="0" fontId="15" fillId="0" borderId="0" xfId="2" applyNumberFormat="1" applyFont="1" applyBorder="1" applyAlignment="1">
      <alignment horizontal="centerContinuous" vertical="center" shrinkToFit="1"/>
    </xf>
    <xf numFmtId="0" fontId="1" fillId="0" borderId="0" xfId="2" applyNumberFormat="1" applyAlignment="1">
      <alignment vertical="top"/>
    </xf>
    <xf numFmtId="0" fontId="0" fillId="0" borderId="0" xfId="0" applyNumberFormat="1" applyAlignment="1">
      <alignment vertical="top"/>
    </xf>
    <xf numFmtId="0" fontId="2" fillId="0" borderId="0" xfId="1" applyNumberFormat="1" applyAlignment="1">
      <alignment vertical="top"/>
    </xf>
    <xf numFmtId="0" fontId="43" fillId="0" borderId="2" xfId="2" applyNumberFormat="1" applyFont="1" applyBorder="1" applyAlignment="1">
      <alignment horizontal="centerContinuous" vertical="center"/>
    </xf>
    <xf numFmtId="0" fontId="48" fillId="0" borderId="6" xfId="2" applyNumberFormat="1" applyFont="1" applyBorder="1" applyAlignment="1">
      <alignment horizontal="centerContinuous" vertical="center"/>
    </xf>
    <xf numFmtId="0" fontId="48" fillId="0" borderId="7" xfId="2" applyNumberFormat="1" applyFont="1" applyBorder="1" applyAlignment="1">
      <alignment vertical="center" shrinkToFit="1"/>
    </xf>
    <xf numFmtId="0" fontId="48" fillId="0" borderId="3" xfId="2" applyNumberFormat="1" applyFont="1" applyBorder="1" applyAlignment="1">
      <alignment horizontal="centerContinuous" vertical="center"/>
    </xf>
    <xf numFmtId="0" fontId="48" fillId="0" borderId="4" xfId="2" applyNumberFormat="1" applyFont="1" applyBorder="1" applyAlignment="1">
      <alignment horizontal="centerContinuous" vertical="center"/>
    </xf>
    <xf numFmtId="0" fontId="36" fillId="0" borderId="0" xfId="2" applyNumberFormat="1" applyFont="1" applyBorder="1" applyAlignment="1">
      <alignment horizontal="center" vertical="center"/>
    </xf>
    <xf numFmtId="0" fontId="36" fillId="0" borderId="10" xfId="2" applyNumberFormat="1" applyFont="1" applyBorder="1" applyAlignment="1">
      <alignment horizontal="center" vertical="center"/>
    </xf>
    <xf numFmtId="0" fontId="36" fillId="0" borderId="1" xfId="2" applyNumberFormat="1" applyFont="1" applyBorder="1" applyAlignment="1">
      <alignment horizontal="center" vertical="center"/>
    </xf>
    <xf numFmtId="0" fontId="36" fillId="0" borderId="11" xfId="2" applyNumberFormat="1" applyFont="1" applyBorder="1" applyAlignment="1">
      <alignment horizontal="center" vertical="center"/>
    </xf>
    <xf numFmtId="0" fontId="36" fillId="0" borderId="8" xfId="2" applyNumberFormat="1" applyFont="1" applyBorder="1" applyAlignment="1">
      <alignment horizontal="center" vertical="center"/>
    </xf>
    <xf numFmtId="0" fontId="36" fillId="0" borderId="12" xfId="2" applyNumberFormat="1" applyFont="1" applyBorder="1" applyAlignment="1">
      <alignment horizontal="center" vertical="center"/>
    </xf>
    <xf numFmtId="0" fontId="49" fillId="0" borderId="2" xfId="2" applyNumberFormat="1" applyFont="1" applyBorder="1" applyAlignment="1">
      <alignment horizontal="centerContinuous" vertical="center"/>
    </xf>
    <xf numFmtId="0" fontId="43" fillId="5" borderId="0" xfId="0" applyFont="1" applyFill="1" applyAlignment="1">
      <alignment vertical="center" wrapText="1"/>
    </xf>
    <xf numFmtId="0" fontId="2" fillId="0" borderId="0" xfId="1" applyBorder="1" applyAlignment="1">
      <alignment vertical="center"/>
    </xf>
    <xf numFmtId="0" fontId="2" fillId="0" borderId="0" xfId="1" applyFill="1" applyBorder="1" applyAlignment="1" applyProtection="1">
      <alignment vertical="center"/>
      <protection locked="0"/>
    </xf>
    <xf numFmtId="0" fontId="42" fillId="5" borderId="45" xfId="0" applyFont="1" applyFill="1" applyBorder="1" applyAlignment="1">
      <alignment vertical="center"/>
    </xf>
    <xf numFmtId="0" fontId="42" fillId="5" borderId="67" xfId="0" applyFont="1" applyFill="1" applyBorder="1" applyAlignment="1">
      <alignment vertical="center"/>
    </xf>
    <xf numFmtId="0" fontId="42" fillId="5" borderId="68" xfId="0" applyFont="1" applyFill="1" applyBorder="1" applyAlignment="1">
      <alignment vertical="center"/>
    </xf>
    <xf numFmtId="0" fontId="16" fillId="0" borderId="0" xfId="1" applyFont="1" applyFill="1" applyBorder="1" applyAlignment="1" applyProtection="1">
      <alignment vertical="center"/>
    </xf>
    <xf numFmtId="0" fontId="23" fillId="2" borderId="7" xfId="0" applyNumberFormat="1" applyFont="1" applyFill="1" applyBorder="1" applyAlignment="1" applyProtection="1">
      <alignment horizontal="center" vertical="center"/>
      <protection locked="0"/>
    </xf>
    <xf numFmtId="0" fontId="35" fillId="5" borderId="0" xfId="0" applyFont="1" applyFill="1" applyAlignment="1">
      <alignment vertical="center"/>
    </xf>
    <xf numFmtId="0" fontId="34" fillId="5" borderId="0" xfId="0" applyFont="1" applyFill="1" applyAlignment="1">
      <alignment vertical="center"/>
    </xf>
    <xf numFmtId="0" fontId="25" fillId="0" borderId="0" xfId="0" applyFont="1" applyFill="1" applyBorder="1" applyAlignment="1" applyProtection="1">
      <alignment vertical="center"/>
      <protection locked="0"/>
    </xf>
    <xf numFmtId="0" fontId="0" fillId="0" borderId="0" xfId="0" applyAlignment="1">
      <alignment horizontal="distributed" vertical="center"/>
    </xf>
    <xf numFmtId="0" fontId="2" fillId="0" borderId="0" xfId="1" applyFont="1" applyAlignment="1" applyProtection="1">
      <alignment vertical="center"/>
    </xf>
    <xf numFmtId="0" fontId="6" fillId="0" borderId="0" xfId="1" applyFont="1" applyAlignment="1" applyProtection="1">
      <alignment vertical="center"/>
    </xf>
    <xf numFmtId="0" fontId="6" fillId="0" borderId="0" xfId="1" applyFont="1" applyBorder="1" applyAlignment="1" applyProtection="1">
      <alignment vertical="center"/>
    </xf>
    <xf numFmtId="49" fontId="8" fillId="0" borderId="0" xfId="1" applyNumberFormat="1" applyFont="1" applyFill="1" applyBorder="1" applyAlignment="1" applyProtection="1">
      <alignment horizontal="left" vertical="center" shrinkToFit="1"/>
    </xf>
    <xf numFmtId="49" fontId="8" fillId="0" borderId="0" xfId="1" applyNumberFormat="1" applyFont="1" applyFill="1" applyBorder="1" applyAlignment="1" applyProtection="1">
      <alignment horizontal="left" vertical="center"/>
    </xf>
    <xf numFmtId="0" fontId="6" fillId="0" borderId="0" xfId="1" applyFont="1" applyFill="1" applyBorder="1" applyAlignment="1" applyProtection="1">
      <alignment vertical="center"/>
    </xf>
    <xf numFmtId="0" fontId="6" fillId="0" borderId="0" xfId="1" applyFont="1" applyFill="1" applyAlignment="1" applyProtection="1">
      <alignment vertical="center"/>
    </xf>
    <xf numFmtId="0" fontId="2" fillId="0" borderId="0" xfId="1" applyFont="1" applyFill="1" applyAlignment="1" applyProtection="1">
      <alignment vertical="center"/>
    </xf>
    <xf numFmtId="176" fontId="6" fillId="2" borderId="11" xfId="1" applyNumberFormat="1" applyFont="1" applyFill="1" applyBorder="1" applyAlignment="1" applyProtection="1">
      <alignment horizontal="center" vertical="center"/>
    </xf>
    <xf numFmtId="0" fontId="2" fillId="2" borderId="13" xfId="1" applyNumberFormat="1" applyFont="1" applyFill="1" applyBorder="1" applyAlignment="1" applyProtection="1">
      <alignment vertical="center"/>
    </xf>
    <xf numFmtId="14" fontId="8" fillId="2" borderId="13" xfId="1" applyNumberFormat="1" applyFont="1" applyFill="1" applyBorder="1" applyAlignment="1" applyProtection="1">
      <alignment vertical="center"/>
    </xf>
    <xf numFmtId="14" fontId="2" fillId="2" borderId="13" xfId="1" applyNumberFormat="1" applyFont="1" applyFill="1" applyBorder="1" applyAlignment="1" applyProtection="1">
      <alignment horizontal="center" vertical="center"/>
    </xf>
    <xf numFmtId="176" fontId="6" fillId="2" borderId="14" xfId="1" applyNumberFormat="1" applyFont="1" applyFill="1" applyBorder="1" applyAlignment="1" applyProtection="1">
      <alignment horizontal="center" vertical="center"/>
    </xf>
    <xf numFmtId="0" fontId="2" fillId="2" borderId="2" xfId="1" applyNumberFormat="1" applyFont="1" applyFill="1" applyBorder="1" applyAlignment="1" applyProtection="1">
      <alignment vertical="center"/>
    </xf>
    <xf numFmtId="14" fontId="8" fillId="2" borderId="2" xfId="1" applyNumberFormat="1" applyFont="1" applyFill="1" applyBorder="1" applyAlignment="1" applyProtection="1">
      <alignment vertical="center"/>
    </xf>
    <xf numFmtId="14" fontId="2" fillId="2" borderId="2" xfId="1" applyNumberFormat="1" applyFont="1" applyFill="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Alignment="1" applyProtection="1">
      <alignment vertical="center" shrinkToFit="1"/>
    </xf>
    <xf numFmtId="0" fontId="3" fillId="0" borderId="0" xfId="1" applyFont="1" applyAlignment="1" applyProtection="1">
      <alignment horizontal="centerContinuous" vertical="center"/>
      <protection locked="0"/>
    </xf>
    <xf numFmtId="0" fontId="2" fillId="0" borderId="0" xfId="1" applyFont="1" applyAlignment="1" applyProtection="1">
      <alignment vertical="center"/>
      <protection locked="0"/>
    </xf>
    <xf numFmtId="14" fontId="2" fillId="0" borderId="0" xfId="1" applyNumberFormat="1" applyFont="1" applyAlignment="1" applyProtection="1">
      <alignment vertical="center"/>
      <protection locked="0"/>
    </xf>
    <xf numFmtId="0" fontId="19" fillId="0" borderId="0" xfId="1" applyNumberFormat="1" applyFont="1" applyAlignment="1" applyProtection="1">
      <alignment vertical="center"/>
      <protection locked="0"/>
    </xf>
    <xf numFmtId="0" fontId="2" fillId="0" borderId="0" xfId="1" applyNumberFormat="1" applyFont="1" applyAlignment="1" applyProtection="1">
      <alignment vertical="center"/>
      <protection locked="0"/>
    </xf>
    <xf numFmtId="0" fontId="6" fillId="0" borderId="0" xfId="1" applyFont="1" applyBorder="1" applyAlignment="1" applyProtection="1">
      <alignment vertical="center"/>
      <protection locked="0"/>
    </xf>
    <xf numFmtId="0" fontId="6" fillId="0" borderId="0" xfId="1" applyFont="1" applyAlignment="1" applyProtection="1">
      <alignment vertical="center"/>
      <protection locked="0"/>
    </xf>
    <xf numFmtId="49" fontId="8" fillId="0" borderId="0" xfId="1" applyNumberFormat="1" applyFont="1" applyFill="1" applyBorder="1" applyAlignment="1" applyProtection="1">
      <alignment horizontal="left" vertical="center" shrinkToFit="1"/>
      <protection locked="0"/>
    </xf>
    <xf numFmtId="49" fontId="8" fillId="0" borderId="0" xfId="1" applyNumberFormat="1" applyFont="1" applyFill="1" applyBorder="1" applyAlignment="1" applyProtection="1">
      <alignment horizontal="left" vertical="center"/>
      <protection locked="0"/>
    </xf>
    <xf numFmtId="0" fontId="6" fillId="0" borderId="0" xfId="1" applyFont="1" applyFill="1" applyBorder="1" applyAlignment="1" applyProtection="1">
      <alignment vertical="center"/>
      <protection locked="0"/>
    </xf>
    <xf numFmtId="0" fontId="6" fillId="0" borderId="0" xfId="1" applyFont="1" applyFill="1" applyAlignment="1" applyProtection="1">
      <alignment vertical="center"/>
      <protection locked="0"/>
    </xf>
    <xf numFmtId="0" fontId="2" fillId="0" borderId="0" xfId="1" applyFont="1" applyFill="1" applyAlignment="1" applyProtection="1">
      <alignment vertical="center"/>
      <protection locked="0"/>
    </xf>
    <xf numFmtId="0" fontId="16" fillId="0" borderId="0" xfId="1" applyFont="1" applyFill="1" applyBorder="1" applyAlignment="1" applyProtection="1">
      <alignment vertical="center"/>
      <protection locked="0"/>
    </xf>
    <xf numFmtId="0" fontId="2" fillId="3" borderId="0" xfId="1" applyFont="1" applyFill="1" applyAlignment="1" applyProtection="1">
      <alignment vertical="center"/>
      <protection locked="0" hidden="1"/>
    </xf>
    <xf numFmtId="0" fontId="2" fillId="3" borderId="0" xfId="1" applyFill="1" applyAlignment="1" applyProtection="1">
      <alignment vertical="center"/>
      <protection locked="0"/>
    </xf>
    <xf numFmtId="0" fontId="13" fillId="0" borderId="13" xfId="1" applyNumberFormat="1" applyFont="1" applyBorder="1" applyAlignment="1">
      <alignment horizontal="center" vertical="center" shrinkToFit="1"/>
    </xf>
    <xf numFmtId="0" fontId="35" fillId="5" borderId="0" xfId="0" applyFont="1" applyFill="1" applyAlignment="1" applyProtection="1">
      <alignment vertical="center"/>
    </xf>
    <xf numFmtId="181" fontId="26" fillId="0" borderId="0" xfId="0" applyNumberFormat="1" applyFont="1" applyFill="1" applyAlignment="1" applyProtection="1">
      <alignment vertical="center"/>
    </xf>
    <xf numFmtId="181" fontId="2" fillId="0" borderId="22" xfId="1" applyNumberFormat="1" applyFont="1" applyBorder="1" applyAlignment="1">
      <alignment vertical="center"/>
    </xf>
    <xf numFmtId="3" fontId="51" fillId="5" borderId="65" xfId="0" applyNumberFormat="1" applyFont="1" applyFill="1" applyBorder="1" applyAlignment="1">
      <alignment horizontal="left" vertical="top"/>
    </xf>
    <xf numFmtId="3" fontId="51" fillId="5" borderId="66" xfId="0" applyNumberFormat="1" applyFont="1" applyFill="1" applyBorder="1" applyAlignment="1">
      <alignment horizontal="left" vertical="top"/>
    </xf>
    <xf numFmtId="0" fontId="51" fillId="5" borderId="4" xfId="0" applyFont="1" applyFill="1" applyBorder="1" applyAlignment="1">
      <alignment horizontal="left" vertical="top"/>
    </xf>
    <xf numFmtId="0" fontId="51" fillId="5" borderId="64" xfId="0" applyFont="1" applyFill="1" applyBorder="1" applyAlignment="1">
      <alignment horizontal="left" vertical="top"/>
    </xf>
    <xf numFmtId="0" fontId="42" fillId="5" borderId="0" xfId="0" applyFont="1" applyFill="1" applyAlignment="1">
      <alignment vertical="center"/>
    </xf>
    <xf numFmtId="0" fontId="0" fillId="5" borderId="0" xfId="0" applyFill="1" applyProtection="1">
      <alignment vertical="center"/>
    </xf>
    <xf numFmtId="0" fontId="2" fillId="0" borderId="0" xfId="1" applyAlignment="1">
      <alignment horizontal="center" vertical="center"/>
    </xf>
    <xf numFmtId="0" fontId="2" fillId="3" borderId="0" xfId="1" applyNumberFormat="1" applyFill="1" applyAlignment="1" applyProtection="1">
      <alignment vertical="center"/>
      <protection locked="0"/>
    </xf>
    <xf numFmtId="0" fontId="36" fillId="5" borderId="0" xfId="0" applyFont="1" applyFill="1" applyBorder="1">
      <alignment vertical="center"/>
    </xf>
    <xf numFmtId="0" fontId="36" fillId="5" borderId="61" xfId="0" applyFont="1" applyFill="1" applyBorder="1">
      <alignment vertical="center"/>
    </xf>
    <xf numFmtId="0" fontId="36" fillId="5" borderId="63" xfId="0" applyFont="1" applyFill="1" applyBorder="1">
      <alignment vertical="center"/>
    </xf>
    <xf numFmtId="0" fontId="37" fillId="5" borderId="0" xfId="0" applyFont="1" applyFill="1" applyBorder="1" applyAlignment="1">
      <alignment vertical="center"/>
    </xf>
    <xf numFmtId="0" fontId="37" fillId="5" borderId="61" xfId="0" applyFont="1" applyFill="1" applyBorder="1" applyAlignment="1">
      <alignment vertical="center"/>
    </xf>
    <xf numFmtId="0" fontId="37" fillId="5" borderId="62" xfId="0" applyFont="1" applyFill="1" applyBorder="1" applyAlignment="1">
      <alignment vertical="center"/>
    </xf>
    <xf numFmtId="0" fontId="37" fillId="5" borderId="63" xfId="0" applyFont="1" applyFill="1" applyBorder="1" applyAlignment="1">
      <alignment vertical="center"/>
    </xf>
    <xf numFmtId="0" fontId="36" fillId="5" borderId="62" xfId="0" applyFont="1" applyFill="1" applyBorder="1" applyAlignment="1">
      <alignment vertical="center"/>
    </xf>
    <xf numFmtId="0" fontId="46" fillId="5" borderId="0" xfId="0" applyFont="1" applyFill="1">
      <alignment vertical="center"/>
    </xf>
    <xf numFmtId="0" fontId="2" fillId="0" borderId="0" xfId="1" applyFont="1" applyAlignment="1" applyProtection="1">
      <alignment vertical="center"/>
      <protection locked="0" hidden="1"/>
    </xf>
    <xf numFmtId="14" fontId="2" fillId="0" borderId="0" xfId="1" applyNumberFormat="1" applyFont="1" applyAlignment="1" applyProtection="1">
      <alignment vertical="center"/>
      <protection locked="0" hidden="1"/>
    </xf>
    <xf numFmtId="0" fontId="6" fillId="0" borderId="0" xfId="1" applyFont="1" applyAlignment="1" applyProtection="1">
      <alignment vertical="center"/>
      <protection locked="0" hidden="1"/>
    </xf>
    <xf numFmtId="0" fontId="50" fillId="3" borderId="0" xfId="1" applyFont="1" applyFill="1" applyAlignment="1" applyProtection="1">
      <alignment horizontal="center" vertical="center"/>
      <protection locked="0" hidden="1"/>
    </xf>
    <xf numFmtId="0" fontId="50" fillId="3" borderId="0" xfId="1" applyFont="1" applyFill="1" applyAlignment="1" applyProtection="1">
      <alignment vertical="center"/>
      <protection locked="0" hidden="1"/>
    </xf>
    <xf numFmtId="0" fontId="2" fillId="0" borderId="0" xfId="1" applyFont="1" applyAlignment="1" applyProtection="1">
      <alignment horizontal="center" vertical="center"/>
      <protection locked="0" hidden="1"/>
    </xf>
    <xf numFmtId="0" fontId="9" fillId="0" borderId="0" xfId="0" applyFont="1" applyProtection="1">
      <alignment vertical="center"/>
      <protection locked="0" hidden="1"/>
    </xf>
    <xf numFmtId="0" fontId="2" fillId="3" borderId="0" xfId="1" applyFont="1" applyFill="1" applyAlignment="1" applyProtection="1">
      <alignment horizontal="center" vertical="center"/>
      <protection locked="0" hidden="1"/>
    </xf>
    <xf numFmtId="0" fontId="35" fillId="5" borderId="0" xfId="0" applyFont="1" applyFill="1" applyAlignment="1" applyProtection="1">
      <alignment horizontal="center" vertical="center"/>
    </xf>
    <xf numFmtId="0" fontId="0" fillId="3" borderId="0" xfId="0" applyFill="1" applyProtection="1">
      <alignment vertical="center"/>
      <protection locked="0"/>
    </xf>
    <xf numFmtId="0" fontId="41" fillId="5" borderId="0" xfId="0" applyFont="1" applyFill="1" applyBorder="1" applyAlignment="1">
      <alignment horizontal="center" vertical="center"/>
    </xf>
    <xf numFmtId="0" fontId="46" fillId="5" borderId="13" xfId="0" applyFont="1" applyFill="1" applyBorder="1" applyAlignment="1">
      <alignment vertical="center"/>
    </xf>
    <xf numFmtId="0" fontId="2" fillId="0" borderId="0" xfId="1" applyFill="1" applyAlignment="1" applyProtection="1">
      <alignment vertical="center"/>
    </xf>
    <xf numFmtId="0" fontId="2" fillId="0" borderId="0" xfId="1" applyFont="1" applyFill="1" applyBorder="1" applyAlignment="1" applyProtection="1">
      <alignment vertical="center"/>
    </xf>
    <xf numFmtId="0" fontId="2" fillId="0" borderId="0" xfId="1" applyFill="1" applyBorder="1" applyAlignment="1" applyProtection="1">
      <alignment vertical="center"/>
    </xf>
    <xf numFmtId="0" fontId="52" fillId="0" borderId="14" xfId="1" applyFont="1" applyBorder="1" applyAlignment="1">
      <alignment horizontal="centerContinuous" vertical="center"/>
    </xf>
    <xf numFmtId="0" fontId="52" fillId="0" borderId="2" xfId="1" applyFont="1" applyBorder="1" applyAlignment="1">
      <alignment horizontal="centerContinuous" vertical="center"/>
    </xf>
    <xf numFmtId="0" fontId="52" fillId="0" borderId="15" xfId="1" applyFont="1" applyBorder="1" applyAlignment="1">
      <alignment horizontal="centerContinuous" vertical="center"/>
    </xf>
    <xf numFmtId="0" fontId="25" fillId="5" borderId="0" xfId="0" applyFont="1" applyFill="1" applyProtection="1">
      <alignment vertical="center"/>
    </xf>
    <xf numFmtId="0" fontId="27" fillId="5" borderId="0" xfId="0" applyFont="1" applyFill="1" applyProtection="1">
      <alignment vertical="center"/>
    </xf>
    <xf numFmtId="0" fontId="0" fillId="0" borderId="0" xfId="0" applyFill="1" applyProtection="1">
      <alignment vertical="center"/>
    </xf>
    <xf numFmtId="0" fontId="54" fillId="5" borderId="0" xfId="0" applyFont="1" applyFill="1">
      <alignment vertical="center"/>
    </xf>
    <xf numFmtId="0" fontId="55" fillId="5" borderId="0" xfId="0" applyFont="1" applyFill="1">
      <alignment vertical="center"/>
    </xf>
    <xf numFmtId="0" fontId="54" fillId="0" borderId="0" xfId="0" applyFont="1">
      <alignment vertical="center"/>
    </xf>
    <xf numFmtId="0" fontId="61" fillId="5" borderId="0" xfId="0" applyFont="1" applyFill="1">
      <alignment vertical="center"/>
    </xf>
    <xf numFmtId="0" fontId="61" fillId="0" borderId="0" xfId="0" applyFont="1">
      <alignment vertical="center"/>
    </xf>
    <xf numFmtId="0" fontId="62" fillId="5" borderId="0" xfId="0" applyFont="1" applyFill="1">
      <alignment vertical="center"/>
    </xf>
    <xf numFmtId="0" fontId="63" fillId="5" borderId="0" xfId="0" applyFont="1" applyFill="1">
      <alignment vertical="center"/>
    </xf>
    <xf numFmtId="0" fontId="37" fillId="5" borderId="0" xfId="0" applyFont="1" applyFill="1">
      <alignment vertical="center"/>
    </xf>
    <xf numFmtId="0" fontId="36" fillId="0" borderId="0" xfId="0" applyFont="1">
      <alignment vertical="center"/>
    </xf>
    <xf numFmtId="0" fontId="63" fillId="5" borderId="0" xfId="0" applyFont="1" applyFill="1" applyAlignment="1">
      <alignment horizontal="left" vertical="center" wrapText="1"/>
    </xf>
    <xf numFmtId="0" fontId="63" fillId="5" borderId="0" xfId="0" applyFont="1" applyFill="1" applyAlignment="1">
      <alignment vertical="center" wrapText="1"/>
    </xf>
    <xf numFmtId="0" fontId="62" fillId="5" borderId="0" xfId="0" applyFont="1" applyFill="1" applyAlignment="1">
      <alignment vertical="center" wrapText="1"/>
    </xf>
    <xf numFmtId="0" fontId="63" fillId="5" borderId="0" xfId="0" applyFont="1" applyFill="1" applyAlignment="1">
      <alignment horizontal="center" vertical="center" wrapText="1"/>
    </xf>
    <xf numFmtId="0" fontId="65" fillId="5" borderId="0" xfId="0" applyFont="1" applyFill="1">
      <alignment vertical="center"/>
    </xf>
    <xf numFmtId="0" fontId="66" fillId="5" borderId="0" xfId="0" applyFont="1" applyFill="1">
      <alignment vertical="center"/>
    </xf>
    <xf numFmtId="0" fontId="67" fillId="5" borderId="0" xfId="0" applyFont="1" applyFill="1" applyAlignment="1">
      <alignment vertical="top"/>
    </xf>
    <xf numFmtId="0" fontId="67" fillId="5" borderId="0" xfId="0" applyFont="1" applyFill="1">
      <alignment vertical="center"/>
    </xf>
    <xf numFmtId="0" fontId="68" fillId="5" borderId="0" xfId="0" applyFont="1" applyFill="1">
      <alignment vertical="center"/>
    </xf>
    <xf numFmtId="0" fontId="67" fillId="5" borderId="0" xfId="0" applyFont="1" applyFill="1" applyAlignment="1">
      <alignment horizontal="center" vertical="center" wrapText="1"/>
    </xf>
    <xf numFmtId="0" fontId="67" fillId="5" borderId="0" xfId="0" applyFont="1" applyFill="1" applyAlignment="1">
      <alignment horizontal="left" vertical="center" wrapText="1"/>
    </xf>
    <xf numFmtId="0" fontId="69" fillId="5" borderId="0" xfId="0" applyFont="1" applyFill="1">
      <alignment vertical="center"/>
    </xf>
    <xf numFmtId="0" fontId="65" fillId="0" borderId="0" xfId="0" applyFont="1">
      <alignment vertical="center"/>
    </xf>
    <xf numFmtId="0" fontId="71" fillId="5" borderId="0" xfId="0" applyFont="1" applyFill="1">
      <alignment vertical="center"/>
    </xf>
    <xf numFmtId="0" fontId="72" fillId="5" borderId="0" xfId="0" applyFont="1" applyFill="1" applyAlignment="1">
      <alignment vertical="top"/>
    </xf>
    <xf numFmtId="0" fontId="71" fillId="0" borderId="0" xfId="0" applyFont="1">
      <alignment vertical="center"/>
    </xf>
    <xf numFmtId="0" fontId="63" fillId="5" borderId="0" xfId="0" applyFont="1" applyFill="1" applyAlignment="1">
      <alignment vertical="top"/>
    </xf>
    <xf numFmtId="0" fontId="70" fillId="5" borderId="0" xfId="0" applyFont="1" applyFill="1">
      <alignment vertical="center"/>
    </xf>
    <xf numFmtId="0" fontId="70" fillId="0" borderId="0" xfId="0" applyFont="1">
      <alignment vertical="center"/>
    </xf>
    <xf numFmtId="0" fontId="33" fillId="5" borderId="0" xfId="0" applyFont="1" applyFill="1">
      <alignment vertical="center"/>
    </xf>
    <xf numFmtId="0" fontId="38" fillId="5" borderId="61" xfId="0" applyFont="1" applyFill="1" applyBorder="1">
      <alignment vertical="center"/>
    </xf>
    <xf numFmtId="0" fontId="39" fillId="5" borderId="61" xfId="0" applyFont="1" applyFill="1" applyBorder="1" applyAlignment="1">
      <alignment vertical="center" shrinkToFit="1"/>
    </xf>
    <xf numFmtId="0" fontId="25" fillId="5" borderId="61" xfId="0" applyFont="1" applyFill="1" applyBorder="1" applyAlignment="1">
      <alignment vertical="center" shrinkToFit="1"/>
    </xf>
    <xf numFmtId="0" fontId="0" fillId="0" borderId="0" xfId="0" applyAlignment="1">
      <alignment vertical="center" shrinkToFit="1"/>
    </xf>
    <xf numFmtId="0" fontId="38" fillId="5" borderId="62" xfId="0" applyFont="1" applyFill="1" applyBorder="1">
      <alignment vertical="center"/>
    </xf>
    <xf numFmtId="0" fontId="39" fillId="5" borderId="62" xfId="0" applyFont="1" applyFill="1" applyBorder="1">
      <alignment vertical="center"/>
    </xf>
    <xf numFmtId="0" fontId="25" fillId="5" borderId="62" xfId="0" applyFont="1" applyFill="1" applyBorder="1">
      <alignment vertical="center"/>
    </xf>
    <xf numFmtId="0" fontId="38" fillId="5" borderId="63" xfId="0" applyFont="1" applyFill="1" applyBorder="1">
      <alignment vertical="center"/>
    </xf>
    <xf numFmtId="0" fontId="39" fillId="5" borderId="63" xfId="0" applyFont="1" applyFill="1" applyBorder="1">
      <alignment vertical="center"/>
    </xf>
    <xf numFmtId="0" fontId="25" fillId="5" borderId="63" xfId="0" applyFont="1" applyFill="1" applyBorder="1">
      <alignment vertical="center"/>
    </xf>
    <xf numFmtId="0" fontId="39" fillId="5" borderId="61" xfId="0" applyFont="1" applyFill="1" applyBorder="1">
      <alignment vertical="center"/>
    </xf>
    <xf numFmtId="0" fontId="25" fillId="5" borderId="61" xfId="0" applyFont="1" applyFill="1" applyBorder="1">
      <alignment vertical="center"/>
    </xf>
    <xf numFmtId="0" fontId="42" fillId="5" borderId="62" xfId="0" applyFont="1" applyFill="1" applyBorder="1">
      <alignment vertical="center"/>
    </xf>
    <xf numFmtId="0" fontId="0" fillId="5" borderId="61" xfId="0" applyFill="1" applyBorder="1">
      <alignment vertical="center"/>
    </xf>
    <xf numFmtId="0" fontId="0" fillId="5" borderId="62" xfId="0" applyFill="1" applyBorder="1">
      <alignment vertical="center"/>
    </xf>
    <xf numFmtId="0" fontId="39" fillId="0" borderId="0" xfId="0" applyFont="1">
      <alignment vertical="center"/>
    </xf>
    <xf numFmtId="0" fontId="22" fillId="0" borderId="0" xfId="0" applyFont="1">
      <alignment vertical="center"/>
    </xf>
    <xf numFmtId="0" fontId="74" fillId="5" borderId="19" xfId="0" applyFont="1" applyFill="1" applyBorder="1" applyAlignment="1">
      <alignment vertical="top"/>
    </xf>
    <xf numFmtId="0" fontId="42" fillId="5" borderId="20" xfId="0" applyFont="1" applyFill="1" applyBorder="1">
      <alignment vertical="center"/>
    </xf>
    <xf numFmtId="0" fontId="42" fillId="5" borderId="33" xfId="0" applyFont="1" applyFill="1" applyBorder="1">
      <alignment vertical="center"/>
    </xf>
    <xf numFmtId="0" fontId="42" fillId="5" borderId="32" xfId="0" applyFont="1" applyFill="1" applyBorder="1">
      <alignment vertical="center"/>
    </xf>
    <xf numFmtId="0" fontId="42" fillId="5" borderId="20" xfId="0" applyFont="1" applyFill="1" applyBorder="1" applyAlignment="1">
      <alignment horizontal="right"/>
    </xf>
    <xf numFmtId="0" fontId="47" fillId="5" borderId="0" xfId="0" applyFont="1" applyFill="1" applyAlignment="1">
      <alignment horizontal="center" vertical="center"/>
    </xf>
    <xf numFmtId="0" fontId="41" fillId="5" borderId="0" xfId="0" applyFont="1" applyFill="1" applyAlignment="1">
      <alignment horizontal="center" vertical="center"/>
    </xf>
    <xf numFmtId="0" fontId="46" fillId="5" borderId="13" xfId="0" applyFont="1" applyFill="1" applyBorder="1">
      <alignment vertical="center"/>
    </xf>
    <xf numFmtId="0" fontId="14" fillId="0" borderId="0" xfId="0" applyFont="1">
      <alignment vertical="center"/>
    </xf>
    <xf numFmtId="0" fontId="30" fillId="0" borderId="0" xfId="0" applyFont="1">
      <alignment vertical="center"/>
    </xf>
    <xf numFmtId="0" fontId="42" fillId="5" borderId="13" xfId="0" applyFont="1" applyFill="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0" fontId="2" fillId="0" borderId="73" xfId="1" applyNumberFormat="1" applyFont="1" applyBorder="1" applyAlignment="1">
      <alignment vertical="center" shrinkToFit="1"/>
    </xf>
    <xf numFmtId="38" fontId="13" fillId="0" borderId="68" xfId="3" applyFont="1" applyFill="1" applyBorder="1" applyAlignment="1" applyProtection="1">
      <alignment vertical="center"/>
      <protection locked="0"/>
    </xf>
    <xf numFmtId="38" fontId="13" fillId="0" borderId="71" xfId="3" applyFont="1" applyFill="1" applyBorder="1" applyAlignment="1" applyProtection="1">
      <alignment vertical="center"/>
      <protection locked="0"/>
    </xf>
    <xf numFmtId="38" fontId="13" fillId="0" borderId="69" xfId="3" applyFont="1" applyFill="1" applyBorder="1" applyAlignment="1" applyProtection="1">
      <alignment vertical="center"/>
      <protection locked="0"/>
    </xf>
    <xf numFmtId="180" fontId="2" fillId="0" borderId="72" xfId="1" applyNumberFormat="1" applyFont="1" applyBorder="1" applyAlignment="1">
      <alignment vertical="center"/>
    </xf>
    <xf numFmtId="181" fontId="2" fillId="0" borderId="70" xfId="1" applyNumberFormat="1" applyFont="1" applyBorder="1" applyAlignment="1">
      <alignment vertical="center"/>
    </xf>
    <xf numFmtId="0" fontId="21" fillId="0" borderId="30" xfId="1" applyNumberFormat="1" applyFont="1" applyBorder="1" applyAlignment="1">
      <alignment horizontal="left" vertical="center" shrinkToFit="1"/>
    </xf>
    <xf numFmtId="0" fontId="13" fillId="0" borderId="0" xfId="1" applyNumberFormat="1" applyFont="1" applyAlignment="1">
      <alignment vertical="center"/>
    </xf>
    <xf numFmtId="0" fontId="13" fillId="0" borderId="2" xfId="1" applyNumberFormat="1" applyFont="1" applyBorder="1" applyAlignment="1">
      <alignment horizontal="center" vertical="center"/>
    </xf>
    <xf numFmtId="0" fontId="13" fillId="0" borderId="0" xfId="1" applyNumberFormat="1" applyFont="1" applyBorder="1" applyAlignment="1">
      <alignment horizontal="center" vertical="center" shrinkToFit="1"/>
    </xf>
    <xf numFmtId="179" fontId="42" fillId="5" borderId="62" xfId="0" applyNumberFormat="1" applyFont="1" applyFill="1" applyBorder="1" applyAlignment="1">
      <alignment shrinkToFit="1"/>
    </xf>
    <xf numFmtId="0" fontId="42" fillId="5" borderId="65" xfId="0" applyFont="1" applyFill="1" applyBorder="1" applyAlignment="1">
      <alignment vertical="center"/>
    </xf>
    <xf numFmtId="0" fontId="42" fillId="5" borderId="64" xfId="0" applyFont="1" applyFill="1" applyBorder="1" applyAlignment="1">
      <alignment vertical="center"/>
    </xf>
    <xf numFmtId="0" fontId="42" fillId="5" borderId="66" xfId="0" applyFont="1" applyFill="1" applyBorder="1" applyAlignment="1">
      <alignment vertical="center"/>
    </xf>
    <xf numFmtId="0" fontId="42" fillId="5" borderId="4" xfId="0" applyFont="1" applyFill="1" applyBorder="1" applyAlignment="1">
      <alignment vertical="center"/>
    </xf>
    <xf numFmtId="0" fontId="0" fillId="0" borderId="0" xfId="0" applyNumberFormat="1" applyFill="1" applyBorder="1">
      <alignment vertical="center"/>
    </xf>
    <xf numFmtId="0" fontId="0" fillId="0" borderId="0" xfId="0" applyNumberFormat="1" applyFill="1" applyBorder="1" applyAlignment="1">
      <alignment vertical="top"/>
    </xf>
    <xf numFmtId="3" fontId="77" fillId="0" borderId="0" xfId="0" applyNumberFormat="1" applyFont="1" applyFill="1" applyBorder="1" applyAlignment="1">
      <alignment horizontal="left" vertical="top" shrinkToFit="1"/>
    </xf>
    <xf numFmtId="0" fontId="77" fillId="0" borderId="0" xfId="0" applyFont="1" applyFill="1" applyBorder="1" applyAlignment="1">
      <alignment horizontal="left" vertical="top" shrinkToFit="1"/>
    </xf>
    <xf numFmtId="0" fontId="42" fillId="0" borderId="0" xfId="0" applyFont="1" applyFill="1" applyBorder="1" applyAlignment="1">
      <alignment vertical="center"/>
    </xf>
    <xf numFmtId="179" fontId="42" fillId="0" borderId="0" xfId="0" applyNumberFormat="1" applyFont="1" applyFill="1" applyBorder="1" applyAlignment="1">
      <alignment shrinkToFit="1"/>
    </xf>
    <xf numFmtId="3" fontId="77" fillId="0" borderId="0" xfId="0" applyNumberFormat="1" applyFont="1" applyFill="1" applyBorder="1" applyAlignment="1">
      <alignment horizontal="left" vertical="top"/>
    </xf>
    <xf numFmtId="0" fontId="77" fillId="0" borderId="0" xfId="0" applyFont="1" applyFill="1" applyBorder="1" applyAlignment="1">
      <alignment horizontal="left" vertical="top"/>
    </xf>
    <xf numFmtId="3" fontId="51" fillId="5" borderId="65" xfId="0" applyNumberFormat="1" applyFont="1" applyFill="1" applyBorder="1" applyAlignment="1">
      <alignment horizontal="left" vertical="top" shrinkToFit="1"/>
    </xf>
    <xf numFmtId="0" fontId="51" fillId="5" borderId="64" xfId="0" applyFont="1" applyFill="1" applyBorder="1" applyAlignment="1">
      <alignment horizontal="left" vertical="top" shrinkToFit="1"/>
    </xf>
    <xf numFmtId="181" fontId="42" fillId="0" borderId="0" xfId="0" applyNumberFormat="1" applyFont="1" applyFill="1" applyBorder="1" applyAlignment="1">
      <alignment vertical="center"/>
    </xf>
    <xf numFmtId="180" fontId="38" fillId="0" borderId="0" xfId="0" applyNumberFormat="1" applyFont="1" applyFill="1" applyBorder="1" applyAlignment="1">
      <alignment vertical="center"/>
    </xf>
    <xf numFmtId="0" fontId="42" fillId="0" borderId="0" xfId="0" applyFont="1" applyFill="1" applyBorder="1" applyAlignment="1"/>
    <xf numFmtId="179" fontId="42" fillId="0" borderId="0" xfId="0" applyNumberFormat="1" applyFont="1" applyFill="1" applyBorder="1" applyAlignment="1">
      <alignment vertical="center" textRotation="255" shrinkToFit="1"/>
    </xf>
    <xf numFmtId="190" fontId="42" fillId="0" borderId="0" xfId="0" applyNumberFormat="1" applyFont="1" applyFill="1" applyBorder="1" applyAlignment="1">
      <alignment vertical="center" textRotation="255" shrinkToFit="1"/>
    </xf>
    <xf numFmtId="189" fontId="42" fillId="0" borderId="0" xfId="0" applyNumberFormat="1" applyFont="1" applyFill="1" applyBorder="1" applyAlignment="1">
      <alignment shrinkToFit="1"/>
    </xf>
    <xf numFmtId="188" fontId="42" fillId="0" borderId="0" xfId="0" applyNumberFormat="1" applyFont="1" applyFill="1" applyBorder="1" applyAlignment="1">
      <alignment vertical="center" textRotation="255" shrinkToFit="1"/>
    </xf>
    <xf numFmtId="186" fontId="37" fillId="0" borderId="0" xfId="0" applyNumberFormat="1" applyFont="1" applyFill="1" applyBorder="1" applyAlignment="1">
      <alignment vertical="center"/>
    </xf>
    <xf numFmtId="0" fontId="46" fillId="0" borderId="0" xfId="0" applyFont="1" applyFill="1" applyBorder="1" applyAlignment="1">
      <alignment vertical="center"/>
    </xf>
    <xf numFmtId="0" fontId="30" fillId="5" borderId="0" xfId="0" applyFont="1" applyFill="1" applyAlignment="1">
      <alignment vertical="top"/>
    </xf>
    <xf numFmtId="0" fontId="78" fillId="5" borderId="0" xfId="0" applyFont="1" applyFill="1" applyAlignment="1">
      <alignment horizontal="left" vertical="center" wrapText="1"/>
    </xf>
    <xf numFmtId="0" fontId="79" fillId="5" borderId="0" xfId="0" applyFont="1" applyFill="1" applyAlignment="1">
      <alignment horizontal="left" vertical="center" wrapText="1"/>
    </xf>
    <xf numFmtId="0" fontId="79" fillId="5" borderId="0" xfId="0" applyFont="1" applyFill="1" applyAlignment="1">
      <alignment vertical="center"/>
    </xf>
    <xf numFmtId="0" fontId="80" fillId="0" borderId="0" xfId="0" applyNumberFormat="1" applyFont="1" applyAlignment="1">
      <alignment horizontal="center" vertical="center"/>
    </xf>
    <xf numFmtId="0" fontId="81" fillId="0" borderId="0" xfId="0" applyNumberFormat="1" applyFont="1" applyAlignment="1">
      <alignment horizontal="center" vertical="center"/>
    </xf>
    <xf numFmtId="0" fontId="26" fillId="0" borderId="0" xfId="0" applyFont="1" applyAlignment="1">
      <alignment vertical="center"/>
    </xf>
    <xf numFmtId="0" fontId="82" fillId="0" borderId="0" xfId="1" applyFont="1" applyAlignment="1">
      <alignment vertical="center"/>
    </xf>
    <xf numFmtId="0" fontId="7" fillId="2" borderId="7" xfId="1" applyFont="1" applyFill="1" applyBorder="1" applyAlignment="1">
      <alignment horizontal="center" vertical="center"/>
    </xf>
    <xf numFmtId="0" fontId="83" fillId="5" borderId="0" xfId="0" applyFont="1" applyFill="1" applyAlignment="1">
      <alignment vertical="top"/>
    </xf>
    <xf numFmtId="0" fontId="25" fillId="5" borderId="0" xfId="0" applyFont="1" applyFill="1" applyAlignment="1"/>
    <xf numFmtId="0" fontId="42" fillId="5" borderId="0" xfId="0" applyFont="1" applyFill="1" applyAlignment="1">
      <alignment vertical="top" wrapText="1"/>
    </xf>
    <xf numFmtId="0" fontId="2" fillId="2" borderId="7" xfId="1" applyFill="1" applyBorder="1" applyAlignment="1" applyProtection="1">
      <alignment horizontal="center" vertical="center"/>
      <protection locked="0"/>
    </xf>
    <xf numFmtId="0" fontId="2" fillId="4" borderId="0" xfId="1" applyFill="1" applyAlignment="1">
      <alignment vertical="center"/>
    </xf>
    <xf numFmtId="0" fontId="2" fillId="3" borderId="0" xfId="1" applyNumberFormat="1" applyFont="1" applyFill="1" applyAlignment="1">
      <alignment vertical="center"/>
    </xf>
    <xf numFmtId="0" fontId="2" fillId="0" borderId="0" xfId="1" applyAlignment="1" applyProtection="1">
      <alignment vertical="center"/>
      <protection locked="0"/>
    </xf>
    <xf numFmtId="0" fontId="42" fillId="5" borderId="20" xfId="0" applyFont="1" applyFill="1" applyBorder="1" applyAlignment="1">
      <alignment horizontal="right"/>
    </xf>
    <xf numFmtId="0" fontId="32" fillId="0" borderId="7" xfId="1" applyFont="1" applyBorder="1" applyAlignment="1">
      <alignment horizontal="center" vertical="center" wrapText="1"/>
    </xf>
    <xf numFmtId="0" fontId="0" fillId="0" borderId="0" xfId="0" quotePrefix="1" applyNumberFormat="1" applyFill="1" applyBorder="1">
      <alignment vertical="center"/>
    </xf>
    <xf numFmtId="193" fontId="2" fillId="0" borderId="31" xfId="1" applyNumberFormat="1" applyFont="1" applyFill="1" applyBorder="1" applyAlignment="1" applyProtection="1">
      <alignment horizontal="right" vertical="center" shrinkToFit="1"/>
      <protection locked="0"/>
    </xf>
    <xf numFmtId="193" fontId="2" fillId="0" borderId="35" xfId="1" applyNumberFormat="1" applyFont="1" applyFill="1" applyBorder="1" applyAlignment="1" applyProtection="1">
      <alignment horizontal="right" vertical="center" shrinkToFit="1"/>
      <protection locked="0"/>
    </xf>
    <xf numFmtId="0" fontId="2" fillId="3" borderId="0" xfId="1" applyFill="1" applyAlignment="1">
      <alignment vertical="center"/>
    </xf>
    <xf numFmtId="14" fontId="2" fillId="3" borderId="0" xfId="1" applyNumberFormat="1" applyFill="1" applyAlignment="1">
      <alignment vertical="center"/>
    </xf>
    <xf numFmtId="14" fontId="2" fillId="3" borderId="11" xfId="1" applyNumberFormat="1" applyFill="1" applyBorder="1" applyAlignment="1">
      <alignment vertical="center"/>
    </xf>
    <xf numFmtId="14" fontId="2" fillId="3" borderId="13" xfId="1" applyNumberFormat="1" applyFill="1" applyBorder="1" applyAlignment="1">
      <alignment vertical="center"/>
    </xf>
    <xf numFmtId="14" fontId="2" fillId="3" borderId="12" xfId="1" applyNumberFormat="1" applyFill="1" applyBorder="1" applyAlignment="1">
      <alignment vertical="center"/>
    </xf>
    <xf numFmtId="14" fontId="2" fillId="3" borderId="41" xfId="1" applyNumberFormat="1" applyFill="1" applyBorder="1" applyAlignment="1">
      <alignment vertical="center"/>
    </xf>
    <xf numFmtId="14" fontId="2" fillId="3" borderId="0" xfId="1" applyNumberFormat="1" applyFill="1" applyBorder="1" applyAlignment="1">
      <alignment vertical="center"/>
    </xf>
    <xf numFmtId="14" fontId="2" fillId="3" borderId="42" xfId="1" applyNumberFormat="1" applyFill="1" applyBorder="1" applyAlignment="1">
      <alignment vertical="center"/>
    </xf>
    <xf numFmtId="14" fontId="2" fillId="3" borderId="14" xfId="1" applyNumberFormat="1" applyFill="1" applyBorder="1" applyAlignment="1">
      <alignment vertical="center"/>
    </xf>
    <xf numFmtId="14" fontId="2" fillId="3" borderId="2" xfId="1" applyNumberFormat="1" applyFill="1" applyBorder="1" applyAlignment="1">
      <alignment vertical="center"/>
    </xf>
    <xf numFmtId="14" fontId="2" fillId="3" borderId="15" xfId="1" applyNumberFormat="1" applyFill="1" applyBorder="1" applyAlignment="1">
      <alignment vertical="center"/>
    </xf>
    <xf numFmtId="0" fontId="2" fillId="3" borderId="0" xfId="1" applyFill="1" applyAlignment="1">
      <alignment horizontal="right" vertical="center"/>
    </xf>
    <xf numFmtId="14" fontId="12" fillId="0" borderId="0" xfId="2" applyNumberFormat="1" applyFont="1">
      <alignment vertical="center"/>
    </xf>
    <xf numFmtId="0" fontId="2" fillId="4" borderId="0" xfId="1" applyNumberFormat="1" applyFont="1" applyFill="1" applyAlignment="1">
      <alignment horizontal="center" vertical="center"/>
    </xf>
    <xf numFmtId="14" fontId="2" fillId="4" borderId="0" xfId="1" applyNumberFormat="1" applyFont="1" applyFill="1" applyAlignment="1">
      <alignment vertical="center"/>
    </xf>
    <xf numFmtId="176" fontId="2" fillId="4" borderId="0" xfId="1" applyNumberFormat="1" applyFont="1" applyFill="1" applyAlignment="1">
      <alignment vertical="center"/>
    </xf>
    <xf numFmtId="14" fontId="21" fillId="0" borderId="0" xfId="1" applyNumberFormat="1" applyFont="1" applyAlignment="1">
      <alignment vertical="center"/>
    </xf>
    <xf numFmtId="0" fontId="36" fillId="5" borderId="13" xfId="0" applyFont="1" applyFill="1" applyBorder="1" applyAlignment="1">
      <alignment vertical="center"/>
    </xf>
    <xf numFmtId="0" fontId="36" fillId="5" borderId="0" xfId="0" applyFont="1" applyFill="1" applyBorder="1" applyAlignment="1">
      <alignment vertical="center"/>
    </xf>
    <xf numFmtId="176" fontId="36" fillId="5" borderId="0" xfId="0" applyNumberFormat="1" applyFont="1" applyFill="1" applyBorder="1" applyAlignment="1">
      <alignment vertical="center"/>
    </xf>
    <xf numFmtId="176" fontId="36" fillId="5" borderId="13" xfId="0" applyNumberFormat="1" applyFont="1" applyFill="1" applyBorder="1" applyAlignment="1">
      <alignment vertical="center"/>
    </xf>
    <xf numFmtId="181" fontId="2" fillId="0" borderId="0" xfId="1" applyNumberFormat="1" applyFont="1" applyBorder="1" applyAlignment="1">
      <alignment vertical="center"/>
    </xf>
    <xf numFmtId="38" fontId="2" fillId="0" borderId="0" xfId="5" applyFont="1" applyBorder="1" applyAlignment="1">
      <alignment vertical="center"/>
    </xf>
    <xf numFmtId="181" fontId="2" fillId="0" borderId="7" xfId="1" applyNumberFormat="1" applyFont="1" applyBorder="1" applyAlignment="1">
      <alignment vertical="center"/>
    </xf>
    <xf numFmtId="180" fontId="2" fillId="0" borderId="7" xfId="1" applyNumberFormat="1" applyFont="1" applyBorder="1" applyAlignment="1">
      <alignment vertical="center"/>
    </xf>
    <xf numFmtId="189" fontId="42" fillId="5" borderId="30" xfId="0" applyNumberFormat="1" applyFont="1" applyFill="1" applyBorder="1" applyAlignment="1">
      <alignment horizontal="right" vertical="center" shrinkToFit="1"/>
    </xf>
    <xf numFmtId="189" fontId="42" fillId="5" borderId="62" xfId="0" applyNumberFormat="1" applyFont="1" applyFill="1" applyBorder="1" applyAlignment="1">
      <alignment horizontal="right" vertical="center" shrinkToFit="1"/>
    </xf>
    <xf numFmtId="189" fontId="42" fillId="5" borderId="32" xfId="0" applyNumberFormat="1" applyFont="1" applyFill="1" applyBorder="1" applyAlignment="1">
      <alignment horizontal="right" vertical="center" shrinkToFit="1"/>
    </xf>
    <xf numFmtId="189" fontId="38" fillId="5" borderId="30" xfId="0" applyNumberFormat="1" applyFont="1" applyFill="1" applyBorder="1" applyAlignment="1">
      <alignment horizontal="right" vertical="center" shrinkToFit="1"/>
    </xf>
    <xf numFmtId="189" fontId="38" fillId="5" borderId="62" xfId="0" applyNumberFormat="1" applyFont="1" applyFill="1" applyBorder="1" applyAlignment="1">
      <alignment horizontal="right" vertical="center" shrinkToFit="1"/>
    </xf>
    <xf numFmtId="189" fontId="38" fillId="5" borderId="32" xfId="0" applyNumberFormat="1" applyFont="1" applyFill="1" applyBorder="1" applyAlignment="1">
      <alignment horizontal="right" vertical="center" shrinkToFit="1"/>
    </xf>
    <xf numFmtId="179" fontId="42" fillId="5" borderId="30" xfId="0" applyNumberFormat="1" applyFont="1" applyFill="1" applyBorder="1" applyAlignment="1">
      <alignment horizontal="center" shrinkToFit="1"/>
    </xf>
    <xf numFmtId="179" fontId="42" fillId="5" borderId="62" xfId="0" applyNumberFormat="1" applyFont="1" applyFill="1" applyBorder="1" applyAlignment="1">
      <alignment horizontal="center" shrinkToFit="1"/>
    </xf>
    <xf numFmtId="181" fontId="42" fillId="5" borderId="53" xfId="0" applyNumberFormat="1" applyFont="1" applyFill="1" applyBorder="1" applyAlignment="1">
      <alignment horizontal="center" vertical="center"/>
    </xf>
    <xf numFmtId="180" fontId="38" fillId="5" borderId="69" xfId="0" applyNumberFormat="1" applyFont="1" applyFill="1" applyBorder="1" applyAlignment="1">
      <alignment horizontal="right" vertical="center"/>
    </xf>
    <xf numFmtId="180" fontId="38" fillId="5" borderId="63" xfId="0" applyNumberFormat="1" applyFont="1" applyFill="1" applyBorder="1" applyAlignment="1">
      <alignment horizontal="right" vertical="center"/>
    </xf>
    <xf numFmtId="0" fontId="42" fillId="5" borderId="62" xfId="0" applyFont="1" applyFill="1" applyBorder="1" applyAlignment="1">
      <alignment horizontal="right"/>
    </xf>
    <xf numFmtId="0" fontId="42" fillId="5" borderId="32" xfId="0" applyFont="1" applyFill="1" applyBorder="1" applyAlignment="1">
      <alignment horizontal="right"/>
    </xf>
    <xf numFmtId="177" fontId="42" fillId="5" borderId="30" xfId="0" applyNumberFormat="1" applyFont="1" applyFill="1" applyBorder="1" applyAlignment="1">
      <alignment horizontal="right" vertical="center" shrinkToFit="1"/>
    </xf>
    <xf numFmtId="177" fontId="42" fillId="5" borderId="62" xfId="0" applyNumberFormat="1" applyFont="1" applyFill="1" applyBorder="1" applyAlignment="1">
      <alignment horizontal="right" vertical="center" shrinkToFit="1"/>
    </xf>
    <xf numFmtId="0" fontId="42" fillId="5" borderId="62" xfId="0" applyFont="1" applyFill="1" applyBorder="1" applyAlignment="1">
      <alignment horizontal="right" vertical="center"/>
    </xf>
    <xf numFmtId="0" fontId="42" fillId="5" borderId="32" xfId="0" applyFont="1" applyFill="1" applyBorder="1" applyAlignment="1">
      <alignment horizontal="right" vertical="center"/>
    </xf>
    <xf numFmtId="179" fontId="42" fillId="5" borderId="73" xfId="0" applyNumberFormat="1" applyFont="1" applyFill="1" applyBorder="1" applyAlignment="1">
      <alignment horizontal="center" vertical="center" textRotation="255" shrinkToFit="1"/>
    </xf>
    <xf numFmtId="179" fontId="42" fillId="5" borderId="63" xfId="0" applyNumberFormat="1" applyFont="1" applyFill="1" applyBorder="1" applyAlignment="1">
      <alignment horizontal="center" vertical="center" textRotation="255" shrinkToFit="1"/>
    </xf>
    <xf numFmtId="179" fontId="42" fillId="5" borderId="68" xfId="0" applyNumberFormat="1" applyFont="1" applyFill="1" applyBorder="1" applyAlignment="1">
      <alignment horizontal="center" vertical="center" textRotation="255" shrinkToFit="1"/>
    </xf>
    <xf numFmtId="179" fontId="42" fillId="5" borderId="41" xfId="0" applyNumberFormat="1" applyFont="1" applyFill="1" applyBorder="1" applyAlignment="1">
      <alignment horizontal="center" vertical="center" textRotation="255" shrinkToFit="1"/>
    </xf>
    <xf numFmtId="179" fontId="42" fillId="5" borderId="0" xfId="0" applyNumberFormat="1" applyFont="1" applyFill="1" applyBorder="1" applyAlignment="1">
      <alignment horizontal="center" vertical="center" textRotation="255" shrinkToFit="1"/>
    </xf>
    <xf numFmtId="179" fontId="42" fillId="5" borderId="74" xfId="0" applyNumberFormat="1" applyFont="1" applyFill="1" applyBorder="1" applyAlignment="1">
      <alignment horizontal="center" vertical="center" textRotation="255" shrinkToFit="1"/>
    </xf>
    <xf numFmtId="179" fontId="42" fillId="5" borderId="76" xfId="0" applyNumberFormat="1" applyFont="1" applyFill="1" applyBorder="1" applyAlignment="1">
      <alignment horizontal="center" vertical="center" textRotation="255" shrinkToFit="1"/>
    </xf>
    <xf numFmtId="179" fontId="42" fillId="5" borderId="61" xfId="0" applyNumberFormat="1" applyFont="1" applyFill="1" applyBorder="1" applyAlignment="1">
      <alignment horizontal="center" vertical="center" textRotation="255" shrinkToFit="1"/>
    </xf>
    <xf numFmtId="179" fontId="42" fillId="5" borderId="65" xfId="0" applyNumberFormat="1" applyFont="1" applyFill="1" applyBorder="1" applyAlignment="1">
      <alignment horizontal="center" vertical="center" textRotation="255" shrinkToFit="1"/>
    </xf>
    <xf numFmtId="193" fontId="42" fillId="5" borderId="62" xfId="0" applyNumberFormat="1" applyFont="1" applyFill="1" applyBorder="1" applyAlignment="1">
      <alignment horizontal="right" vertical="center" shrinkToFit="1"/>
    </xf>
    <xf numFmtId="193" fontId="42" fillId="5" borderId="32" xfId="0" applyNumberFormat="1" applyFont="1" applyFill="1" applyBorder="1" applyAlignment="1">
      <alignment horizontal="right" vertical="center" shrinkToFit="1"/>
    </xf>
    <xf numFmtId="180" fontId="38" fillId="5" borderId="33" xfId="0" applyNumberFormat="1" applyFont="1" applyFill="1" applyBorder="1" applyAlignment="1">
      <alignment horizontal="right" vertical="center"/>
    </xf>
    <xf numFmtId="180" fontId="38" fillId="5" borderId="62" xfId="0" applyNumberFormat="1" applyFont="1" applyFill="1" applyBorder="1" applyAlignment="1">
      <alignment horizontal="right" vertical="center"/>
    </xf>
    <xf numFmtId="179" fontId="42" fillId="5" borderId="30" xfId="0" applyNumberFormat="1" applyFont="1" applyFill="1" applyBorder="1" applyAlignment="1">
      <alignment horizontal="right" vertical="center" shrinkToFit="1"/>
    </xf>
    <xf numFmtId="179" fontId="42" fillId="5" borderId="62" xfId="0" applyNumberFormat="1" applyFont="1" applyFill="1" applyBorder="1" applyAlignment="1">
      <alignment horizontal="right" vertical="center" shrinkToFit="1"/>
    </xf>
    <xf numFmtId="0" fontId="42" fillId="5" borderId="38" xfId="0" applyFont="1" applyFill="1" applyBorder="1" applyAlignment="1">
      <alignment horizontal="center" vertical="center"/>
    </xf>
    <xf numFmtId="0" fontId="42" fillId="5" borderId="39" xfId="0" applyFont="1" applyFill="1" applyBorder="1" applyAlignment="1">
      <alignment horizontal="center" vertical="center"/>
    </xf>
    <xf numFmtId="181" fontId="42" fillId="5" borderId="39" xfId="0" applyNumberFormat="1" applyFont="1" applyFill="1" applyBorder="1" applyAlignment="1">
      <alignment horizontal="center" vertical="center"/>
    </xf>
    <xf numFmtId="180" fontId="38" fillId="5" borderId="43" xfId="0" applyNumberFormat="1" applyFont="1" applyFill="1" applyBorder="1" applyAlignment="1">
      <alignment horizontal="right" vertical="center"/>
    </xf>
    <xf numFmtId="180" fontId="38" fillId="5" borderId="6" xfId="0" applyNumberFormat="1" applyFont="1" applyFill="1" applyBorder="1" applyAlignment="1">
      <alignment horizontal="right" vertical="center"/>
    </xf>
    <xf numFmtId="179" fontId="42" fillId="5" borderId="32" xfId="0" applyNumberFormat="1" applyFont="1" applyFill="1" applyBorder="1" applyAlignment="1">
      <alignment horizontal="center" shrinkToFit="1"/>
    </xf>
    <xf numFmtId="179" fontId="42" fillId="5" borderId="3" xfId="0" applyNumberFormat="1" applyFont="1" applyFill="1" applyBorder="1" applyAlignment="1">
      <alignment horizontal="distributed" shrinkToFit="1"/>
    </xf>
    <xf numFmtId="179" fontId="42" fillId="5" borderId="6" xfId="0" applyNumberFormat="1" applyFont="1" applyFill="1" applyBorder="1" applyAlignment="1">
      <alignment horizontal="distributed" shrinkToFit="1"/>
    </xf>
    <xf numFmtId="179" fontId="42" fillId="5" borderId="66" xfId="0" applyNumberFormat="1" applyFont="1" applyFill="1" applyBorder="1" applyAlignment="1">
      <alignment horizontal="distributed" shrinkToFit="1"/>
    </xf>
    <xf numFmtId="193" fontId="42" fillId="5" borderId="62" xfId="0" applyNumberFormat="1" applyFont="1" applyFill="1" applyBorder="1" applyAlignment="1">
      <alignment horizontal="right" shrinkToFit="1"/>
    </xf>
    <xf numFmtId="193" fontId="42" fillId="5" borderId="32" xfId="0" applyNumberFormat="1" applyFont="1" applyFill="1" applyBorder="1" applyAlignment="1">
      <alignment horizontal="right" shrinkToFit="1"/>
    </xf>
    <xf numFmtId="186" fontId="37" fillId="5" borderId="16" xfId="0" applyNumberFormat="1" applyFont="1" applyFill="1" applyBorder="1" applyAlignment="1">
      <alignment horizontal="center" vertical="center"/>
    </xf>
    <xf numFmtId="186" fontId="37" fillId="5" borderId="17" xfId="0" applyNumberFormat="1" applyFont="1" applyFill="1" applyBorder="1" applyAlignment="1">
      <alignment horizontal="center" vertical="center"/>
    </xf>
    <xf numFmtId="186" fontId="37" fillId="5" borderId="18" xfId="0" applyNumberFormat="1" applyFont="1" applyFill="1" applyBorder="1" applyAlignment="1">
      <alignment horizontal="center" vertical="center"/>
    </xf>
    <xf numFmtId="0" fontId="46" fillId="5" borderId="52" xfId="0" applyFont="1" applyFill="1" applyBorder="1" applyAlignment="1">
      <alignment horizontal="center" vertical="center"/>
    </xf>
    <xf numFmtId="0" fontId="46" fillId="5" borderId="53" xfId="0" applyFont="1" applyFill="1" applyBorder="1" applyAlignment="1">
      <alignment horizontal="center" vertical="center"/>
    </xf>
    <xf numFmtId="0" fontId="46" fillId="5" borderId="19"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54" xfId="0" applyFont="1" applyFill="1" applyBorder="1" applyAlignment="1">
      <alignment horizontal="center" vertical="center"/>
    </xf>
    <xf numFmtId="0" fontId="46" fillId="5" borderId="21" xfId="0" applyFont="1" applyFill="1" applyBorder="1" applyAlignment="1">
      <alignment horizontal="center" vertical="center"/>
    </xf>
    <xf numFmtId="191" fontId="42" fillId="5" borderId="41" xfId="0" applyNumberFormat="1" applyFont="1" applyFill="1" applyBorder="1" applyAlignment="1">
      <alignment horizontal="center" vertical="center" textRotation="255" shrinkToFit="1"/>
    </xf>
    <xf numFmtId="191" fontId="42" fillId="5" borderId="42" xfId="0" applyNumberFormat="1" applyFont="1" applyFill="1" applyBorder="1" applyAlignment="1">
      <alignment horizontal="center" vertical="center" textRotation="255" shrinkToFit="1"/>
    </xf>
    <xf numFmtId="191" fontId="42" fillId="5" borderId="14" xfId="0" applyNumberFormat="1" applyFont="1" applyFill="1" applyBorder="1" applyAlignment="1">
      <alignment horizontal="center" vertical="center" textRotation="255" shrinkToFit="1"/>
    </xf>
    <xf numFmtId="191" fontId="42" fillId="5" borderId="15" xfId="0" applyNumberFormat="1" applyFont="1" applyFill="1" applyBorder="1" applyAlignment="1">
      <alignment horizontal="center" vertical="center" textRotation="255" shrinkToFit="1"/>
    </xf>
    <xf numFmtId="189" fontId="42" fillId="5" borderId="76" xfId="0" applyNumberFormat="1" applyFont="1" applyFill="1" applyBorder="1" applyAlignment="1">
      <alignment horizontal="right" shrinkToFit="1"/>
    </xf>
    <xf numFmtId="189" fontId="42" fillId="5" borderId="61" xfId="0" applyNumberFormat="1" applyFont="1" applyFill="1" applyBorder="1" applyAlignment="1">
      <alignment horizontal="right" shrinkToFit="1"/>
    </xf>
    <xf numFmtId="189" fontId="42" fillId="5" borderId="65" xfId="0" applyNumberFormat="1" applyFont="1" applyFill="1" applyBorder="1" applyAlignment="1">
      <alignment horizontal="right" shrinkToFit="1"/>
    </xf>
    <xf numFmtId="0" fontId="46" fillId="5" borderId="23" xfId="0" applyFont="1" applyFill="1" applyBorder="1" applyAlignment="1">
      <alignment horizontal="center" vertical="center"/>
    </xf>
    <xf numFmtId="0" fontId="46" fillId="5" borderId="24" xfId="0" applyFont="1" applyFill="1" applyBorder="1" applyAlignment="1">
      <alignment horizontal="center" vertical="center"/>
    </xf>
    <xf numFmtId="180" fontId="38" fillId="5" borderId="77" xfId="0" applyNumberFormat="1" applyFont="1" applyFill="1" applyBorder="1" applyAlignment="1">
      <alignment horizontal="right" vertical="center"/>
    </xf>
    <xf numFmtId="180" fontId="38" fillId="5" borderId="61" xfId="0" applyNumberFormat="1" applyFont="1" applyFill="1" applyBorder="1" applyAlignment="1">
      <alignment horizontal="right" vertical="center"/>
    </xf>
    <xf numFmtId="0" fontId="46" fillId="5" borderId="22" xfId="0" applyFont="1" applyFill="1" applyBorder="1" applyAlignment="1">
      <alignment horizontal="center" vertical="center"/>
    </xf>
    <xf numFmtId="181" fontId="42" fillId="5" borderId="75" xfId="0" applyNumberFormat="1" applyFont="1" applyFill="1" applyBorder="1" applyAlignment="1">
      <alignment horizontal="center" vertical="center"/>
    </xf>
    <xf numFmtId="189" fontId="42" fillId="5" borderId="30" xfId="0" applyNumberFormat="1" applyFont="1" applyFill="1" applyBorder="1" applyAlignment="1">
      <alignment horizontal="right" shrinkToFit="1"/>
    </xf>
    <xf numFmtId="189" fontId="42" fillId="5" borderId="62" xfId="0" applyNumberFormat="1" applyFont="1" applyFill="1" applyBorder="1" applyAlignment="1">
      <alignment horizontal="right" shrinkToFit="1"/>
    </xf>
    <xf numFmtId="189" fontId="42" fillId="5" borderId="32" xfId="0" applyNumberFormat="1" applyFont="1" applyFill="1" applyBorder="1" applyAlignment="1">
      <alignment horizontal="right" shrinkToFit="1"/>
    </xf>
    <xf numFmtId="193" fontId="42" fillId="5" borderId="63" xfId="0" applyNumberFormat="1" applyFont="1" applyFill="1" applyBorder="1" applyAlignment="1">
      <alignment horizontal="right" shrinkToFit="1"/>
    </xf>
    <xf numFmtId="193" fontId="42" fillId="5" borderId="68" xfId="0" applyNumberFormat="1" applyFont="1" applyFill="1" applyBorder="1" applyAlignment="1">
      <alignment horizontal="right" shrinkToFit="1"/>
    </xf>
    <xf numFmtId="192" fontId="42" fillId="5" borderId="11" xfId="0" applyNumberFormat="1" applyFont="1" applyFill="1" applyBorder="1" applyAlignment="1">
      <alignment horizontal="center" vertical="center" textRotation="255" shrinkToFit="1"/>
    </xf>
    <xf numFmtId="192" fontId="42" fillId="5" borderId="12" xfId="0" applyNumberFormat="1" applyFont="1" applyFill="1" applyBorder="1" applyAlignment="1">
      <alignment horizontal="center" vertical="center" textRotation="255" shrinkToFit="1"/>
    </xf>
    <xf numFmtId="192" fontId="42" fillId="5" borderId="41" xfId="0" applyNumberFormat="1" applyFont="1" applyFill="1" applyBorder="1" applyAlignment="1">
      <alignment horizontal="center" vertical="center" textRotation="255" shrinkToFit="1"/>
    </xf>
    <xf numFmtId="192" fontId="42" fillId="5" borderId="42" xfId="0" applyNumberFormat="1" applyFont="1" applyFill="1" applyBorder="1" applyAlignment="1">
      <alignment horizontal="center" vertical="center" textRotation="255" shrinkToFit="1"/>
    </xf>
    <xf numFmtId="192" fontId="42" fillId="5" borderId="14" xfId="0" applyNumberFormat="1" applyFont="1" applyFill="1" applyBorder="1" applyAlignment="1">
      <alignment horizontal="center" vertical="center" textRotation="255" shrinkToFit="1"/>
    </xf>
    <xf numFmtId="192" fontId="42" fillId="5" borderId="15" xfId="0" applyNumberFormat="1" applyFont="1" applyFill="1" applyBorder="1" applyAlignment="1">
      <alignment horizontal="center" vertical="center" textRotation="255" shrinkToFit="1"/>
    </xf>
    <xf numFmtId="0" fontId="42" fillId="5" borderId="30" xfId="0" applyFont="1" applyFill="1" applyBorder="1" applyAlignment="1">
      <alignment horizontal="right"/>
    </xf>
    <xf numFmtId="0" fontId="55" fillId="2" borderId="58" xfId="0" applyFont="1" applyFill="1" applyBorder="1" applyAlignment="1">
      <alignment horizontal="center" vertical="center"/>
    </xf>
    <xf numFmtId="0" fontId="55" fillId="2" borderId="59" xfId="0" applyFont="1" applyFill="1" applyBorder="1" applyAlignment="1">
      <alignment horizontal="center" vertical="center"/>
    </xf>
    <xf numFmtId="0" fontId="55" fillId="2" borderId="60" xfId="0" applyFont="1" applyFill="1" applyBorder="1" applyAlignment="1">
      <alignment horizontal="center" vertical="center"/>
    </xf>
    <xf numFmtId="0" fontId="56" fillId="5" borderId="0" xfId="0" applyFont="1" applyFill="1" applyAlignment="1">
      <alignment horizontal="center" vertical="center"/>
    </xf>
    <xf numFmtId="0" fontId="57" fillId="5" borderId="0" xfId="0" applyFont="1" applyFill="1" applyAlignment="1">
      <alignment horizontal="left" vertical="distributed" wrapText="1"/>
    </xf>
    <xf numFmtId="0" fontId="63" fillId="5" borderId="11" xfId="0" applyFont="1" applyFill="1" applyBorder="1" applyAlignment="1">
      <alignment horizontal="center" vertical="center" wrapText="1"/>
    </xf>
    <xf numFmtId="0" fontId="63" fillId="5" borderId="13" xfId="0" applyFont="1" applyFill="1" applyBorder="1" applyAlignment="1">
      <alignment horizontal="center" vertical="center" wrapText="1"/>
    </xf>
    <xf numFmtId="0" fontId="63" fillId="5" borderId="12" xfId="0" applyFont="1" applyFill="1" applyBorder="1" applyAlignment="1">
      <alignment horizontal="center" vertical="center" wrapText="1"/>
    </xf>
    <xf numFmtId="0" fontId="63" fillId="5" borderId="14"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63" fillId="5" borderId="15" xfId="0" applyFont="1" applyFill="1" applyBorder="1" applyAlignment="1">
      <alignment horizontal="center" vertical="center" wrapText="1"/>
    </xf>
    <xf numFmtId="0" fontId="63" fillId="5" borderId="11" xfId="0" applyFont="1" applyFill="1" applyBorder="1" applyAlignment="1">
      <alignment horizontal="left" vertical="center" wrapText="1"/>
    </xf>
    <xf numFmtId="0" fontId="63" fillId="5" borderId="13" xfId="0" applyFont="1" applyFill="1" applyBorder="1" applyAlignment="1">
      <alignment horizontal="left" vertical="center" wrapText="1"/>
    </xf>
    <xf numFmtId="0" fontId="63" fillId="5" borderId="12" xfId="0" applyFont="1" applyFill="1" applyBorder="1" applyAlignment="1">
      <alignment horizontal="left" vertical="center" wrapText="1"/>
    </xf>
    <xf numFmtId="0" fontId="63" fillId="5" borderId="41" xfId="0" applyFont="1" applyFill="1" applyBorder="1" applyAlignment="1">
      <alignment horizontal="left" vertical="center" wrapText="1"/>
    </xf>
    <xf numFmtId="0" fontId="63" fillId="5" borderId="0" xfId="0" applyFont="1" applyFill="1" applyAlignment="1">
      <alignment horizontal="left" vertical="center" wrapText="1"/>
    </xf>
    <xf numFmtId="0" fontId="63" fillId="5" borderId="42" xfId="0" applyFont="1" applyFill="1" applyBorder="1" applyAlignment="1">
      <alignment horizontal="left" vertical="center" wrapText="1"/>
    </xf>
    <xf numFmtId="0" fontId="63" fillId="5" borderId="14" xfId="0" applyFont="1" applyFill="1" applyBorder="1" applyAlignment="1">
      <alignment horizontal="left" vertical="center" wrapText="1"/>
    </xf>
    <xf numFmtId="0" fontId="63" fillId="5" borderId="2" xfId="0" applyFont="1" applyFill="1" applyBorder="1" applyAlignment="1">
      <alignment horizontal="left" vertical="center" wrapText="1"/>
    </xf>
    <xf numFmtId="0" fontId="63" fillId="5" borderId="15" xfId="0" applyFont="1" applyFill="1" applyBorder="1" applyAlignment="1">
      <alignment horizontal="left" vertical="center" wrapText="1"/>
    </xf>
    <xf numFmtId="0" fontId="63" fillId="5" borderId="3" xfId="0" applyFont="1" applyFill="1" applyBorder="1" applyAlignment="1">
      <alignment horizontal="center" vertical="center"/>
    </xf>
    <xf numFmtId="0" fontId="63" fillId="5" borderId="6" xfId="0" applyFont="1" applyFill="1" applyBorder="1" applyAlignment="1">
      <alignment horizontal="center" vertical="center"/>
    </xf>
    <xf numFmtId="0" fontId="63" fillId="5" borderId="4" xfId="0" applyFont="1" applyFill="1" applyBorder="1" applyAlignment="1">
      <alignment horizontal="center" vertical="center"/>
    </xf>
    <xf numFmtId="0" fontId="63" fillId="5" borderId="13" xfId="0" applyFont="1" applyFill="1" applyBorder="1" applyAlignment="1">
      <alignment horizontal="center" vertical="center"/>
    </xf>
    <xf numFmtId="0" fontId="63" fillId="5" borderId="12" xfId="0" applyFont="1" applyFill="1" applyBorder="1" applyAlignment="1">
      <alignment horizontal="center" vertical="center"/>
    </xf>
    <xf numFmtId="0" fontId="63" fillId="5" borderId="41" xfId="0" applyFont="1" applyFill="1" applyBorder="1" applyAlignment="1">
      <alignment horizontal="center" vertical="center"/>
    </xf>
    <xf numFmtId="0" fontId="63" fillId="5" borderId="0" xfId="0" applyFont="1" applyFill="1" applyAlignment="1">
      <alignment horizontal="center" vertical="center"/>
    </xf>
    <xf numFmtId="0" fontId="63" fillId="5" borderId="42" xfId="0" applyFont="1" applyFill="1" applyBorder="1" applyAlignment="1">
      <alignment horizontal="center" vertical="center"/>
    </xf>
    <xf numFmtId="0" fontId="63" fillId="5" borderId="14" xfId="0" applyFont="1" applyFill="1" applyBorder="1" applyAlignment="1">
      <alignment horizontal="center" vertical="center"/>
    </xf>
    <xf numFmtId="0" fontId="63" fillId="5" borderId="2" xfId="0" applyFont="1" applyFill="1" applyBorder="1" applyAlignment="1">
      <alignment horizontal="center" vertical="center"/>
    </xf>
    <xf numFmtId="0" fontId="63" fillId="5" borderId="15" xfId="0" applyFont="1" applyFill="1" applyBorder="1" applyAlignment="1">
      <alignment horizontal="center" vertical="center"/>
    </xf>
    <xf numFmtId="0" fontId="70" fillId="5" borderId="0" xfId="0" applyFont="1" applyFill="1" applyAlignment="1">
      <alignment horizontal="left" vertical="top" wrapText="1"/>
    </xf>
    <xf numFmtId="0" fontId="54" fillId="5" borderId="0" xfId="0" applyFont="1" applyFill="1" applyAlignment="1">
      <alignment horizontal="left" vertical="distributed" wrapText="1"/>
    </xf>
    <xf numFmtId="0" fontId="70" fillId="5" borderId="0" xfId="0" applyFont="1" applyFill="1" applyAlignment="1">
      <alignment horizontal="left" vertical="distributed" wrapText="1"/>
    </xf>
    <xf numFmtId="0" fontId="71" fillId="5" borderId="0" xfId="0" applyFont="1" applyFill="1" applyAlignment="1">
      <alignment horizontal="left" vertical="distributed" wrapText="1"/>
    </xf>
    <xf numFmtId="14" fontId="7" fillId="0" borderId="78" xfId="1" applyNumberFormat="1" applyFont="1" applyBorder="1" applyAlignment="1">
      <alignment horizontal="left" vertical="center" wrapText="1"/>
    </xf>
    <xf numFmtId="14" fontId="7" fillId="0" borderId="79" xfId="1" applyNumberFormat="1" applyFont="1" applyBorder="1" applyAlignment="1">
      <alignment horizontal="left" vertical="center"/>
    </xf>
    <xf numFmtId="14" fontId="7" fillId="0" borderId="80" xfId="1" applyNumberFormat="1" applyFont="1" applyBorder="1" applyAlignment="1">
      <alignment horizontal="left" vertical="center"/>
    </xf>
    <xf numFmtId="14" fontId="7" fillId="0" borderId="81" xfId="1" applyNumberFormat="1" applyFont="1" applyBorder="1" applyAlignment="1">
      <alignment horizontal="left" vertical="center"/>
    </xf>
    <xf numFmtId="14" fontId="7" fillId="0" borderId="0" xfId="1" applyNumberFormat="1" applyFont="1" applyBorder="1" applyAlignment="1">
      <alignment horizontal="left" vertical="center"/>
    </xf>
    <xf numFmtId="14" fontId="7" fillId="0" borderId="82" xfId="1" applyNumberFormat="1" applyFont="1" applyBorder="1" applyAlignment="1">
      <alignment horizontal="left" vertical="center"/>
    </xf>
    <xf numFmtId="14" fontId="7" fillId="0" borderId="83" xfId="1" applyNumberFormat="1" applyFont="1" applyBorder="1" applyAlignment="1">
      <alignment horizontal="left" vertical="center"/>
    </xf>
    <xf numFmtId="14" fontId="7" fillId="0" borderId="84" xfId="1" applyNumberFormat="1" applyFont="1" applyBorder="1" applyAlignment="1">
      <alignment horizontal="left" vertical="center"/>
    </xf>
    <xf numFmtId="14" fontId="7" fillId="0" borderId="85" xfId="1" applyNumberFormat="1" applyFont="1" applyBorder="1" applyAlignment="1">
      <alignment horizontal="left" vertical="center"/>
    </xf>
    <xf numFmtId="49" fontId="8" fillId="2" borderId="7" xfId="1" applyNumberFormat="1" applyFont="1" applyFill="1" applyBorder="1" applyAlignment="1" applyProtection="1">
      <alignment horizontal="left" vertical="center"/>
      <protection locked="0"/>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14" fontId="2" fillId="0" borderId="1" xfId="1" applyNumberFormat="1" applyFont="1" applyBorder="1" applyAlignment="1">
      <alignment horizontal="center" vertical="center" wrapText="1"/>
    </xf>
    <xf numFmtId="14" fontId="2" fillId="0" borderId="9" xfId="1" applyNumberFormat="1" applyFont="1" applyBorder="1" applyAlignment="1">
      <alignment horizontal="center" vertical="center"/>
    </xf>
    <xf numFmtId="49" fontId="8" fillId="2" borderId="7" xfId="1" applyNumberFormat="1" applyFont="1" applyFill="1" applyBorder="1" applyAlignment="1" applyProtection="1">
      <alignment horizontal="left" vertical="center" shrinkToFit="1"/>
      <protection locked="0"/>
    </xf>
    <xf numFmtId="49" fontId="8" fillId="2" borderId="3" xfId="1" applyNumberFormat="1" applyFont="1" applyFill="1" applyBorder="1" applyAlignment="1" applyProtection="1">
      <alignment horizontal="left" vertical="center" shrinkToFit="1"/>
      <protection locked="0"/>
    </xf>
    <xf numFmtId="49" fontId="8" fillId="2" borderId="6"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14" fontId="2" fillId="0" borderId="1" xfId="1" applyNumberFormat="1" applyFont="1" applyBorder="1" applyAlignment="1">
      <alignment horizontal="center" vertical="center"/>
    </xf>
    <xf numFmtId="14" fontId="2" fillId="0" borderId="5" xfId="1" applyNumberFormat="1" applyFont="1" applyBorder="1" applyAlignment="1">
      <alignment horizontal="center" vertical="center"/>
    </xf>
    <xf numFmtId="183" fontId="6" fillId="2" borderId="3" xfId="1" applyNumberFormat="1" applyFont="1" applyFill="1" applyBorder="1" applyAlignment="1" applyProtection="1">
      <alignment horizontal="center" vertical="center"/>
      <protection locked="0"/>
    </xf>
    <xf numFmtId="183" fontId="6" fillId="2" borderId="6" xfId="1" applyNumberFormat="1" applyFont="1" applyFill="1" applyBorder="1" applyAlignment="1" applyProtection="1">
      <alignment horizontal="center" vertical="center"/>
      <protection locked="0"/>
    </xf>
    <xf numFmtId="183" fontId="6" fillId="2" borderId="4" xfId="1" applyNumberFormat="1" applyFont="1" applyFill="1" applyBorder="1" applyAlignment="1" applyProtection="1">
      <alignment horizontal="center" vertical="center"/>
      <protection locked="0"/>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76" fillId="2" borderId="11" xfId="1" applyFont="1" applyFill="1" applyBorder="1" applyAlignment="1" applyProtection="1">
      <alignment horizontal="left" vertical="top" wrapText="1"/>
      <protection locked="0"/>
    </xf>
    <xf numFmtId="0" fontId="76" fillId="2" borderId="12" xfId="1" applyFont="1" applyFill="1" applyBorder="1" applyAlignment="1" applyProtection="1">
      <alignment horizontal="left" vertical="top" wrapText="1"/>
      <protection locked="0"/>
    </xf>
    <xf numFmtId="0" fontId="76" fillId="2" borderId="41" xfId="1" applyFont="1" applyFill="1" applyBorder="1" applyAlignment="1" applyProtection="1">
      <alignment horizontal="left" vertical="top" wrapText="1"/>
      <protection locked="0"/>
    </xf>
    <xf numFmtId="0" fontId="76" fillId="2" borderId="42" xfId="1" applyFont="1" applyFill="1" applyBorder="1" applyAlignment="1" applyProtection="1">
      <alignment horizontal="left" vertical="top" wrapText="1"/>
      <protection locked="0"/>
    </xf>
    <xf numFmtId="0" fontId="76" fillId="2" borderId="14" xfId="1" applyFont="1" applyFill="1" applyBorder="1" applyAlignment="1" applyProtection="1">
      <alignment horizontal="left" vertical="top" wrapText="1"/>
      <protection locked="0"/>
    </xf>
    <xf numFmtId="0" fontId="76" fillId="2" borderId="15" xfId="1" applyFont="1" applyFill="1" applyBorder="1" applyAlignment="1" applyProtection="1">
      <alignment horizontal="left" vertical="top" wrapText="1"/>
      <protection locked="0"/>
    </xf>
    <xf numFmtId="0" fontId="2" fillId="0" borderId="49" xfId="1" applyNumberFormat="1" applyFont="1" applyBorder="1" applyAlignment="1">
      <alignment horizontal="center" vertical="center"/>
    </xf>
    <xf numFmtId="0" fontId="2" fillId="0" borderId="47" xfId="1" applyNumberFormat="1" applyFont="1" applyBorder="1" applyAlignment="1">
      <alignment horizontal="center" vertical="center"/>
    </xf>
    <xf numFmtId="0" fontId="2" fillId="0" borderId="25" xfId="1" applyNumberFormat="1" applyFont="1" applyBorder="1" applyAlignment="1">
      <alignment horizontal="center" vertical="center"/>
    </xf>
    <xf numFmtId="0" fontId="2" fillId="0" borderId="48"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4" xfId="1" applyNumberFormat="1" applyFont="1" applyBorder="1" applyAlignment="1">
      <alignment horizontal="center" vertical="center"/>
    </xf>
    <xf numFmtId="0" fontId="2" fillId="0" borderId="26" xfId="1" applyNumberFormat="1" applyFont="1" applyBorder="1" applyAlignment="1">
      <alignment horizontal="right" vertical="center" shrinkToFit="1"/>
    </xf>
    <xf numFmtId="0" fontId="2" fillId="0" borderId="44" xfId="1" applyNumberFormat="1" applyFont="1" applyBorder="1" applyAlignment="1">
      <alignment horizontal="right" vertical="center" shrinkToFit="1"/>
    </xf>
    <xf numFmtId="0" fontId="2" fillId="0" borderId="30" xfId="1" applyNumberFormat="1" applyFont="1" applyBorder="1" applyAlignment="1">
      <alignment horizontal="center" vertical="center" shrinkToFit="1"/>
    </xf>
    <xf numFmtId="0" fontId="2" fillId="0" borderId="45" xfId="1" applyNumberFormat="1" applyFont="1" applyBorder="1" applyAlignment="1">
      <alignment horizontal="center" vertical="center" shrinkToFit="1"/>
    </xf>
    <xf numFmtId="0" fontId="2" fillId="0" borderId="34" xfId="1" applyNumberFormat="1" applyFont="1" applyBorder="1" applyAlignment="1">
      <alignment horizontal="center" vertical="center" shrinkToFit="1"/>
    </xf>
    <xf numFmtId="0" fontId="2" fillId="0" borderId="46" xfId="1" applyNumberFormat="1" applyFont="1" applyBorder="1" applyAlignment="1">
      <alignment horizontal="center" vertical="center" shrinkToFit="1"/>
    </xf>
    <xf numFmtId="0" fontId="34" fillId="5" borderId="0" xfId="0" applyFont="1" applyFill="1" applyAlignment="1">
      <alignment horizontal="center" vertical="center"/>
    </xf>
    <xf numFmtId="0" fontId="37" fillId="5" borderId="63" xfId="0" applyFont="1" applyFill="1" applyBorder="1" applyAlignment="1">
      <alignment horizontal="center" vertical="center"/>
    </xf>
    <xf numFmtId="0" fontId="37" fillId="5" borderId="61" xfId="0" applyFont="1" applyFill="1" applyBorder="1" applyAlignment="1">
      <alignment horizontal="center" vertical="center"/>
    </xf>
    <xf numFmtId="0" fontId="36" fillId="5" borderId="0" xfId="0" applyFont="1" applyFill="1" applyBorder="1" applyAlignment="1">
      <alignment vertical="center" shrinkToFit="1"/>
    </xf>
    <xf numFmtId="0" fontId="36" fillId="5" borderId="61" xfId="0" applyFont="1" applyFill="1" applyBorder="1" applyAlignment="1">
      <alignment vertical="center" shrinkToFit="1"/>
    </xf>
    <xf numFmtId="0" fontId="36" fillId="5" borderId="63" xfId="0" applyFont="1" applyFill="1" applyBorder="1" applyAlignment="1">
      <alignment vertical="center" shrinkToFit="1"/>
    </xf>
    <xf numFmtId="0" fontId="46" fillId="5" borderId="63" xfId="0" applyFont="1" applyFill="1" applyBorder="1" applyAlignment="1">
      <alignment vertical="center" shrinkToFit="1"/>
    </xf>
    <xf numFmtId="0" fontId="46" fillId="5" borderId="61" xfId="0" applyFont="1" applyFill="1" applyBorder="1" applyAlignment="1">
      <alignment vertical="center" shrinkToFit="1"/>
    </xf>
    <xf numFmtId="0" fontId="43" fillId="5" borderId="61" xfId="0" applyFont="1" applyFill="1" applyBorder="1" applyAlignment="1">
      <alignment horizontal="distributed" vertical="center" wrapText="1"/>
    </xf>
    <xf numFmtId="0" fontId="43" fillId="5" borderId="61" xfId="0" applyFont="1" applyFill="1" applyBorder="1" applyAlignment="1">
      <alignment horizontal="distributed" vertical="center"/>
    </xf>
    <xf numFmtId="0" fontId="44" fillId="5" borderId="0" xfId="0" applyFont="1" applyFill="1" applyAlignment="1">
      <alignment horizontal="left" vertical="distributed" wrapText="1"/>
    </xf>
    <xf numFmtId="0" fontId="45" fillId="5" borderId="0" xfId="0" applyFont="1" applyFill="1" applyAlignment="1">
      <alignment horizontal="center" vertical="center" wrapText="1"/>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176" fontId="36" fillId="5" borderId="20" xfId="0" applyNumberFormat="1" applyFont="1" applyFill="1" applyBorder="1" applyAlignment="1">
      <alignment horizontal="center" vertical="center"/>
    </xf>
    <xf numFmtId="176" fontId="36" fillId="5" borderId="21" xfId="0" applyNumberFormat="1" applyFont="1" applyFill="1" applyBorder="1" applyAlignment="1">
      <alignment horizontal="center" vertical="center"/>
    </xf>
    <xf numFmtId="0" fontId="43" fillId="5" borderId="16" xfId="0" applyFont="1" applyFill="1" applyBorder="1" applyAlignment="1">
      <alignment horizontal="center" vertical="center" wrapText="1"/>
    </xf>
    <xf numFmtId="0" fontId="43" fillId="5" borderId="17" xfId="0" applyFont="1" applyFill="1" applyBorder="1" applyAlignment="1">
      <alignment horizontal="center" vertical="center"/>
    </xf>
    <xf numFmtId="0" fontId="43" fillId="5" borderId="18" xfId="0" applyFont="1" applyFill="1" applyBorder="1" applyAlignment="1">
      <alignment horizontal="center" vertical="center"/>
    </xf>
    <xf numFmtId="0" fontId="43" fillId="5" borderId="22" xfId="0" applyFont="1" applyFill="1" applyBorder="1" applyAlignment="1">
      <alignment horizontal="center" vertical="center"/>
    </xf>
    <xf numFmtId="0" fontId="43" fillId="5" borderId="23" xfId="0" applyFont="1" applyFill="1" applyBorder="1" applyAlignment="1">
      <alignment horizontal="center" vertical="center"/>
    </xf>
    <xf numFmtId="0" fontId="43" fillId="5" borderId="24" xfId="0" applyFont="1" applyFill="1" applyBorder="1" applyAlignment="1">
      <alignment horizontal="center" vertical="center"/>
    </xf>
    <xf numFmtId="0" fontId="30" fillId="5" borderId="0" xfId="0" applyFont="1" applyFill="1" applyAlignment="1">
      <alignment horizontal="center" vertical="top"/>
    </xf>
    <xf numFmtId="0" fontId="36" fillId="5" borderId="22" xfId="0" applyFont="1" applyFill="1" applyBorder="1" applyAlignment="1">
      <alignment horizontal="center" vertical="center"/>
    </xf>
    <xf numFmtId="0" fontId="36" fillId="5" borderId="23" xfId="0" applyFont="1" applyFill="1" applyBorder="1" applyAlignment="1">
      <alignment horizontal="center" vertical="center"/>
    </xf>
    <xf numFmtId="0" fontId="36" fillId="5" borderId="71" xfId="0" applyFont="1" applyFill="1" applyBorder="1" applyAlignment="1">
      <alignment horizontal="center" vertical="center"/>
    </xf>
    <xf numFmtId="176" fontId="36" fillId="5" borderId="71" xfId="0" applyNumberFormat="1" applyFont="1" applyFill="1" applyBorder="1" applyAlignment="1">
      <alignment horizontal="center" vertical="center"/>
    </xf>
    <xf numFmtId="176" fontId="36" fillId="5" borderId="72" xfId="0" applyNumberFormat="1" applyFont="1" applyFill="1" applyBorder="1" applyAlignment="1">
      <alignment horizontal="center" vertical="center"/>
    </xf>
    <xf numFmtId="0" fontId="45" fillId="5" borderId="13" xfId="0" applyFont="1" applyFill="1" applyBorder="1" applyAlignment="1">
      <alignment horizontal="center" vertical="center" wrapText="1"/>
    </xf>
    <xf numFmtId="0" fontId="25" fillId="5" borderId="0" xfId="0" applyFont="1" applyFill="1" applyAlignment="1">
      <alignment horizontal="left" vertical="top"/>
    </xf>
    <xf numFmtId="0" fontId="46" fillId="5" borderId="16" xfId="0" applyFont="1" applyFill="1" applyBorder="1" applyAlignment="1">
      <alignment horizontal="center" vertical="center" wrapText="1"/>
    </xf>
    <xf numFmtId="0" fontId="46" fillId="5" borderId="17" xfId="0" applyFont="1" applyFill="1" applyBorder="1" applyAlignment="1">
      <alignment horizontal="center" vertical="center"/>
    </xf>
    <xf numFmtId="0" fontId="46" fillId="5" borderId="18" xfId="0" applyFont="1" applyFill="1" applyBorder="1" applyAlignment="1">
      <alignment horizontal="center" vertical="center"/>
    </xf>
    <xf numFmtId="0" fontId="46" fillId="5" borderId="38" xfId="0" applyFont="1" applyFill="1" applyBorder="1" applyAlignment="1">
      <alignment horizontal="center" vertical="center" shrinkToFit="1"/>
    </xf>
    <xf numFmtId="0" fontId="46" fillId="5" borderId="39" xfId="0" applyFont="1" applyFill="1" applyBorder="1" applyAlignment="1">
      <alignment horizontal="center" vertical="center" shrinkToFit="1"/>
    </xf>
    <xf numFmtId="0" fontId="43" fillId="5" borderId="39" xfId="0" applyFont="1" applyFill="1" applyBorder="1" applyAlignment="1">
      <alignment horizontal="center" vertical="center" shrinkToFit="1"/>
    </xf>
    <xf numFmtId="0" fontId="46" fillId="5" borderId="40" xfId="0" applyFont="1" applyFill="1" applyBorder="1" applyAlignment="1">
      <alignment horizontal="center" vertical="center" shrinkToFit="1"/>
    </xf>
    <xf numFmtId="0" fontId="36" fillId="5" borderId="52" xfId="0" applyFont="1" applyFill="1" applyBorder="1" applyAlignment="1">
      <alignment horizontal="center" vertical="center"/>
    </xf>
    <xf numFmtId="0" fontId="36" fillId="5" borderId="53" xfId="0" applyFont="1" applyFill="1" applyBorder="1" applyAlignment="1">
      <alignment horizontal="center" vertical="center"/>
    </xf>
    <xf numFmtId="176" fontId="36" fillId="5" borderId="53" xfId="0" applyNumberFormat="1" applyFont="1" applyFill="1" applyBorder="1" applyAlignment="1">
      <alignment horizontal="center" vertical="center"/>
    </xf>
    <xf numFmtId="176" fontId="36" fillId="5" borderId="54" xfId="0" applyNumberFormat="1" applyFont="1" applyFill="1" applyBorder="1" applyAlignment="1">
      <alignment horizontal="center" vertical="center"/>
    </xf>
    <xf numFmtId="0" fontId="42" fillId="5" borderId="62" xfId="0" applyFont="1" applyFill="1" applyBorder="1" applyAlignment="1">
      <alignment horizontal="center"/>
    </xf>
    <xf numFmtId="0" fontId="42" fillId="5" borderId="32" xfId="0" applyFont="1" applyFill="1" applyBorder="1" applyAlignment="1">
      <alignment horizontal="center"/>
    </xf>
    <xf numFmtId="0" fontId="46" fillId="5" borderId="11" xfId="0" applyFont="1" applyFill="1" applyBorder="1" applyAlignment="1">
      <alignment horizontal="left" vertical="center"/>
    </xf>
    <xf numFmtId="0" fontId="46" fillId="5" borderId="13" xfId="0" applyFont="1" applyFill="1" applyBorder="1" applyAlignment="1">
      <alignment horizontal="left" vertical="center"/>
    </xf>
    <xf numFmtId="0" fontId="46" fillId="5" borderId="12" xfId="0" applyFont="1" applyFill="1" applyBorder="1" applyAlignment="1">
      <alignment horizontal="left" vertical="center"/>
    </xf>
    <xf numFmtId="0" fontId="37" fillId="5" borderId="0" xfId="0" applyFont="1" applyFill="1" applyBorder="1" applyAlignment="1">
      <alignment horizontal="center" vertical="center"/>
    </xf>
    <xf numFmtId="0" fontId="25" fillId="5" borderId="0" xfId="0" applyFont="1" applyFill="1" applyBorder="1" applyAlignment="1">
      <alignment horizontal="center" vertical="center"/>
    </xf>
    <xf numFmtId="0" fontId="41" fillId="5" borderId="0" xfId="0" applyFont="1" applyFill="1" applyBorder="1" applyAlignment="1">
      <alignment horizontal="center" vertical="center"/>
    </xf>
    <xf numFmtId="0" fontId="36" fillId="5" borderId="0" xfId="0" applyFont="1" applyFill="1" applyAlignment="1">
      <alignment horizontal="center" vertical="center"/>
    </xf>
    <xf numFmtId="0" fontId="37" fillId="5" borderId="0" xfId="0" applyFont="1" applyFill="1" applyBorder="1" applyAlignment="1">
      <alignment horizontal="distributed" vertical="center"/>
    </xf>
    <xf numFmtId="0" fontId="37" fillId="5" borderId="61" xfId="0" applyFont="1" applyFill="1" applyBorder="1" applyAlignment="1">
      <alignment horizontal="distributed" vertical="center"/>
    </xf>
    <xf numFmtId="0" fontId="40" fillId="5" borderId="0" xfId="0" applyFont="1" applyFill="1" applyBorder="1" applyAlignment="1">
      <alignment horizontal="center" vertical="center" shrinkToFit="1"/>
    </xf>
    <xf numFmtId="0" fontId="37" fillId="5" borderId="62" xfId="0" applyFont="1" applyFill="1" applyBorder="1" applyAlignment="1">
      <alignment horizontal="distributed" vertical="center"/>
    </xf>
    <xf numFmtId="0" fontId="37" fillId="5" borderId="63" xfId="0" applyFont="1" applyFill="1" applyBorder="1" applyAlignment="1">
      <alignment horizontal="distributed" vertical="center"/>
    </xf>
    <xf numFmtId="0" fontId="27" fillId="5" borderId="0" xfId="0" applyFont="1" applyFill="1" applyBorder="1" applyAlignment="1">
      <alignment horizontal="center" vertical="center"/>
    </xf>
    <xf numFmtId="0" fontId="43" fillId="5" borderId="41" xfId="0" applyFont="1" applyFill="1" applyBorder="1" applyAlignment="1">
      <alignment horizontal="center" vertical="center" wrapText="1"/>
    </xf>
    <xf numFmtId="0" fontId="43" fillId="5" borderId="0" xfId="0" applyFont="1" applyFill="1" applyAlignment="1">
      <alignment horizontal="center" vertical="center" wrapText="1"/>
    </xf>
    <xf numFmtId="0" fontId="43" fillId="5" borderId="0" xfId="0" applyFont="1" applyFill="1" applyBorder="1" applyAlignment="1">
      <alignment horizontal="distributed" vertical="center" wrapText="1"/>
    </xf>
    <xf numFmtId="0" fontId="43" fillId="5" borderId="0" xfId="0" applyFont="1" applyFill="1" applyBorder="1" applyAlignment="1">
      <alignment horizontal="distributed" vertical="center"/>
    </xf>
    <xf numFmtId="0" fontId="46" fillId="5" borderId="41" xfId="0" applyFont="1" applyFill="1" applyBorder="1" applyAlignment="1">
      <alignment horizontal="distributed" vertical="center" wrapText="1"/>
    </xf>
    <xf numFmtId="0" fontId="46" fillId="5" borderId="0" xfId="0" applyFont="1" applyFill="1" applyBorder="1" applyAlignment="1">
      <alignment horizontal="distributed" vertical="center" wrapText="1"/>
    </xf>
    <xf numFmtId="0" fontId="42" fillId="5" borderId="14" xfId="0" applyNumberFormat="1" applyFont="1" applyFill="1" applyBorder="1" applyAlignment="1">
      <alignment horizontal="distributed" vertical="center" shrinkToFit="1"/>
    </xf>
    <xf numFmtId="0" fontId="42" fillId="5" borderId="2" xfId="0" applyNumberFormat="1" applyFont="1" applyFill="1" applyBorder="1" applyAlignment="1">
      <alignment horizontal="distributed" vertical="center" shrinkToFit="1"/>
    </xf>
    <xf numFmtId="0" fontId="46" fillId="5" borderId="0" xfId="0" applyFont="1" applyFill="1" applyBorder="1" applyAlignment="1">
      <alignment vertical="center" wrapText="1"/>
    </xf>
    <xf numFmtId="0" fontId="46" fillId="5" borderId="42" xfId="0" applyFont="1" applyFill="1" applyBorder="1" applyAlignment="1">
      <alignment vertical="center" wrapText="1"/>
    </xf>
    <xf numFmtId="0" fontId="42" fillId="5" borderId="2" xfId="0" applyNumberFormat="1" applyFont="1" applyFill="1" applyBorder="1" applyAlignment="1">
      <alignment vertical="center" shrinkToFit="1"/>
    </xf>
    <xf numFmtId="0" fontId="42" fillId="5" borderId="15" xfId="0" applyNumberFormat="1" applyFont="1" applyFill="1" applyBorder="1" applyAlignment="1">
      <alignment vertical="center" shrinkToFit="1"/>
    </xf>
    <xf numFmtId="0" fontId="46" fillId="5" borderId="41" xfId="0" applyFont="1" applyFill="1" applyBorder="1" applyAlignment="1">
      <alignment vertical="top" wrapText="1"/>
    </xf>
    <xf numFmtId="0" fontId="46" fillId="5" borderId="0" xfId="0" applyFont="1" applyFill="1" applyBorder="1" applyAlignment="1">
      <alignment vertical="top" wrapText="1"/>
    </xf>
    <xf numFmtId="0" fontId="46" fillId="5" borderId="42" xfId="0" applyFont="1" applyFill="1" applyBorder="1" applyAlignment="1">
      <alignment vertical="top" wrapText="1"/>
    </xf>
    <xf numFmtId="0" fontId="46" fillId="5" borderId="14" xfId="0" applyFont="1" applyFill="1" applyBorder="1" applyAlignment="1">
      <alignment vertical="top" wrapText="1"/>
    </xf>
    <xf numFmtId="0" fontId="46" fillId="5" borderId="2" xfId="0" applyFont="1" applyFill="1" applyBorder="1" applyAlignment="1">
      <alignment vertical="top" wrapText="1"/>
    </xf>
    <xf numFmtId="0" fontId="46" fillId="5" borderId="15" xfId="0" applyFont="1" applyFill="1" applyBorder="1" applyAlignment="1">
      <alignment vertical="top" wrapText="1"/>
    </xf>
    <xf numFmtId="0" fontId="35" fillId="2" borderId="0" xfId="0" applyFont="1" applyFill="1" applyAlignment="1" applyProtection="1">
      <alignment horizontal="center" vertical="center"/>
      <protection locked="0"/>
    </xf>
    <xf numFmtId="0" fontId="37" fillId="5" borderId="63" xfId="0" applyFont="1" applyFill="1" applyBorder="1" applyAlignment="1">
      <alignment vertical="center" shrinkToFit="1"/>
    </xf>
    <xf numFmtId="0" fontId="37" fillId="5" borderId="61" xfId="0" applyFont="1" applyFill="1" applyBorder="1" applyAlignment="1">
      <alignment vertical="center" shrinkToFit="1"/>
    </xf>
    <xf numFmtId="0" fontId="36" fillId="5" borderId="62" xfId="0" applyFont="1" applyFill="1" applyBorder="1" applyAlignment="1">
      <alignment vertical="center" shrinkToFit="1"/>
    </xf>
    <xf numFmtId="0" fontId="46" fillId="5" borderId="62" xfId="0" applyFont="1" applyFill="1" applyBorder="1" applyAlignment="1">
      <alignment vertical="center" shrinkToFit="1"/>
    </xf>
    <xf numFmtId="0" fontId="37" fillId="5" borderId="0" xfId="0" applyFont="1" applyFill="1" applyBorder="1" applyAlignment="1">
      <alignment vertical="center" shrinkToFit="1"/>
    </xf>
    <xf numFmtId="0" fontId="37" fillId="5" borderId="62" xfId="0" applyFont="1" applyFill="1" applyBorder="1" applyAlignment="1">
      <alignment vertical="center" shrinkToFit="1"/>
    </xf>
    <xf numFmtId="0" fontId="35" fillId="5" borderId="0" xfId="0" applyFont="1" applyFill="1" applyAlignment="1" applyProtection="1">
      <alignment horizontal="center" vertical="center"/>
    </xf>
    <xf numFmtId="0" fontId="25" fillId="0" borderId="3"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 xfId="0" applyFont="1" applyBorder="1" applyAlignment="1">
      <alignment horizontal="center" vertical="center" shrinkToFit="1"/>
    </xf>
    <xf numFmtId="181" fontId="26" fillId="0" borderId="0" xfId="0" applyNumberFormat="1" applyFont="1" applyFill="1" applyAlignment="1" applyProtection="1">
      <alignment horizontal="center" vertical="center"/>
    </xf>
    <xf numFmtId="0" fontId="33" fillId="2" borderId="2" xfId="0"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center"/>
    </xf>
    <xf numFmtId="187" fontId="25" fillId="0" borderId="3" xfId="0" applyNumberFormat="1" applyFont="1" applyBorder="1" applyAlignment="1">
      <alignment horizontal="center" vertical="center" shrinkToFit="1"/>
    </xf>
    <xf numFmtId="187" fontId="25" fillId="0" borderId="6" xfId="0" applyNumberFormat="1" applyFont="1" applyBorder="1" applyAlignment="1">
      <alignment horizontal="center" vertical="center" shrinkToFit="1"/>
    </xf>
    <xf numFmtId="187" fontId="25" fillId="0" borderId="4" xfId="0" applyNumberFormat="1" applyFont="1" applyBorder="1" applyAlignment="1">
      <alignment horizontal="center" vertical="center" shrinkToFit="1"/>
    </xf>
    <xf numFmtId="0" fontId="25" fillId="0" borderId="3" xfId="0" applyNumberFormat="1" applyFont="1" applyBorder="1" applyAlignment="1">
      <alignment horizontal="center" vertical="center" shrinkToFit="1"/>
    </xf>
    <xf numFmtId="0" fontId="25" fillId="0" borderId="6"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6" fillId="0" borderId="0" xfId="0" applyFont="1" applyBorder="1" applyAlignment="1">
      <alignment vertical="center" shrinkToFit="1"/>
    </xf>
    <xf numFmtId="0" fontId="25" fillId="0" borderId="0" xfId="0" applyFont="1" applyFill="1" applyBorder="1" applyAlignment="1" applyProtection="1">
      <alignment vertical="center"/>
      <protection locked="0"/>
    </xf>
    <xf numFmtId="0" fontId="26" fillId="0" borderId="0" xfId="0" applyNumberFormat="1" applyFont="1" applyBorder="1" applyAlignment="1">
      <alignment vertical="center" shrinkToFit="1"/>
    </xf>
    <xf numFmtId="0" fontId="42" fillId="5" borderId="33"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45" xfId="0" applyFont="1" applyFill="1" applyBorder="1" applyAlignment="1">
      <alignment horizontal="center" vertical="center"/>
    </xf>
    <xf numFmtId="0" fontId="42" fillId="5" borderId="32" xfId="0" applyFont="1" applyFill="1" applyBorder="1" applyAlignment="1">
      <alignment horizontal="center" vertical="center"/>
    </xf>
    <xf numFmtId="0" fontId="42" fillId="5" borderId="19" xfId="0" applyFont="1" applyFill="1" applyBorder="1" applyAlignment="1">
      <alignment horizontal="right"/>
    </xf>
    <xf numFmtId="0" fontId="42" fillId="5" borderId="20" xfId="0" applyFont="1" applyFill="1" applyBorder="1" applyAlignment="1">
      <alignment horizontal="right"/>
    </xf>
    <xf numFmtId="0" fontId="42" fillId="5" borderId="20" xfId="0" applyFont="1" applyFill="1" applyBorder="1" applyAlignment="1">
      <alignment horizontal="center" vertical="center"/>
    </xf>
    <xf numFmtId="0" fontId="42" fillId="5" borderId="21" xfId="0" applyFont="1" applyFill="1" applyBorder="1" applyAlignment="1">
      <alignment horizontal="center" vertical="center"/>
    </xf>
    <xf numFmtId="0" fontId="36" fillId="5" borderId="21" xfId="0" applyFont="1" applyFill="1" applyBorder="1" applyAlignment="1">
      <alignment horizontal="center" vertical="center"/>
    </xf>
    <xf numFmtId="0" fontId="36" fillId="5" borderId="24" xfId="0" applyFont="1" applyFill="1" applyBorder="1" applyAlignment="1">
      <alignment horizontal="center" vertical="center"/>
    </xf>
    <xf numFmtId="0" fontId="73" fillId="5" borderId="43" xfId="0" applyFont="1" applyFill="1" applyBorder="1" applyAlignment="1">
      <alignment horizontal="right" vertical="top"/>
    </xf>
    <xf numFmtId="0" fontId="73" fillId="5" borderId="6" xfId="0" applyFont="1" applyFill="1" applyBorder="1" applyAlignment="1">
      <alignment horizontal="right" vertical="top"/>
    </xf>
    <xf numFmtId="0" fontId="73" fillId="5" borderId="66" xfId="0" applyFont="1" applyFill="1" applyBorder="1" applyAlignment="1">
      <alignment horizontal="right" vertical="top"/>
    </xf>
    <xf numFmtId="0" fontId="73" fillId="5" borderId="4" xfId="0" applyFont="1" applyFill="1" applyBorder="1" applyAlignment="1">
      <alignment horizontal="right" vertical="top"/>
    </xf>
    <xf numFmtId="0" fontId="36" fillId="5" borderId="54" xfId="0" applyFont="1" applyFill="1" applyBorder="1" applyAlignment="1">
      <alignment horizontal="center" vertical="center"/>
    </xf>
    <xf numFmtId="0" fontId="42" fillId="5" borderId="37" xfId="0" applyFont="1" applyFill="1" applyBorder="1" applyAlignment="1">
      <alignment horizontal="center" vertical="center"/>
    </xf>
    <xf numFmtId="0" fontId="42" fillId="5" borderId="86" xfId="0" applyFont="1" applyFill="1" applyBorder="1" applyAlignment="1">
      <alignment horizontal="center" vertical="center"/>
    </xf>
    <xf numFmtId="0" fontId="42" fillId="5" borderId="36" xfId="0" applyFont="1" applyFill="1" applyBorder="1" applyAlignment="1">
      <alignment horizontal="center" vertical="center"/>
    </xf>
    <xf numFmtId="0" fontId="42" fillId="5" borderId="46" xfId="0" applyFont="1" applyFill="1" applyBorder="1" applyAlignment="1">
      <alignment horizontal="center" vertical="center"/>
    </xf>
    <xf numFmtId="0" fontId="73" fillId="5" borderId="39" xfId="0" applyFont="1" applyFill="1" applyBorder="1" applyAlignment="1">
      <alignment horizontal="right" vertical="top"/>
    </xf>
    <xf numFmtId="0" fontId="73" fillId="5" borderId="40" xfId="0" applyFont="1" applyFill="1" applyBorder="1" applyAlignment="1">
      <alignment horizontal="right" vertical="top"/>
    </xf>
    <xf numFmtId="0" fontId="42" fillId="5" borderId="3"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66" xfId="0" applyFont="1" applyFill="1" applyBorder="1" applyAlignment="1">
      <alignment horizontal="center" vertical="center"/>
    </xf>
    <xf numFmtId="0" fontId="42" fillId="5" borderId="70" xfId="0" applyFont="1" applyFill="1" applyBorder="1" applyAlignment="1">
      <alignment horizontal="right"/>
    </xf>
    <xf numFmtId="0" fontId="42" fillId="5" borderId="71" xfId="0" applyFont="1" applyFill="1" applyBorder="1" applyAlignment="1">
      <alignment horizontal="right"/>
    </xf>
    <xf numFmtId="0" fontId="42" fillId="5" borderId="71" xfId="0" applyFont="1" applyFill="1" applyBorder="1" applyAlignment="1">
      <alignment horizontal="center" vertical="center"/>
    </xf>
    <xf numFmtId="0" fontId="42" fillId="5" borderId="72" xfId="0" applyFont="1" applyFill="1" applyBorder="1" applyAlignment="1">
      <alignment horizontal="center" vertical="center"/>
    </xf>
    <xf numFmtId="0" fontId="42" fillId="5" borderId="34" xfId="0" applyFont="1" applyFill="1" applyBorder="1" applyAlignment="1">
      <alignment horizontal="right"/>
    </xf>
    <xf numFmtId="0" fontId="42" fillId="5" borderId="86" xfId="0" applyFont="1" applyFill="1" applyBorder="1" applyAlignment="1">
      <alignment horizontal="right"/>
    </xf>
    <xf numFmtId="0" fontId="42" fillId="5" borderId="36" xfId="0" applyFont="1" applyFill="1" applyBorder="1" applyAlignment="1">
      <alignment horizontal="right"/>
    </xf>
    <xf numFmtId="0" fontId="73" fillId="5" borderId="33" xfId="0" applyFont="1" applyFill="1" applyBorder="1" applyAlignment="1">
      <alignment horizontal="right" vertical="top"/>
    </xf>
    <xf numFmtId="0" fontId="73" fillId="5" borderId="62" xfId="0" applyFont="1" applyFill="1" applyBorder="1" applyAlignment="1">
      <alignment horizontal="right" vertical="top"/>
    </xf>
    <xf numFmtId="0" fontId="73" fillId="5" borderId="32" xfId="0" applyFont="1" applyFill="1" applyBorder="1" applyAlignment="1">
      <alignment horizontal="right" vertical="top"/>
    </xf>
    <xf numFmtId="0" fontId="73" fillId="5" borderId="45" xfId="0" applyFont="1" applyFill="1" applyBorder="1" applyAlignment="1">
      <alignment horizontal="right" vertical="top"/>
    </xf>
    <xf numFmtId="0" fontId="42" fillId="5" borderId="52" xfId="0" applyFont="1" applyFill="1" applyBorder="1" applyAlignment="1">
      <alignment horizontal="right"/>
    </xf>
    <xf numFmtId="0" fontId="42" fillId="5" borderId="53" xfId="0" applyFont="1" applyFill="1" applyBorder="1" applyAlignment="1">
      <alignment horizontal="right"/>
    </xf>
    <xf numFmtId="0" fontId="73" fillId="5" borderId="53" xfId="0" applyFont="1" applyFill="1" applyBorder="1" applyAlignment="1">
      <alignment horizontal="right" vertical="top"/>
    </xf>
    <xf numFmtId="0" fontId="73" fillId="5" borderId="54" xfId="0" applyFont="1" applyFill="1" applyBorder="1" applyAlignment="1">
      <alignment horizontal="right" vertical="top"/>
    </xf>
    <xf numFmtId="0" fontId="46" fillId="5" borderId="33" xfId="0" applyFont="1" applyFill="1" applyBorder="1" applyAlignment="1">
      <alignment horizontal="center" vertical="center"/>
    </xf>
    <xf numFmtId="0" fontId="46" fillId="5" borderId="62" xfId="0" applyFont="1" applyFill="1" applyBorder="1" applyAlignment="1">
      <alignment horizontal="center" vertical="center"/>
    </xf>
    <xf numFmtId="0" fontId="46" fillId="5" borderId="32" xfId="0" applyFont="1" applyFill="1" applyBorder="1" applyAlignment="1">
      <alignment horizontal="center" vertical="center"/>
    </xf>
    <xf numFmtId="0" fontId="37" fillId="5" borderId="16"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5" borderId="26" xfId="0" applyFont="1" applyFill="1" applyBorder="1" applyAlignment="1">
      <alignment horizontal="center" vertical="center"/>
    </xf>
    <xf numFmtId="0" fontId="37" fillId="5" borderId="87" xfId="0" applyFont="1" applyFill="1" applyBorder="1" applyAlignment="1">
      <alignment horizontal="center" vertical="center"/>
    </xf>
    <xf numFmtId="0" fontId="37" fillId="5" borderId="44" xfId="0" applyFont="1" applyFill="1" applyBorder="1" applyAlignment="1">
      <alignment horizontal="center" vertical="center"/>
    </xf>
    <xf numFmtId="0" fontId="46" fillId="5" borderId="73" xfId="0" applyFont="1" applyFill="1" applyBorder="1" applyAlignment="1">
      <alignment horizontal="center" vertical="center"/>
    </xf>
    <xf numFmtId="0" fontId="46" fillId="5" borderId="63" xfId="0" applyFont="1" applyFill="1" applyBorder="1" applyAlignment="1">
      <alignment horizontal="center" vertical="center"/>
    </xf>
    <xf numFmtId="0" fontId="46" fillId="5" borderId="68" xfId="0" applyFont="1" applyFill="1" applyBorder="1" applyAlignment="1">
      <alignment horizontal="center" vertical="center"/>
    </xf>
    <xf numFmtId="0" fontId="46" fillId="5" borderId="76" xfId="0" applyFont="1" applyFill="1" applyBorder="1" applyAlignment="1">
      <alignment horizontal="center" vertical="center"/>
    </xf>
    <xf numFmtId="0" fontId="46" fillId="5" borderId="61" xfId="0" applyFont="1" applyFill="1" applyBorder="1" applyAlignment="1">
      <alignment horizontal="center" vertical="center"/>
    </xf>
    <xf numFmtId="0" fontId="46" fillId="5" borderId="65" xfId="0" applyFont="1" applyFill="1" applyBorder="1" applyAlignment="1">
      <alignment horizontal="center" vertical="center"/>
    </xf>
    <xf numFmtId="0" fontId="46" fillId="5" borderId="45" xfId="0" applyFont="1" applyFill="1" applyBorder="1" applyAlignment="1">
      <alignment horizontal="center" vertical="center"/>
    </xf>
    <xf numFmtId="0" fontId="41" fillId="5" borderId="0" xfId="0" applyFont="1" applyFill="1" applyAlignment="1">
      <alignment horizontal="center" vertical="center"/>
    </xf>
    <xf numFmtId="0" fontId="42" fillId="5" borderId="11" xfId="0" applyFont="1" applyFill="1" applyBorder="1" applyAlignment="1">
      <alignment horizontal="left" vertical="top"/>
    </xf>
    <xf numFmtId="0" fontId="42" fillId="5" borderId="13" xfId="0" applyFont="1" applyFill="1" applyBorder="1" applyAlignment="1">
      <alignment horizontal="left" vertical="top"/>
    </xf>
    <xf numFmtId="0" fontId="42" fillId="5" borderId="12" xfId="0" applyFont="1" applyFill="1" applyBorder="1" applyAlignment="1">
      <alignment horizontal="left" vertical="top"/>
    </xf>
    <xf numFmtId="0" fontId="42" fillId="5" borderId="41" xfId="0" applyFont="1" applyFill="1" applyBorder="1" applyAlignment="1">
      <alignment horizontal="left" vertical="top"/>
    </xf>
    <xf numFmtId="0" fontId="42" fillId="5" borderId="0" xfId="0" applyFont="1" applyFill="1" applyAlignment="1">
      <alignment horizontal="left" vertical="top"/>
    </xf>
    <xf numFmtId="0" fontId="42" fillId="5" borderId="42" xfId="0" applyFont="1" applyFill="1" applyBorder="1" applyAlignment="1">
      <alignment horizontal="left" vertical="top"/>
    </xf>
    <xf numFmtId="0" fontId="42" fillId="5" borderId="14" xfId="0" applyFont="1" applyFill="1" applyBorder="1" applyAlignment="1">
      <alignment horizontal="left" vertical="top"/>
    </xf>
    <xf numFmtId="0" fontId="42" fillId="5" borderId="2" xfId="0" applyFont="1" applyFill="1" applyBorder="1" applyAlignment="1">
      <alignment horizontal="left" vertical="top"/>
    </xf>
    <xf numFmtId="0" fontId="42" fillId="5" borderId="15" xfId="0" applyFont="1" applyFill="1" applyBorder="1" applyAlignment="1">
      <alignment horizontal="left" vertical="top"/>
    </xf>
    <xf numFmtId="0" fontId="43" fillId="5" borderId="0" xfId="0" applyFont="1" applyFill="1" applyAlignment="1">
      <alignment horizontal="distributed" vertical="center" wrapText="1"/>
    </xf>
    <xf numFmtId="0" fontId="43" fillId="5" borderId="0" xfId="0" applyFont="1" applyFill="1" applyAlignment="1">
      <alignment horizontal="distributed" vertical="center"/>
    </xf>
    <xf numFmtId="0" fontId="25" fillId="5" borderId="0" xfId="0" applyFont="1" applyFill="1" applyAlignment="1">
      <alignment horizontal="center" vertical="center"/>
    </xf>
    <xf numFmtId="0" fontId="34" fillId="5" borderId="0" xfId="0" applyFont="1" applyFill="1" applyAlignment="1">
      <alignment horizontal="distributed" vertical="center"/>
    </xf>
    <xf numFmtId="0" fontId="35" fillId="5" borderId="0" xfId="0" applyFont="1" applyFill="1" applyAlignment="1">
      <alignment horizontal="center" vertical="center"/>
    </xf>
    <xf numFmtId="0" fontId="27" fillId="5" borderId="0" xfId="0" applyFont="1" applyFill="1" applyAlignment="1">
      <alignment horizontal="center" vertical="center"/>
    </xf>
    <xf numFmtId="0" fontId="37" fillId="5" borderId="0" xfId="0" applyFont="1" applyFill="1" applyAlignment="1">
      <alignment horizontal="distributed" vertical="center"/>
    </xf>
    <xf numFmtId="0" fontId="40" fillId="5" borderId="0" xfId="0" applyFont="1" applyFill="1" applyAlignment="1">
      <alignment horizontal="center" vertical="center" shrinkToFit="1"/>
    </xf>
  </cellXfs>
  <cellStyles count="6">
    <cellStyle name="桁区切り" xfId="5" builtinId="6"/>
    <cellStyle name="桁区切り 2" xfId="3" xr:uid="{00000000-0005-0000-0000-000000000000}"/>
    <cellStyle name="桁区切り 2 2" xfId="4" xr:uid="{00000000-0005-0000-0000-000001000000}"/>
    <cellStyle name="標準" xfId="0" builtinId="0"/>
    <cellStyle name="標準 2" xfId="1" xr:uid="{00000000-0005-0000-0000-000003000000}"/>
    <cellStyle name="標準 2 2" xfId="2" xr:uid="{00000000-0005-0000-0000-000004000000}"/>
  </cellStyles>
  <dxfs count="44">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s>
  <tableStyles count="0" defaultTableStyle="TableStyleMedium2" defaultPivotStyle="PivotStyleLight16"/>
  <colors>
    <mruColors>
      <color rgb="FFFFCCFF"/>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M$48"/>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M$49"/>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checked="Checked"/>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M$17"/>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P$9"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P$10"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P$1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checked="Checked"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P$1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P$1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P$14"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checked="Checked"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P$15"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P$16"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P$17"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checked="Checked"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P$18"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Q$9"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checked="Checked"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Q$10"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checked="Checked"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Q$1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Q$12"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Q$13"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Q$14"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Q$15"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Q$16"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checked="Checked"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Q$17"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Q$18"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checked="Checked" lockText="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P$23"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E5%85%A5%E5%8A%9B%E2%91%A0!D13" Type="http://schemas.openxmlformats.org/officeDocument/2006/relationships/hyperlink"/></Relationships>
</file>

<file path=xl/drawings/_rels/drawing3.xml.rels><?xml version="1.0" encoding="UTF-8" standalone="yes"?><Relationships xmlns="http://schemas.openxmlformats.org/package/2006/relationships"><Relationship Id="rId1" Target="#%E5%85%A5%E5%8A%9B%E2%91%A1!B9" Type="http://schemas.openxmlformats.org/officeDocument/2006/relationships/hyperlink"/><Relationship Id="rId2" Target="#%E7%B4%8D%E4%BB%98%E3%81%94%E6%A1%88%E5%86%85!A1" Type="http://schemas.openxmlformats.org/officeDocument/2006/relationships/hyperlink"/><Relationship Id="rId3" Target="#'%E7%A2%BA%E5%AE%9A%EF%BC%88%E6%89%8B%E6%9B%B8%E3%81%8D%E7%94%A8%EF%BC%89'!A1" Type="http://schemas.openxmlformats.org/officeDocument/2006/relationships/hyperlink"/></Relationships>
</file>

<file path=xl/drawings/_rels/drawing4.xml.rels><?xml version="1.0" encoding="UTF-8" standalone="yes"?><Relationships xmlns="http://schemas.openxmlformats.org/package/2006/relationships"><Relationship Id="rId1" Target="#%E5%85%A5%E5%8A%9B%E2%91%A2!D8" Type="http://schemas.openxmlformats.org/officeDocument/2006/relationships/hyperlink"/><Relationship Id="rId2" Target="#%E5%85%A5%E5%8A%9B%E2%91%A0!D13" Type="http://schemas.openxmlformats.org/officeDocument/2006/relationships/hyperlink"/><Relationship Id="rId3" Target="../media/image1.emf" Type="http://schemas.openxmlformats.org/officeDocument/2006/relationships/image"/></Relationships>
</file>

<file path=xl/drawings/_rels/drawing5.xml.rels><?xml version="1.0" encoding="UTF-8" standalone="yes"?><Relationships xmlns="http://schemas.openxmlformats.org/package/2006/relationships"><Relationship Id="rId1" Target="#'%E7%A2%BA%E5%AE%9A%EF%BC%88%E5%8A%B4%E5%83%8D%E5%B1%80%E6%8F%90%E5%87%BA%E7%94%A8%EF%BC%89'!BL3" Type="http://schemas.openxmlformats.org/officeDocument/2006/relationships/hyperlink"/><Relationship Id="rId2" Target="#%E5%85%A5%E5%8A%9B%E2%91%A1!B9" Type="http://schemas.openxmlformats.org/officeDocument/2006/relationships/hyperlink"/></Relationships>
</file>

<file path=xl/drawings/_rels/drawing6.xml.rels><?xml version="1.0" encoding="UTF-8" standalone="yes"?><Relationships xmlns="http://schemas.openxmlformats.org/package/2006/relationships"><Relationship Id="rId1" Target="../media/image3.emf" Type="http://schemas.openxmlformats.org/officeDocument/2006/relationships/image"/><Relationship Id="rId2" Target="#%E5%85%A5%E5%8A%9B%E2%91%A2!D8" Type="http://schemas.openxmlformats.org/officeDocument/2006/relationships/hyperlink"/><Relationship Id="rId3" Target="#%E9%81%85%E5%BB%B6%E7%90%86%E7%94%B1%E6%9B%B8!C6" Type="http://schemas.openxmlformats.org/officeDocument/2006/relationships/hyperlink"/><Relationship Id="rId4" Target="#'%E7%A2%BA%E5%AE%9A%EF%BC%88%E4%BA%8B%E6%A5%AD%E4%B8%BB%E6%8E%A7%EF%BC%89'!Print_Area" Type="http://schemas.openxmlformats.org/officeDocument/2006/relationships/hyperlink"/><Relationship Id="rId5" Target="../media/image4.emf" Type="http://schemas.openxmlformats.org/officeDocument/2006/relationships/image"/><Relationship Id="rId6" Target="../media/image5.emf" Type="http://schemas.openxmlformats.org/officeDocument/2006/relationships/image"/><Relationship Id="rId7" Target="../media/image6.emf" Type="http://schemas.openxmlformats.org/officeDocument/2006/relationships/image"/></Relationships>
</file>

<file path=xl/drawings/_rels/drawing7.xml.rels><?xml version="1.0" encoding="UTF-8" standalone="yes"?><Relationships xmlns="http://schemas.openxmlformats.org/package/2006/relationships"><Relationship Id="rId1" Target="#'%E7%A2%BA%E5%AE%9A%EF%BC%88%E5%8A%B4%E5%83%8D%E5%B1%80%E6%8F%90%E5%87%BA%E7%94%A8%EF%BC%89'!D8" Type="http://schemas.openxmlformats.org/officeDocument/2006/relationships/hyperlink"/><Relationship Id="rId2" Target="../media/image10.emf" Type="http://schemas.openxmlformats.org/officeDocument/2006/relationships/image"/><Relationship Id="rId3" Target="../media/image11.emf" Type="http://schemas.openxmlformats.org/officeDocument/2006/relationships/image"/><Relationship Id="rId4" Target="../media/image12.emf" Type="http://schemas.openxmlformats.org/officeDocument/2006/relationships/image"/><Relationship Id="rId5" Target="../media/image13.emf" Type="http://schemas.openxmlformats.org/officeDocument/2006/relationships/image"/></Relationships>
</file>

<file path=xl/drawings/_rels/drawing8.xml.rels><?xml version="1.0" encoding="UTF-8" standalone="yes"?><Relationships xmlns="http://schemas.openxmlformats.org/package/2006/relationships"><Relationship Id="rId1" Target="#'%E7%A2%BA%E5%AE%9A%EF%BC%88%E5%8A%B4%E5%83%8D%E5%B1%80%E6%8F%90%E5%87%BA%E7%94%A8%EF%BC%89'!BL3" Type="http://schemas.openxmlformats.org/officeDocument/2006/relationships/hyperlink"/><Relationship Id="rId2" Target="../media/image17.emf" Type="http://schemas.openxmlformats.org/officeDocument/2006/relationships/image"/><Relationship Id="rId3" Target="../media/image5.emf" Type="http://schemas.openxmlformats.org/officeDocument/2006/relationships/image"/></Relationships>
</file>

<file path=xl/drawings/_rels/drawing9.xml.rels><?xml version="1.0" encoding="UTF-8" standalone="yes"?><Relationships xmlns="http://schemas.openxmlformats.org/package/2006/relationships"><Relationship Id="rId1" Target="../media/image19.emf" Type="http://schemas.openxmlformats.org/officeDocument/2006/relationships/image"/><Relationship Id="rId2" Target="../media/image20.emf" Type="http://schemas.openxmlformats.org/officeDocument/2006/relationships/image"/><Relationship Id="rId3" Target="../media/image3.emf" Type="http://schemas.openxmlformats.org/officeDocument/2006/relationships/image"/><Relationship Id="rId4" Target="#%E5%85%A5%E5%8A%9B%E2%91%A0!D13" Type="http://schemas.openxmlformats.org/officeDocument/2006/relationships/hyperlink"/><Relationship Id="rId5" Target="../media/image21.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2.emf" Type="http://schemas.openxmlformats.org/officeDocument/2006/relationships/image"/></Relationships>
</file>

<file path=xl/drawings/_rels/vmlDrawing3.vml.rels><?xml version="1.0" encoding="UTF-8" standalone="yes"?><Relationships xmlns="http://schemas.openxmlformats.org/package/2006/relationships"><Relationship Id="rId1" Target="../media/image7.emf" Type="http://schemas.openxmlformats.org/officeDocument/2006/relationships/image"/><Relationship Id="rId2" Target="../media/image8.emf" Type="http://schemas.openxmlformats.org/officeDocument/2006/relationships/image"/><Relationship Id="rId3" Target="../media/image9.emf" Type="http://schemas.openxmlformats.org/officeDocument/2006/relationships/image"/></Relationships>
</file>

<file path=xl/drawings/_rels/vmlDrawing4.vml.rels><?xml version="1.0" encoding="UTF-8" standalone="yes"?><Relationships xmlns="http://schemas.openxmlformats.org/package/2006/relationships"><Relationship Id="rId1" Target="../media/image14.emf" Type="http://schemas.openxmlformats.org/officeDocument/2006/relationships/image"/><Relationship Id="rId2" Target="../media/image15.emf" Type="http://schemas.openxmlformats.org/officeDocument/2006/relationships/image"/><Relationship Id="rId3" Target="../media/image16.emf" Type="http://schemas.openxmlformats.org/officeDocument/2006/relationships/image"/></Relationships>
</file>

<file path=xl/drawings/_rels/vmlDrawing5.vml.rels><?xml version="1.0" encoding="UTF-8" standalone="yes"?><Relationships xmlns="http://schemas.openxmlformats.org/package/2006/relationships"><Relationship Id="rId1" Target="../media/image18.emf" Type="http://schemas.openxmlformats.org/officeDocument/2006/relationships/image"/><Relationship Id="rId2" Target="../media/image8.emf" Type="http://schemas.openxmlformats.org/officeDocument/2006/relationships/image"/></Relationships>
</file>

<file path=xl/drawings/_rels/vmlDrawing6.vml.rels><?xml version="1.0" encoding="UTF-8" standalone="yes"?><Relationships xmlns="http://schemas.openxmlformats.org/package/2006/relationships"><Relationship Id="rId1" Target="../media/image2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42</xdr:col>
      <xdr:colOff>5334</xdr:colOff>
      <xdr:row>30</xdr:row>
      <xdr:rowOff>222730</xdr:rowOff>
    </xdr:from>
    <xdr:ext cx="100472" cy="11970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2609" y="76141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30</xdr:row>
      <xdr:rowOff>222730</xdr:rowOff>
    </xdr:from>
    <xdr:ext cx="100472" cy="11970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63975" y="76141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75581</xdr:colOff>
      <xdr:row>12</xdr:row>
      <xdr:rowOff>236975</xdr:rowOff>
    </xdr:from>
    <xdr:ext cx="100472" cy="11970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83550" y="21896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76772</xdr:colOff>
      <xdr:row>13</xdr:row>
      <xdr:rowOff>492</xdr:rowOff>
    </xdr:from>
    <xdr:ext cx="100472" cy="11970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72669" y="217482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55</xdr:row>
      <xdr:rowOff>0</xdr:rowOff>
    </xdr:from>
    <xdr:ext cx="100472" cy="11970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63309" y="57758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55</xdr:row>
      <xdr:rowOff>0</xdr:rowOff>
    </xdr:from>
    <xdr:ext cx="100472" cy="11970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87818"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36</xdr:row>
      <xdr:rowOff>236975</xdr:rowOff>
    </xdr:from>
    <xdr:ext cx="100472" cy="11970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678788" y="76664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37</xdr:row>
      <xdr:rowOff>492</xdr:rowOff>
    </xdr:from>
    <xdr:ext cx="100472" cy="119708"/>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67907" y="7613923"/>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30</xdr:row>
      <xdr:rowOff>222730</xdr:rowOff>
    </xdr:from>
    <xdr:ext cx="100472" cy="119708"/>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19317" y="641726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30</xdr:row>
      <xdr:rowOff>222730</xdr:rowOff>
    </xdr:from>
    <xdr:ext cx="100472" cy="119708"/>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36100" y="6461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55</xdr:row>
      <xdr:rowOff>0</xdr:rowOff>
    </xdr:from>
    <xdr:ext cx="100472" cy="11970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719317"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55</xdr:row>
      <xdr:rowOff>0</xdr:rowOff>
    </xdr:from>
    <xdr:ext cx="100472" cy="11970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086853"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36</xdr:row>
      <xdr:rowOff>236975</xdr:rowOff>
    </xdr:from>
    <xdr:ext cx="100472" cy="119708"/>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715006" y="76664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37</xdr:row>
      <xdr:rowOff>492</xdr:rowOff>
    </xdr:from>
    <xdr:ext cx="100472" cy="119708"/>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086853" y="7613923"/>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16050</xdr:colOff>
      <xdr:row>12</xdr:row>
      <xdr:rowOff>225479</xdr:rowOff>
    </xdr:from>
    <xdr:ext cx="100472" cy="119708"/>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30033" y="216332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17241</xdr:colOff>
      <xdr:row>12</xdr:row>
      <xdr:rowOff>225479</xdr:rowOff>
    </xdr:from>
    <xdr:ext cx="100472" cy="119708"/>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097569" y="216332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79</xdr:row>
      <xdr:rowOff>0</xdr:rowOff>
    </xdr:from>
    <xdr:ext cx="100472" cy="11970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235184" y="99822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79</xdr:row>
      <xdr:rowOff>0</xdr:rowOff>
    </xdr:from>
    <xdr:ext cx="100472" cy="11970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636550" y="99822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60</xdr:row>
      <xdr:rowOff>236975</xdr:rowOff>
    </xdr:from>
    <xdr:ext cx="100472" cy="11970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235184" y="65520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61</xdr:row>
      <xdr:rowOff>492</xdr:rowOff>
    </xdr:from>
    <xdr:ext cx="100472" cy="119708"/>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636550" y="655369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78</xdr:row>
      <xdr:rowOff>222730</xdr:rowOff>
    </xdr:from>
    <xdr:ext cx="100472" cy="11970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63309" y="55567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78</xdr:row>
      <xdr:rowOff>222730</xdr:rowOff>
    </xdr:from>
    <xdr:ext cx="100472" cy="119708"/>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064675" y="55567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75581</xdr:colOff>
      <xdr:row>60</xdr:row>
      <xdr:rowOff>236975</xdr:rowOff>
    </xdr:from>
    <xdr:ext cx="100472" cy="119708"/>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47831" y="212292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76772</xdr:colOff>
      <xdr:row>61</xdr:row>
      <xdr:rowOff>492</xdr:rowOff>
    </xdr:from>
    <xdr:ext cx="100472" cy="119708"/>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049197" y="212456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127</xdr:row>
      <xdr:rowOff>0</xdr:rowOff>
    </xdr:from>
    <xdr:ext cx="100472" cy="119708"/>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63309"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127</xdr:row>
      <xdr:rowOff>0</xdr:rowOff>
    </xdr:from>
    <xdr:ext cx="100472" cy="119708"/>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064675"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108</xdr:row>
      <xdr:rowOff>236975</xdr:rowOff>
    </xdr:from>
    <xdr:ext cx="100472" cy="119708"/>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643069" y="154103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109</xdr:row>
      <xdr:rowOff>492</xdr:rowOff>
    </xdr:from>
    <xdr:ext cx="100472" cy="119708"/>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044435" y="1541194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127</xdr:row>
      <xdr:rowOff>0</xdr:rowOff>
    </xdr:from>
    <xdr:ext cx="100472" cy="119708"/>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235184"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127</xdr:row>
      <xdr:rowOff>0</xdr:rowOff>
    </xdr:from>
    <xdr:ext cx="100472" cy="119708"/>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636550"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127</xdr:row>
      <xdr:rowOff>0</xdr:rowOff>
    </xdr:from>
    <xdr:ext cx="100472" cy="119708"/>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235184"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127</xdr:row>
      <xdr:rowOff>0</xdr:rowOff>
    </xdr:from>
    <xdr:ext cx="100472" cy="119708"/>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636550"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6162</xdr:colOff>
      <xdr:row>108</xdr:row>
      <xdr:rowOff>188429</xdr:rowOff>
    </xdr:from>
    <xdr:ext cx="100472" cy="119708"/>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236012" y="1540937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7353</xdr:colOff>
      <xdr:row>108</xdr:row>
      <xdr:rowOff>188429</xdr:rowOff>
    </xdr:from>
    <xdr:ext cx="100472" cy="119708"/>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1637378" y="1540937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63309"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064675"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132</xdr:row>
      <xdr:rowOff>236975</xdr:rowOff>
    </xdr:from>
    <xdr:ext cx="100472" cy="119708"/>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643069" y="1983942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133</xdr:row>
      <xdr:rowOff>492</xdr:rowOff>
    </xdr:from>
    <xdr:ext cx="100472" cy="119708"/>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44435" y="1984106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151</xdr:row>
      <xdr:rowOff>0</xdr:rowOff>
    </xdr:from>
    <xdr:ext cx="100472" cy="119708"/>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151</xdr:row>
      <xdr:rowOff>0</xdr:rowOff>
    </xdr:from>
    <xdr:ext cx="100472" cy="119708"/>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151</xdr:row>
      <xdr:rowOff>0</xdr:rowOff>
    </xdr:from>
    <xdr:ext cx="100472" cy="119708"/>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151</xdr:row>
      <xdr:rowOff>0</xdr:rowOff>
    </xdr:from>
    <xdr:ext cx="100472" cy="119708"/>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6162</xdr:colOff>
      <xdr:row>132</xdr:row>
      <xdr:rowOff>188429</xdr:rowOff>
    </xdr:from>
    <xdr:ext cx="100472" cy="119708"/>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236012"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7353</xdr:colOff>
      <xdr:row>132</xdr:row>
      <xdr:rowOff>188429</xdr:rowOff>
    </xdr:from>
    <xdr:ext cx="100472" cy="119708"/>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637378"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103</xdr:row>
      <xdr:rowOff>0</xdr:rowOff>
    </xdr:from>
    <xdr:ext cx="100472" cy="119708"/>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63309"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103</xdr:row>
      <xdr:rowOff>0</xdr:rowOff>
    </xdr:from>
    <xdr:ext cx="100472" cy="119708"/>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064675"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82</xdr:col>
      <xdr:colOff>70819</xdr:colOff>
      <xdr:row>84</xdr:row>
      <xdr:rowOff>236975</xdr:rowOff>
    </xdr:from>
    <xdr:ext cx="100472" cy="119708"/>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43069" y="154103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98</xdr:col>
      <xdr:colOff>72010</xdr:colOff>
      <xdr:row>85</xdr:row>
      <xdr:rowOff>492</xdr:rowOff>
    </xdr:from>
    <xdr:ext cx="100472" cy="119708"/>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044435" y="1541194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103</xdr:row>
      <xdr:rowOff>0</xdr:rowOff>
    </xdr:from>
    <xdr:ext cx="100472" cy="119708"/>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103</xdr:row>
      <xdr:rowOff>0</xdr:rowOff>
    </xdr:from>
    <xdr:ext cx="100472" cy="11970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103</xdr:row>
      <xdr:rowOff>0</xdr:rowOff>
    </xdr:from>
    <xdr:ext cx="100472" cy="119708"/>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103</xdr:row>
      <xdr:rowOff>0</xdr:rowOff>
    </xdr:from>
    <xdr:ext cx="100472" cy="119708"/>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6162</xdr:colOff>
      <xdr:row>84</xdr:row>
      <xdr:rowOff>188429</xdr:rowOff>
    </xdr:from>
    <xdr:ext cx="100472" cy="119708"/>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36012"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7353</xdr:colOff>
      <xdr:row>84</xdr:row>
      <xdr:rowOff>188429</xdr:rowOff>
    </xdr:from>
    <xdr:ext cx="100472" cy="119708"/>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637378"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0235184"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636550"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5184"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636550"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6162</xdr:colOff>
      <xdr:row>132</xdr:row>
      <xdr:rowOff>188429</xdr:rowOff>
    </xdr:from>
    <xdr:ext cx="100472" cy="119708"/>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6012" y="2426762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7353</xdr:colOff>
      <xdr:row>132</xdr:row>
      <xdr:rowOff>188429</xdr:rowOff>
    </xdr:from>
    <xdr:ext cx="100472" cy="119708"/>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637378" y="2426762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0</xdr:colOff>
      <xdr:row>8</xdr:row>
      <xdr:rowOff>190499</xdr:rowOff>
    </xdr:from>
    <xdr:to>
      <xdr:col>19</xdr:col>
      <xdr:colOff>1</xdr:colOff>
      <xdr:row>9</xdr:row>
      <xdr:rowOff>130628</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143000" y="3276599"/>
          <a:ext cx="304801" cy="130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38099</xdr:colOff>
      <xdr:row>13</xdr:row>
      <xdr:rowOff>139212</xdr:rowOff>
    </xdr:from>
    <xdr:to>
      <xdr:col>30</xdr:col>
      <xdr:colOff>9524</xdr:colOff>
      <xdr:row>16</xdr:row>
      <xdr:rowOff>85726</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19099" y="4177812"/>
          <a:ext cx="1876425" cy="518014"/>
        </a:xfrm>
        <a:prstGeom prst="roundRect">
          <a:avLst>
            <a:gd name="adj" fmla="val 29167"/>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0</xdr:colOff>
      <xdr:row>11</xdr:row>
      <xdr:rowOff>54430</xdr:rowOff>
    </xdr:from>
    <xdr:to>
      <xdr:col>19</xdr:col>
      <xdr:colOff>0</xdr:colOff>
      <xdr:row>12</xdr:row>
      <xdr:rowOff>3810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143000" y="3712030"/>
          <a:ext cx="304800" cy="139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3810</xdr:rowOff>
    </xdr:from>
    <xdr:to>
      <xdr:col>19</xdr:col>
      <xdr:colOff>1</xdr:colOff>
      <xdr:row>18</xdr:row>
      <xdr:rowOff>134439</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143000" y="4994910"/>
          <a:ext cx="304801" cy="130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20</xdr:row>
      <xdr:rowOff>57150</xdr:rowOff>
    </xdr:from>
    <xdr:to>
      <xdr:col>19</xdr:col>
      <xdr:colOff>0</xdr:colOff>
      <xdr:row>21</xdr:row>
      <xdr:rowOff>6530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143000" y="5429250"/>
          <a:ext cx="304800" cy="139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75481</xdr:colOff>
      <xdr:row>9</xdr:row>
      <xdr:rowOff>288</xdr:rowOff>
    </xdr:from>
    <xdr:to>
      <xdr:col>36</xdr:col>
      <xdr:colOff>71887</xdr:colOff>
      <xdr:row>9</xdr:row>
      <xdr:rowOff>3595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2513881" y="3276888"/>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3594</xdr:colOff>
      <xdr:row>12</xdr:row>
      <xdr:rowOff>97047</xdr:rowOff>
    </xdr:from>
    <xdr:to>
      <xdr:col>37</xdr:col>
      <xdr:colOff>0</xdr:colOff>
      <xdr:row>12</xdr:row>
      <xdr:rowOff>100354</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2518194" y="3945147"/>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3595</xdr:colOff>
      <xdr:row>17</xdr:row>
      <xdr:rowOff>97048</xdr:rowOff>
    </xdr:from>
    <xdr:to>
      <xdr:col>37</xdr:col>
      <xdr:colOff>1</xdr:colOff>
      <xdr:row>17</xdr:row>
      <xdr:rowOff>100355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2518195" y="4897648"/>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3595</xdr:colOff>
      <xdr:row>20</xdr:row>
      <xdr:rowOff>186905</xdr:rowOff>
    </xdr:from>
    <xdr:to>
      <xdr:col>37</xdr:col>
      <xdr:colOff>1</xdr:colOff>
      <xdr:row>20</xdr:row>
      <xdr:rowOff>190212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2518195" y="5559005"/>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77390</xdr:colOff>
      <xdr:row>8</xdr:row>
      <xdr:rowOff>95250</xdr:rowOff>
    </xdr:from>
    <xdr:to>
      <xdr:col>58</xdr:col>
      <xdr:colOff>73796</xdr:colOff>
      <xdr:row>8</xdr:row>
      <xdr:rowOff>98557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4192190" y="3181350"/>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77390</xdr:colOff>
      <xdr:row>10</xdr:row>
      <xdr:rowOff>95249</xdr:rowOff>
    </xdr:from>
    <xdr:to>
      <xdr:col>58</xdr:col>
      <xdr:colOff>73796</xdr:colOff>
      <xdr:row>10</xdr:row>
      <xdr:rowOff>98556</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192190" y="3562349"/>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15</xdr:row>
      <xdr:rowOff>101203</xdr:rowOff>
    </xdr:from>
    <xdr:to>
      <xdr:col>58</xdr:col>
      <xdr:colOff>73797</xdr:colOff>
      <xdr:row>15</xdr:row>
      <xdr:rowOff>104510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4191001" y="4520803"/>
          <a:ext cx="30239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5954</xdr:colOff>
      <xdr:row>17</xdr:row>
      <xdr:rowOff>101203</xdr:rowOff>
    </xdr:from>
    <xdr:to>
      <xdr:col>59</xdr:col>
      <xdr:colOff>2359</xdr:colOff>
      <xdr:row>17</xdr:row>
      <xdr:rowOff>104510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196954" y="4901803"/>
          <a:ext cx="301205"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5953</xdr:colOff>
      <xdr:row>8</xdr:row>
      <xdr:rowOff>101204</xdr:rowOff>
    </xdr:from>
    <xdr:to>
      <xdr:col>73</xdr:col>
      <xdr:colOff>4053</xdr:colOff>
      <xdr:row>8</xdr:row>
      <xdr:rowOff>101330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5263753" y="3187304"/>
          <a:ext cx="302900" cy="1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5443</xdr:colOff>
      <xdr:row>13</xdr:row>
      <xdr:rowOff>0</xdr:rowOff>
    </xdr:from>
    <xdr:to>
      <xdr:col>72</xdr:col>
      <xdr:colOff>70184</xdr:colOff>
      <xdr:row>13</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4806043" y="4038600"/>
          <a:ext cx="7505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5014</xdr:colOff>
      <xdr:row>10</xdr:row>
      <xdr:rowOff>100263</xdr:rowOff>
    </xdr:from>
    <xdr:to>
      <xdr:col>72</xdr:col>
      <xdr:colOff>65171</xdr:colOff>
      <xdr:row>12</xdr:row>
      <xdr:rowOff>65171</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5262814" y="3567363"/>
          <a:ext cx="288757" cy="3459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5014</xdr:colOff>
      <xdr:row>13</xdr:row>
      <xdr:rowOff>120316</xdr:rowOff>
    </xdr:from>
    <xdr:to>
      <xdr:col>73</xdr:col>
      <xdr:colOff>0</xdr:colOff>
      <xdr:row>15</xdr:row>
      <xdr:rowOff>95250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5262814" y="4158916"/>
          <a:ext cx="299786" cy="3559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75197</xdr:colOff>
      <xdr:row>17</xdr:row>
      <xdr:rowOff>90237</xdr:rowOff>
    </xdr:from>
    <xdr:to>
      <xdr:col>73</xdr:col>
      <xdr:colOff>8659</xdr:colOff>
      <xdr:row>17</xdr:row>
      <xdr:rowOff>90920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256797" y="4890837"/>
          <a:ext cx="314462" cy="6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4328</xdr:colOff>
      <xdr:row>20</xdr:row>
      <xdr:rowOff>102054</xdr:rowOff>
    </xdr:from>
    <xdr:to>
      <xdr:col>72</xdr:col>
      <xdr:colOff>71437</xdr:colOff>
      <xdr:row>20</xdr:row>
      <xdr:rowOff>103910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4804928" y="5474154"/>
          <a:ext cx="752909" cy="1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13</xdr:row>
      <xdr:rowOff>146539</xdr:rowOff>
    </xdr:from>
    <xdr:to>
      <xdr:col>27</xdr:col>
      <xdr:colOff>68580</xdr:colOff>
      <xdr:row>16</xdr:row>
      <xdr:rowOff>80210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579120" y="4185139"/>
          <a:ext cx="1546860" cy="505171"/>
        </a:xfrm>
        <a:prstGeom prst="roundRect">
          <a:avLst>
            <a:gd name="adj" fmla="val 0"/>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労働保険年度更新期間</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毎年６月１日～７月１０日</a:t>
          </a:r>
          <a:endParaRPr kumimoji="1" lang="ja-JP" altLang="en-US"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81</xdr:col>
      <xdr:colOff>33130</xdr:colOff>
      <xdr:row>2</xdr:row>
      <xdr:rowOff>49696</xdr:rowOff>
    </xdr:from>
    <xdr:to>
      <xdr:col>89</xdr:col>
      <xdr:colOff>65432</xdr:colOff>
      <xdr:row>3</xdr:row>
      <xdr:rowOff>93180</xdr:rowOff>
    </xdr:to>
    <xdr:sp macro="" textlink="">
      <xdr:nvSpPr>
        <xdr:cNvPr id="22" name="角丸四角形 39">
          <a:hlinkClick xmlns:r="http://schemas.openxmlformats.org/officeDocument/2006/relationships" r:id="rId1" tooltip=" "/>
          <a:extLst>
            <a:ext uri="{FF2B5EF4-FFF2-40B4-BE49-F238E27FC236}">
              <a16:creationId xmlns:a16="http://schemas.microsoft.com/office/drawing/2014/main" id="{00000000-0008-0000-0100-000016000000}"/>
            </a:ext>
          </a:extLst>
        </xdr:cNvPr>
        <xdr:cNvSpPr/>
      </xdr:nvSpPr>
      <xdr:spPr>
        <a:xfrm>
          <a:off x="6071152" y="546653"/>
          <a:ext cx="628650" cy="33337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1181101</xdr:colOff>
      <xdr:row>0</xdr:row>
      <xdr:rowOff>76200</xdr:rowOff>
    </xdr:from>
    <xdr:to>
      <xdr:col>10</xdr:col>
      <xdr:colOff>38100</xdr:colOff>
      <xdr:row>0</xdr:row>
      <xdr:rowOff>364200</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200-000002000000}"/>
            </a:ext>
          </a:extLst>
        </xdr:cNvPr>
        <xdr:cNvSpPr/>
      </xdr:nvSpPr>
      <xdr:spPr>
        <a:xfrm>
          <a:off x="7134226" y="76200"/>
          <a:ext cx="533399" cy="28800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400" b="1">
              <a:solidFill>
                <a:sysClr val="windowText" lastClr="000000"/>
              </a:solidFill>
            </a:rPr>
            <a:t>次へ</a:t>
          </a:r>
        </a:p>
      </xdr:txBody>
    </xdr:sp>
    <xdr:clientData fPrintsWithSheet="0"/>
  </xdr:twoCellAnchor>
  <xdr:oneCellAnchor>
    <xdr:from>
      <xdr:col>3</xdr:col>
      <xdr:colOff>0</xdr:colOff>
      <xdr:row>49</xdr:row>
      <xdr:rowOff>19050</xdr:rowOff>
    </xdr:from>
    <xdr:ext cx="4087016" cy="666849"/>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50" y="10210800"/>
          <a:ext cx="4087016" cy="6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nSpc>
              <a:spcPts val="1300"/>
            </a:lnSpc>
          </a:pPr>
          <a:r>
            <a:rPr lang="ja-JP" altLang="en-US" sz="1100" b="0" i="0" u="none" strike="noStrike">
              <a:solidFill>
                <a:schemeClr val="dk1"/>
              </a:solidFill>
              <a:effectLst/>
              <a:latin typeface="+mn-ea"/>
              <a:ea typeface="+mn-ea"/>
              <a:cs typeface="+mn-cs"/>
            </a:rPr>
            <a:t>注）例えば、賃金締切日が４月２５日で</a:t>
          </a:r>
          <a:endParaRPr lang="en-US" altLang="ja-JP" sz="1100" b="0" i="0" u="none" strike="noStrike">
            <a:solidFill>
              <a:schemeClr val="dk1"/>
            </a:solidFill>
            <a:effectLst/>
            <a:latin typeface="+mn-ea"/>
            <a:ea typeface="+mn-ea"/>
            <a:cs typeface="+mn-cs"/>
          </a:endParaRPr>
        </a:p>
        <a:p>
          <a:pPr>
            <a:lnSpc>
              <a:spcPts val="1300"/>
            </a:lnSpc>
          </a:pPr>
          <a:r>
            <a:rPr lang="ja-JP" altLang="en-US" sz="1100">
              <a:latin typeface="+mn-ea"/>
              <a:ea typeface="+mn-ea"/>
            </a:rPr>
            <a:t> </a:t>
          </a:r>
          <a:r>
            <a:rPr lang="ja-JP" altLang="en-US" sz="1100" b="0" i="0" u="none" strike="noStrike">
              <a:solidFill>
                <a:schemeClr val="dk1"/>
              </a:solidFill>
              <a:effectLst/>
              <a:latin typeface="+mn-ea"/>
              <a:ea typeface="+mn-ea"/>
              <a:cs typeface="+mn-cs"/>
            </a:rPr>
            <a:t>　　賃金の内容（３月２６日～４月２５日）を５月１０日に支払った場合、</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４月分給与とするときは、「内容月」</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５月分給与とするときは、「支払月</a:t>
          </a:r>
          <a:r>
            <a:rPr lang="ja-JP" altLang="ja-JP" sz="1100" b="0" i="0">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　　　　とする</a:t>
          </a:r>
          <a:r>
            <a:rPr lang="ja-JP" altLang="en-US" sz="1100">
              <a:latin typeface="+mn-ea"/>
              <a:ea typeface="+mn-ea"/>
            </a:rPr>
            <a:t> </a:t>
          </a:r>
          <a:endParaRPr kumimoji="1" lang="ja-JP" altLang="en-US" sz="11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xdr:col>
          <xdr:colOff>914400</xdr:colOff>
          <xdr:row>16</xdr:row>
          <xdr:rowOff>0</xdr:rowOff>
        </xdr:from>
        <xdr:to>
          <xdr:col>7</xdr:col>
          <xdr:colOff>0</xdr:colOff>
          <xdr:row>18</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76200</xdr:rowOff>
        </xdr:from>
        <xdr:to>
          <xdr:col>5</xdr:col>
          <xdr:colOff>180975</xdr:colOff>
          <xdr:row>47</xdr:row>
          <xdr:rowOff>323850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76200</xdr:rowOff>
        </xdr:from>
        <xdr:to>
          <xdr:col>7</xdr:col>
          <xdr:colOff>133350</xdr:colOff>
          <xdr:row>47</xdr:row>
          <xdr:rowOff>323850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翌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47</xdr:row>
          <xdr:rowOff>76200</xdr:rowOff>
        </xdr:from>
        <xdr:to>
          <xdr:col>8</xdr:col>
          <xdr:colOff>466725</xdr:colOff>
          <xdr:row>47</xdr:row>
          <xdr:rowOff>323850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　リ　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76200</xdr:rowOff>
        </xdr:from>
        <xdr:to>
          <xdr:col>5</xdr:col>
          <xdr:colOff>180975</xdr:colOff>
          <xdr:row>48</xdr:row>
          <xdr:rowOff>323850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払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48</xdr:row>
          <xdr:rowOff>76200</xdr:rowOff>
        </xdr:from>
        <xdr:to>
          <xdr:col>7</xdr:col>
          <xdr:colOff>133350</xdr:colOff>
          <xdr:row>48</xdr:row>
          <xdr:rowOff>323850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　容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48</xdr:row>
          <xdr:rowOff>76200</xdr:rowOff>
        </xdr:from>
        <xdr:to>
          <xdr:col>8</xdr:col>
          <xdr:colOff>466725</xdr:colOff>
          <xdr:row>48</xdr:row>
          <xdr:rowOff>323850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　リ　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66675</xdr:rowOff>
        </xdr:from>
        <xdr:to>
          <xdr:col>5</xdr:col>
          <xdr:colOff>104775</xdr:colOff>
          <xdr:row>17</xdr:row>
          <xdr:rowOff>123825</xdr:rowOff>
        </xdr:to>
        <xdr:sp macro="" textlink="">
          <xdr:nvSpPr>
            <xdr:cNvPr id="5143" name="Option Button 23" descr="　遡及資格取得"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遡及資格取得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66675</xdr:rowOff>
        </xdr:from>
        <xdr:to>
          <xdr:col>6</xdr:col>
          <xdr:colOff>323850</xdr:colOff>
          <xdr:row>17</xdr:row>
          <xdr:rowOff>123825</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取得日訂正</a:t>
              </a:r>
            </a:p>
          </xdr:txBody>
        </xdr:sp>
        <xdr:clientData fLocksWithSheet="0"/>
      </xdr:twoCellAnchor>
    </mc:Choice>
    <mc:Fallback/>
  </mc:AlternateContent>
  <xdr:oneCellAnchor>
    <xdr:from>
      <xdr:col>2</xdr:col>
      <xdr:colOff>419100</xdr:colOff>
      <xdr:row>18</xdr:row>
      <xdr:rowOff>57150</xdr:rowOff>
    </xdr:from>
    <xdr:ext cx="3941913" cy="66684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266950" y="3438525"/>
          <a:ext cx="3941913" cy="6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ja-JP" altLang="en-US" sz="1000" b="0" i="0" u="none" strike="noStrike">
              <a:solidFill>
                <a:schemeClr val="dk1"/>
              </a:solidFill>
              <a:effectLst/>
              <a:latin typeface="+mn-ea"/>
              <a:ea typeface="+mn-ea"/>
              <a:cs typeface="+mn-cs"/>
            </a:rPr>
            <a:t>注１）「遡及資格取得」と「取得日訂正」は、同時に作成できませんので</a:t>
          </a:r>
          <a:endParaRPr lang="en-US" altLang="ja-JP" sz="1000" b="0" i="0" u="none" strike="noStrike">
            <a:solidFill>
              <a:schemeClr val="dk1"/>
            </a:solidFill>
            <a:effectLst/>
            <a:latin typeface="+mn-ea"/>
            <a:ea typeface="+mn-ea"/>
            <a:cs typeface="+mn-cs"/>
          </a:endParaRPr>
        </a:p>
        <a:p>
          <a:r>
            <a:rPr lang="ja-JP" altLang="en-US" sz="1000" b="0" i="0" u="none" strike="noStrike">
              <a:solidFill>
                <a:schemeClr val="dk1"/>
              </a:solidFill>
              <a:effectLst/>
              <a:latin typeface="+mn-ea"/>
              <a:ea typeface="+mn-ea"/>
              <a:cs typeface="+mn-cs"/>
            </a:rPr>
            <a:t>　　　別々に作成して下さい。</a:t>
          </a:r>
          <a:endParaRPr lang="en-US" altLang="ja-JP" sz="1000" b="0" i="0" u="none" strike="noStrike">
            <a:solidFill>
              <a:schemeClr val="dk1"/>
            </a:solidFill>
            <a:effectLst/>
            <a:latin typeface="+mn-ea"/>
            <a:ea typeface="+mn-ea"/>
            <a:cs typeface="+mn-cs"/>
          </a:endParaRPr>
        </a:p>
        <a:p>
          <a:r>
            <a:rPr lang="ja-JP" altLang="en-US" sz="1000" b="0" i="0" u="none" strike="noStrike">
              <a:solidFill>
                <a:schemeClr val="dk1"/>
              </a:solidFill>
              <a:effectLst/>
              <a:latin typeface="+mn-ea"/>
              <a:ea typeface="+mn-ea"/>
              <a:cs typeface="+mn-cs"/>
            </a:rPr>
            <a:t>注２）遡及資格取得の場合は、「遅延理由書」もあわせて作成されます。</a:t>
          </a:r>
          <a:endParaRPr lang="en-US" altLang="ja-JP" sz="1000" b="0" i="0" u="none" strike="noStrike">
            <a:solidFill>
              <a:schemeClr val="dk1"/>
            </a:solidFill>
            <a:effectLst/>
            <a:latin typeface="+mn-ea"/>
            <a:ea typeface="+mn-ea"/>
            <a:cs typeface="+mn-cs"/>
          </a:endParaRPr>
        </a:p>
        <a:p>
          <a:r>
            <a:rPr kumimoji="1" lang="ja-JP" altLang="en-US" sz="1000" b="0" i="0" u="none" strike="noStrike">
              <a:solidFill>
                <a:schemeClr val="dk1"/>
              </a:solidFill>
              <a:effectLst/>
              <a:latin typeface="+mn-ea"/>
              <a:ea typeface="+mn-ea"/>
              <a:cs typeface="+mn-cs"/>
            </a:rPr>
            <a:t>　　　</a:t>
          </a:r>
          <a:r>
            <a:rPr kumimoji="1" lang="ja-JP" altLang="en-US" sz="1000" b="1" i="0" u="none" strike="noStrike">
              <a:solidFill>
                <a:schemeClr val="dk1"/>
              </a:solidFill>
              <a:effectLst/>
              <a:latin typeface="+mn-ea"/>
              <a:ea typeface="+mn-ea"/>
              <a:cs typeface="+mn-cs"/>
            </a:rPr>
            <a:t>作成日</a:t>
          </a:r>
          <a:r>
            <a:rPr kumimoji="1" lang="ja-JP" altLang="en-US" sz="1000" b="0" i="0" u="none" strike="noStrike">
              <a:solidFill>
                <a:schemeClr val="dk1"/>
              </a:solidFill>
              <a:effectLst/>
              <a:latin typeface="+mn-ea"/>
              <a:ea typeface="+mn-ea"/>
              <a:cs typeface="+mn-cs"/>
            </a:rPr>
            <a:t>・</a:t>
          </a:r>
          <a:r>
            <a:rPr kumimoji="1" lang="ja-JP" altLang="en-US" sz="1000" b="1" i="0" u="none" strike="noStrike">
              <a:solidFill>
                <a:schemeClr val="dk1"/>
              </a:solidFill>
              <a:effectLst/>
              <a:latin typeface="+mn-ea"/>
              <a:ea typeface="+mn-ea"/>
              <a:cs typeface="+mn-cs"/>
            </a:rPr>
            <a:t>管轄公共職業安定所</a:t>
          </a:r>
          <a:r>
            <a:rPr kumimoji="1" lang="ja-JP" altLang="en-US" sz="1000" b="0" i="0" u="none" strike="noStrike">
              <a:solidFill>
                <a:schemeClr val="dk1"/>
              </a:solidFill>
              <a:effectLst/>
              <a:latin typeface="+mn-ea"/>
              <a:ea typeface="+mn-ea"/>
              <a:cs typeface="+mn-cs"/>
            </a:rPr>
            <a:t>・</a:t>
          </a:r>
          <a:r>
            <a:rPr kumimoji="1" lang="ja-JP" altLang="en-US" sz="1000" b="1" i="0" u="none" strike="noStrike">
              <a:solidFill>
                <a:schemeClr val="dk1"/>
              </a:solidFill>
              <a:effectLst/>
              <a:latin typeface="+mn-ea"/>
              <a:ea typeface="+mn-ea"/>
              <a:cs typeface="+mn-cs"/>
            </a:rPr>
            <a:t>遅延理由</a:t>
          </a:r>
          <a:r>
            <a:rPr kumimoji="1" lang="ja-JP" altLang="en-US" sz="1000" b="0" i="0" u="none" strike="noStrike">
              <a:solidFill>
                <a:schemeClr val="dk1"/>
              </a:solidFill>
              <a:effectLst/>
              <a:latin typeface="+mn-ea"/>
              <a:ea typeface="+mn-ea"/>
              <a:cs typeface="+mn-cs"/>
            </a:rPr>
            <a:t>の各項目を入力して下さい。</a:t>
          </a:r>
          <a:endParaRPr kumimoji="1" lang="ja-JP" altLang="en-US" sz="1000">
            <a:latin typeface="+mn-ea"/>
            <a:ea typeface="+mn-ea"/>
          </a:endParaRPr>
        </a:p>
      </xdr:txBody>
    </xdr:sp>
    <xdr:clientData/>
  </xdr:oneCellAnchor>
  <xdr:twoCellAnchor>
    <xdr:from>
      <xdr:col>0</xdr:col>
      <xdr:colOff>57151</xdr:colOff>
      <xdr:row>0</xdr:row>
      <xdr:rowOff>76200</xdr:rowOff>
    </xdr:from>
    <xdr:to>
      <xdr:col>1</xdr:col>
      <xdr:colOff>316726</xdr:colOff>
      <xdr:row>0</xdr:row>
      <xdr:rowOff>364200</xdr:rowOff>
    </xdr:to>
    <xdr:sp macro="" textlink="">
      <xdr:nvSpPr>
        <xdr:cNvPr id="18" name="角丸四角形 17">
          <a:hlinkClick xmlns:r="http://schemas.openxmlformats.org/officeDocument/2006/relationships" r:id="rId2" tooltip=" "/>
          <a:extLst>
            <a:ext uri="{FF2B5EF4-FFF2-40B4-BE49-F238E27FC236}">
              <a16:creationId xmlns:a16="http://schemas.microsoft.com/office/drawing/2014/main" id="{00000000-0008-0000-0200-000012000000}"/>
            </a:ext>
          </a:extLst>
        </xdr:cNvPr>
        <xdr:cNvSpPr/>
      </xdr:nvSpPr>
      <xdr:spPr>
        <a:xfrm>
          <a:off x="57151" y="76200"/>
          <a:ext cx="535800" cy="28800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1</xdr:col>
      <xdr:colOff>304800</xdr:colOff>
      <xdr:row>9</xdr:row>
      <xdr:rowOff>9525</xdr:rowOff>
    </xdr:from>
    <xdr:ext cx="5702258" cy="406128"/>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81025" y="2181225"/>
          <a:ext cx="5702258" cy="406128"/>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lang="ja-JP" altLang="en-US" sz="1000" b="1" i="0" u="none" strike="noStrike">
              <a:solidFill>
                <a:schemeClr val="accent1"/>
              </a:solidFill>
              <a:effectLst/>
              <a:latin typeface="+mn-ea"/>
              <a:ea typeface="+mn-ea"/>
              <a:cs typeface="+mn-cs"/>
            </a:rPr>
            <a:t>○報告書を</a:t>
          </a:r>
          <a:r>
            <a:rPr lang="en-US" altLang="ja-JP" sz="1000" b="1" i="0" u="none" strike="noStrike">
              <a:solidFill>
                <a:schemeClr val="accent1"/>
              </a:solidFill>
              <a:effectLst/>
              <a:latin typeface="+mn-ea"/>
              <a:ea typeface="+mn-ea"/>
              <a:cs typeface="+mn-cs"/>
            </a:rPr>
            <a:t>EXCEL</a:t>
          </a:r>
          <a:r>
            <a:rPr lang="ja-JP" altLang="en-US" sz="1000" b="1" i="0" u="none" strike="noStrike">
              <a:solidFill>
                <a:schemeClr val="accent1"/>
              </a:solidFill>
              <a:effectLst/>
              <a:latin typeface="+mn-ea"/>
              <a:ea typeface="+mn-ea"/>
              <a:cs typeface="+mn-cs"/>
            </a:rPr>
            <a:t>で作成する場合は、下記の黄色項目を入力後に右上の「次へ」ボタンで進んで下さい。</a:t>
          </a:r>
          <a:endParaRPr lang="en-US" altLang="ja-JP" sz="1000" b="1" i="0" u="none" strike="noStrike">
            <a:solidFill>
              <a:schemeClr val="accent1"/>
            </a:solidFill>
            <a:effectLst/>
            <a:latin typeface="+mn-ea"/>
            <a:ea typeface="+mn-ea"/>
            <a:cs typeface="+mn-cs"/>
          </a:endParaRPr>
        </a:p>
        <a:p>
          <a:r>
            <a:rPr kumimoji="1" lang="ja-JP" altLang="en-US" sz="1000" b="1">
              <a:solidFill>
                <a:schemeClr val="accent1"/>
              </a:solidFill>
              <a:latin typeface="+mn-ea"/>
              <a:ea typeface="+mn-ea"/>
            </a:rPr>
            <a:t>○報告書を手書きで作成する場合は、右の「手書き用紙印刷」ボタンで進んで下さい。</a:t>
          </a:r>
        </a:p>
      </xdr:txBody>
    </xdr:sp>
    <xdr:clientData fPrintsWithSheet="0"/>
  </xdr:oneCellAnchor>
  <xdr:twoCellAnchor>
    <xdr:from>
      <xdr:col>8</xdr:col>
      <xdr:colOff>400051</xdr:colOff>
      <xdr:row>9</xdr:row>
      <xdr:rowOff>19050</xdr:rowOff>
    </xdr:from>
    <xdr:to>
      <xdr:col>9</xdr:col>
      <xdr:colOff>219075</xdr:colOff>
      <xdr:row>11</xdr:row>
      <xdr:rowOff>19051</xdr:rowOff>
    </xdr:to>
    <xdr:sp macro="" textlink="">
      <xdr:nvSpPr>
        <xdr:cNvPr id="19" name="角丸四角形 18">
          <a:hlinkClick xmlns:r="http://schemas.openxmlformats.org/officeDocument/2006/relationships" r:id="rId3" tooltip=" "/>
          <a:extLst>
            <a:ext uri="{FF2B5EF4-FFF2-40B4-BE49-F238E27FC236}">
              <a16:creationId xmlns:a16="http://schemas.microsoft.com/office/drawing/2014/main" id="{00000000-0008-0000-0200-000013000000}"/>
            </a:ext>
          </a:extLst>
        </xdr:cNvPr>
        <xdr:cNvSpPr/>
      </xdr:nvSpPr>
      <xdr:spPr>
        <a:xfrm>
          <a:off x="6353176" y="2190750"/>
          <a:ext cx="1200149" cy="381001"/>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100" b="1">
              <a:solidFill>
                <a:sysClr val="windowText" lastClr="000000"/>
              </a:solidFill>
            </a:rPr>
            <a:t>手書き用紙印刷</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1514475</xdr:colOff>
      <xdr:row>2</xdr:row>
      <xdr:rowOff>393790</xdr:rowOff>
    </xdr:from>
    <xdr:ext cx="2793686" cy="816666"/>
    <xdr:sp macro="" textlink="">
      <xdr:nvSpPr>
        <xdr:cNvPr id="5" name="雲形吹き出し 4">
          <a:extLst>
            <a:ext uri="{FF2B5EF4-FFF2-40B4-BE49-F238E27FC236}">
              <a16:creationId xmlns:a16="http://schemas.microsoft.com/office/drawing/2014/main" id="{00000000-0008-0000-0300-000005000000}"/>
            </a:ext>
          </a:extLst>
        </xdr:cNvPr>
        <xdr:cNvSpPr/>
      </xdr:nvSpPr>
      <xdr:spPr>
        <a:xfrm>
          <a:off x="3343275" y="660490"/>
          <a:ext cx="2793686" cy="816666"/>
        </a:xfrm>
        <a:prstGeom prst="cloudCallout">
          <a:avLst>
            <a:gd name="adj1" fmla="val 8326"/>
            <a:gd name="adj2" fmla="val 7981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FF0000"/>
              </a:solidFill>
              <a:latin typeface="+mn-ea"/>
              <a:ea typeface="+mn-ea"/>
            </a:rPr>
            <a:t>・赤色反転項目は入力必須です。</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・コピー＆ペーストは</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　値のみペーストして下さい。</a:t>
          </a:r>
        </a:p>
      </xdr:txBody>
    </xdr:sp>
    <xdr:clientData fPrintsWithSheet="0"/>
  </xdr:oneCellAnchor>
  <xdr:twoCellAnchor>
    <xdr:from>
      <xdr:col>11</xdr:col>
      <xdr:colOff>342900</xdr:colOff>
      <xdr:row>0</xdr:row>
      <xdr:rowOff>38100</xdr:rowOff>
    </xdr:from>
    <xdr:to>
      <xdr:col>12</xdr:col>
      <xdr:colOff>466725</xdr:colOff>
      <xdr:row>2</xdr:row>
      <xdr:rowOff>161925</xdr:rowOff>
    </xdr:to>
    <xdr:sp macro="" textlink="">
      <xdr:nvSpPr>
        <xdr:cNvPr id="43" name="角丸四角形 42">
          <a:hlinkClick xmlns:r="http://schemas.openxmlformats.org/officeDocument/2006/relationships" r:id="rId1" tooltip=" "/>
          <a:extLst>
            <a:ext uri="{FF2B5EF4-FFF2-40B4-BE49-F238E27FC236}">
              <a16:creationId xmlns:a16="http://schemas.microsoft.com/office/drawing/2014/main" id="{00000000-0008-0000-0300-00002B000000}"/>
            </a:ext>
          </a:extLst>
        </xdr:cNvPr>
        <xdr:cNvSpPr/>
      </xdr:nvSpPr>
      <xdr:spPr>
        <a:xfrm>
          <a:off x="9782175" y="38100"/>
          <a:ext cx="628650" cy="3905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twoCellAnchor>
    <xdr:from>
      <xdr:col>10</xdr:col>
      <xdr:colOff>133350</xdr:colOff>
      <xdr:row>0</xdr:row>
      <xdr:rowOff>38100</xdr:rowOff>
    </xdr:from>
    <xdr:to>
      <xdr:col>11</xdr:col>
      <xdr:colOff>257175</xdr:colOff>
      <xdr:row>2</xdr:row>
      <xdr:rowOff>161925</xdr:rowOff>
    </xdr:to>
    <xdr:sp macro="" textlink="">
      <xdr:nvSpPr>
        <xdr:cNvPr id="44" name="角丸四角形 43">
          <a:hlinkClick xmlns:r="http://schemas.openxmlformats.org/officeDocument/2006/relationships" r:id="rId2" tooltip=" "/>
          <a:extLst>
            <a:ext uri="{FF2B5EF4-FFF2-40B4-BE49-F238E27FC236}">
              <a16:creationId xmlns:a16="http://schemas.microsoft.com/office/drawing/2014/main" id="{00000000-0008-0000-0300-00002C000000}"/>
            </a:ext>
          </a:extLst>
        </xdr:cNvPr>
        <xdr:cNvSpPr/>
      </xdr:nvSpPr>
      <xdr:spPr>
        <a:xfrm>
          <a:off x="9067800" y="38100"/>
          <a:ext cx="628650" cy="3905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0</xdr:colOff>
          <xdr:row>9</xdr:row>
          <xdr:rowOff>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85725</xdr:rowOff>
        </xdr:from>
        <xdr:to>
          <xdr:col>6</xdr:col>
          <xdr:colOff>381000</xdr:colOff>
          <xdr:row>8</xdr:row>
          <xdr:rowOff>304800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85725</xdr:rowOff>
        </xdr:from>
        <xdr:to>
          <xdr:col>7</xdr:col>
          <xdr:colOff>381000</xdr:colOff>
          <xdr:row>8</xdr:row>
          <xdr:rowOff>304800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85725</xdr:rowOff>
        </xdr:from>
        <xdr:to>
          <xdr:col>8</xdr:col>
          <xdr:colOff>381000</xdr:colOff>
          <xdr:row>8</xdr:row>
          <xdr:rowOff>304800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0</xdr:colOff>
          <xdr:row>10</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85725</xdr:rowOff>
        </xdr:from>
        <xdr:to>
          <xdr:col>6</xdr:col>
          <xdr:colOff>381000</xdr:colOff>
          <xdr:row>9</xdr:row>
          <xdr:rowOff>304800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85725</xdr:rowOff>
        </xdr:from>
        <xdr:to>
          <xdr:col>7</xdr:col>
          <xdr:colOff>381000</xdr:colOff>
          <xdr:row>9</xdr:row>
          <xdr:rowOff>304800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85725</xdr:rowOff>
        </xdr:from>
        <xdr:to>
          <xdr:col>8</xdr:col>
          <xdr:colOff>381000</xdr:colOff>
          <xdr:row>9</xdr:row>
          <xdr:rowOff>304800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0</xdr:colOff>
          <xdr:row>11</xdr:row>
          <xdr:rowOff>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85725</xdr:rowOff>
        </xdr:from>
        <xdr:to>
          <xdr:col>6</xdr:col>
          <xdr:colOff>381000</xdr:colOff>
          <xdr:row>10</xdr:row>
          <xdr:rowOff>304800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85725</xdr:rowOff>
        </xdr:from>
        <xdr:to>
          <xdr:col>7</xdr:col>
          <xdr:colOff>381000</xdr:colOff>
          <xdr:row>10</xdr:row>
          <xdr:rowOff>304800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85725</xdr:rowOff>
        </xdr:from>
        <xdr:to>
          <xdr:col>8</xdr:col>
          <xdr:colOff>381000</xdr:colOff>
          <xdr:row>10</xdr:row>
          <xdr:rowOff>304800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0</xdr:colOff>
          <xdr:row>12</xdr:row>
          <xdr:rowOff>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85725</xdr:rowOff>
        </xdr:from>
        <xdr:to>
          <xdr:col>6</xdr:col>
          <xdr:colOff>381000</xdr:colOff>
          <xdr:row>11</xdr:row>
          <xdr:rowOff>304800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85725</xdr:rowOff>
        </xdr:from>
        <xdr:to>
          <xdr:col>7</xdr:col>
          <xdr:colOff>381000</xdr:colOff>
          <xdr:row>11</xdr:row>
          <xdr:rowOff>304800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85725</xdr:rowOff>
        </xdr:from>
        <xdr:to>
          <xdr:col>8</xdr:col>
          <xdr:colOff>381000</xdr:colOff>
          <xdr:row>11</xdr:row>
          <xdr:rowOff>304800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0</xdr:colOff>
          <xdr:row>13</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85725</xdr:rowOff>
        </xdr:from>
        <xdr:to>
          <xdr:col>6</xdr:col>
          <xdr:colOff>381000</xdr:colOff>
          <xdr:row>12</xdr:row>
          <xdr:rowOff>304800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85725</xdr:rowOff>
        </xdr:from>
        <xdr:to>
          <xdr:col>7</xdr:col>
          <xdr:colOff>381000</xdr:colOff>
          <xdr:row>12</xdr:row>
          <xdr:rowOff>304800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85725</xdr:rowOff>
        </xdr:from>
        <xdr:to>
          <xdr:col>8</xdr:col>
          <xdr:colOff>381000</xdr:colOff>
          <xdr:row>12</xdr:row>
          <xdr:rowOff>304800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0</xdr:colOff>
          <xdr:row>14</xdr:row>
          <xdr:rowOff>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85725</xdr:rowOff>
        </xdr:from>
        <xdr:to>
          <xdr:col>6</xdr:col>
          <xdr:colOff>381000</xdr:colOff>
          <xdr:row>13</xdr:row>
          <xdr:rowOff>304800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85725</xdr:rowOff>
        </xdr:from>
        <xdr:to>
          <xdr:col>7</xdr:col>
          <xdr:colOff>381000</xdr:colOff>
          <xdr:row>13</xdr:row>
          <xdr:rowOff>304800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85725</xdr:rowOff>
        </xdr:from>
        <xdr:to>
          <xdr:col>8</xdr:col>
          <xdr:colOff>381000</xdr:colOff>
          <xdr:row>13</xdr:row>
          <xdr:rowOff>304800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0</xdr:colOff>
          <xdr:row>15</xdr:row>
          <xdr:rowOff>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95250</xdr:rowOff>
        </xdr:from>
        <xdr:to>
          <xdr:col>6</xdr:col>
          <xdr:colOff>381000</xdr:colOff>
          <xdr:row>14</xdr:row>
          <xdr:rowOff>314325</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95250</xdr:rowOff>
        </xdr:from>
        <xdr:to>
          <xdr:col>7</xdr:col>
          <xdr:colOff>381000</xdr:colOff>
          <xdr:row>14</xdr:row>
          <xdr:rowOff>314325</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95250</xdr:rowOff>
        </xdr:from>
        <xdr:to>
          <xdr:col>8</xdr:col>
          <xdr:colOff>381000</xdr:colOff>
          <xdr:row>14</xdr:row>
          <xdr:rowOff>314325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0</xdr:colOff>
          <xdr:row>16</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95250</xdr:rowOff>
        </xdr:from>
        <xdr:to>
          <xdr:col>6</xdr:col>
          <xdr:colOff>381000</xdr:colOff>
          <xdr:row>15</xdr:row>
          <xdr:rowOff>314325</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95250</xdr:rowOff>
        </xdr:from>
        <xdr:to>
          <xdr:col>7</xdr:col>
          <xdr:colOff>381000</xdr:colOff>
          <xdr:row>15</xdr:row>
          <xdr:rowOff>314325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95250</xdr:rowOff>
        </xdr:from>
        <xdr:to>
          <xdr:col>8</xdr:col>
          <xdr:colOff>381000</xdr:colOff>
          <xdr:row>15</xdr:row>
          <xdr:rowOff>314325</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0</xdr:colOff>
          <xdr:row>17</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95250</xdr:rowOff>
        </xdr:from>
        <xdr:to>
          <xdr:col>6</xdr:col>
          <xdr:colOff>381000</xdr:colOff>
          <xdr:row>16</xdr:row>
          <xdr:rowOff>314325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95250</xdr:rowOff>
        </xdr:from>
        <xdr:to>
          <xdr:col>7</xdr:col>
          <xdr:colOff>381000</xdr:colOff>
          <xdr:row>16</xdr:row>
          <xdr:rowOff>314325</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95250</xdr:rowOff>
        </xdr:from>
        <xdr:to>
          <xdr:col>8</xdr:col>
          <xdr:colOff>381000</xdr:colOff>
          <xdr:row>16</xdr:row>
          <xdr:rowOff>314325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0</xdr:colOff>
          <xdr:row>18</xdr:row>
          <xdr:rowOff>0</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95250</xdr:rowOff>
        </xdr:from>
        <xdr:to>
          <xdr:col>6</xdr:col>
          <xdr:colOff>381000</xdr:colOff>
          <xdr:row>17</xdr:row>
          <xdr:rowOff>314325</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95250</xdr:rowOff>
        </xdr:from>
        <xdr:to>
          <xdr:col>7</xdr:col>
          <xdr:colOff>381000</xdr:colOff>
          <xdr:row>17</xdr:row>
          <xdr:rowOff>314325</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95250</xdr:rowOff>
        </xdr:from>
        <xdr:to>
          <xdr:col>8</xdr:col>
          <xdr:colOff>381000</xdr:colOff>
          <xdr:row>17</xdr:row>
          <xdr:rowOff>314325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13</xdr:col>
          <xdr:colOff>0</xdr:colOff>
          <xdr:row>9</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85725</xdr:rowOff>
        </xdr:from>
        <xdr:to>
          <xdr:col>10</xdr:col>
          <xdr:colOff>381000</xdr:colOff>
          <xdr:row>8</xdr:row>
          <xdr:rowOff>304800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85725</xdr:rowOff>
        </xdr:from>
        <xdr:to>
          <xdr:col>11</xdr:col>
          <xdr:colOff>381000</xdr:colOff>
          <xdr:row>8</xdr:row>
          <xdr:rowOff>304800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85725</xdr:rowOff>
        </xdr:from>
        <xdr:to>
          <xdr:col>12</xdr:col>
          <xdr:colOff>381000</xdr:colOff>
          <xdr:row>8</xdr:row>
          <xdr:rowOff>304800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13</xdr:col>
          <xdr:colOff>0</xdr:colOff>
          <xdr:row>10</xdr:row>
          <xdr:rowOff>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85725</xdr:rowOff>
        </xdr:from>
        <xdr:to>
          <xdr:col>10</xdr:col>
          <xdr:colOff>381000</xdr:colOff>
          <xdr:row>9</xdr:row>
          <xdr:rowOff>304800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85725</xdr:rowOff>
        </xdr:from>
        <xdr:to>
          <xdr:col>11</xdr:col>
          <xdr:colOff>381000</xdr:colOff>
          <xdr:row>9</xdr:row>
          <xdr:rowOff>304800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85725</xdr:rowOff>
        </xdr:from>
        <xdr:to>
          <xdr:col>12</xdr:col>
          <xdr:colOff>381000</xdr:colOff>
          <xdr:row>9</xdr:row>
          <xdr:rowOff>304800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13</xdr:col>
          <xdr:colOff>0</xdr:colOff>
          <xdr:row>11</xdr:row>
          <xdr:rowOff>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85725</xdr:rowOff>
        </xdr:from>
        <xdr:to>
          <xdr:col>10</xdr:col>
          <xdr:colOff>381000</xdr:colOff>
          <xdr:row>10</xdr:row>
          <xdr:rowOff>304800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85725</xdr:rowOff>
        </xdr:from>
        <xdr:to>
          <xdr:col>11</xdr:col>
          <xdr:colOff>381000</xdr:colOff>
          <xdr:row>10</xdr:row>
          <xdr:rowOff>304800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85725</xdr:rowOff>
        </xdr:from>
        <xdr:to>
          <xdr:col>12</xdr:col>
          <xdr:colOff>381000</xdr:colOff>
          <xdr:row>10</xdr:row>
          <xdr:rowOff>304800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13</xdr:col>
          <xdr:colOff>0</xdr:colOff>
          <xdr:row>12</xdr:row>
          <xdr:rowOff>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85725</xdr:rowOff>
        </xdr:from>
        <xdr:to>
          <xdr:col>10</xdr:col>
          <xdr:colOff>381000</xdr:colOff>
          <xdr:row>11</xdr:row>
          <xdr:rowOff>304800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85725</xdr:rowOff>
        </xdr:from>
        <xdr:to>
          <xdr:col>11</xdr:col>
          <xdr:colOff>381000</xdr:colOff>
          <xdr:row>11</xdr:row>
          <xdr:rowOff>304800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85725</xdr:rowOff>
        </xdr:from>
        <xdr:to>
          <xdr:col>12</xdr:col>
          <xdr:colOff>381000</xdr:colOff>
          <xdr:row>11</xdr:row>
          <xdr:rowOff>304800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13</xdr:row>
          <xdr:rowOff>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85725</xdr:rowOff>
        </xdr:from>
        <xdr:to>
          <xdr:col>10</xdr:col>
          <xdr:colOff>381000</xdr:colOff>
          <xdr:row>12</xdr:row>
          <xdr:rowOff>304800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85725</xdr:rowOff>
        </xdr:from>
        <xdr:to>
          <xdr:col>11</xdr:col>
          <xdr:colOff>381000</xdr:colOff>
          <xdr:row>12</xdr:row>
          <xdr:rowOff>304800</xdr:rowOff>
        </xdr:to>
        <xdr:sp macro="" textlink="">
          <xdr:nvSpPr>
            <xdr:cNvPr id="2188" name="Option Button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85725</xdr:rowOff>
        </xdr:from>
        <xdr:to>
          <xdr:col>12</xdr:col>
          <xdr:colOff>381000</xdr:colOff>
          <xdr:row>12</xdr:row>
          <xdr:rowOff>304800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13</xdr:col>
          <xdr:colOff>0</xdr:colOff>
          <xdr:row>14</xdr:row>
          <xdr:rowOff>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85725</xdr:rowOff>
        </xdr:from>
        <xdr:to>
          <xdr:col>10</xdr:col>
          <xdr:colOff>381000</xdr:colOff>
          <xdr:row>13</xdr:row>
          <xdr:rowOff>304800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85725</xdr:rowOff>
        </xdr:from>
        <xdr:to>
          <xdr:col>11</xdr:col>
          <xdr:colOff>381000</xdr:colOff>
          <xdr:row>13</xdr:row>
          <xdr:rowOff>304800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85725</xdr:rowOff>
        </xdr:from>
        <xdr:to>
          <xdr:col>12</xdr:col>
          <xdr:colOff>381000</xdr:colOff>
          <xdr:row>13</xdr:row>
          <xdr:rowOff>304800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13</xdr:col>
          <xdr:colOff>0</xdr:colOff>
          <xdr:row>15</xdr:row>
          <xdr:rowOff>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95250</xdr:rowOff>
        </xdr:from>
        <xdr:to>
          <xdr:col>10</xdr:col>
          <xdr:colOff>381000</xdr:colOff>
          <xdr:row>14</xdr:row>
          <xdr:rowOff>314325</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95250</xdr:rowOff>
        </xdr:from>
        <xdr:to>
          <xdr:col>11</xdr:col>
          <xdr:colOff>381000</xdr:colOff>
          <xdr:row>14</xdr:row>
          <xdr:rowOff>314325</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95250</xdr:rowOff>
        </xdr:from>
        <xdr:to>
          <xdr:col>12</xdr:col>
          <xdr:colOff>381000</xdr:colOff>
          <xdr:row>14</xdr:row>
          <xdr:rowOff>314325</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13</xdr:col>
          <xdr:colOff>0</xdr:colOff>
          <xdr:row>16</xdr:row>
          <xdr:rowOff>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95250</xdr:rowOff>
        </xdr:from>
        <xdr:to>
          <xdr:col>10</xdr:col>
          <xdr:colOff>381000</xdr:colOff>
          <xdr:row>15</xdr:row>
          <xdr:rowOff>314325</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95250</xdr:rowOff>
        </xdr:from>
        <xdr:to>
          <xdr:col>11</xdr:col>
          <xdr:colOff>381000</xdr:colOff>
          <xdr:row>15</xdr:row>
          <xdr:rowOff>314325</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95250</xdr:rowOff>
        </xdr:from>
        <xdr:to>
          <xdr:col>12</xdr:col>
          <xdr:colOff>381000</xdr:colOff>
          <xdr:row>15</xdr:row>
          <xdr:rowOff>314325</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0</xdr:colOff>
          <xdr:row>17</xdr:row>
          <xdr:rowOff>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95250</xdr:rowOff>
        </xdr:from>
        <xdr:to>
          <xdr:col>10</xdr:col>
          <xdr:colOff>381000</xdr:colOff>
          <xdr:row>16</xdr:row>
          <xdr:rowOff>314325</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95250</xdr:rowOff>
        </xdr:from>
        <xdr:to>
          <xdr:col>11</xdr:col>
          <xdr:colOff>381000</xdr:colOff>
          <xdr:row>16</xdr:row>
          <xdr:rowOff>314325</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95250</xdr:rowOff>
        </xdr:from>
        <xdr:to>
          <xdr:col>12</xdr:col>
          <xdr:colOff>381000</xdr:colOff>
          <xdr:row>16</xdr:row>
          <xdr:rowOff>314325</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0</xdr:colOff>
          <xdr:row>18</xdr:row>
          <xdr:rowOff>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95250</xdr:rowOff>
        </xdr:from>
        <xdr:to>
          <xdr:col>10</xdr:col>
          <xdr:colOff>381000</xdr:colOff>
          <xdr:row>17</xdr:row>
          <xdr:rowOff>314325</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95250</xdr:rowOff>
        </xdr:from>
        <xdr:to>
          <xdr:col>11</xdr:col>
          <xdr:colOff>381000</xdr:colOff>
          <xdr:row>17</xdr:row>
          <xdr:rowOff>314325</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95250</xdr:rowOff>
        </xdr:from>
        <xdr:to>
          <xdr:col>12</xdr:col>
          <xdr:colOff>381000</xdr:colOff>
          <xdr:row>17</xdr:row>
          <xdr:rowOff>314325</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135273</xdr:colOff>
      <xdr:row>23</xdr:row>
      <xdr:rowOff>76841</xdr:rowOff>
    </xdr:from>
    <xdr:ext cx="2304349" cy="759182"/>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7432888" y="6729687"/>
          <a:ext cx="2304349" cy="759182"/>
        </a:xfrm>
        <a:prstGeom prst="borderCallout1">
          <a:avLst>
            <a:gd name="adj1" fmla="val 81982"/>
            <a:gd name="adj2" fmla="val -1437"/>
            <a:gd name="adj3" fmla="val -95664"/>
            <a:gd name="adj4" fmla="val -111728"/>
          </a:avLst>
        </a:prstGeom>
        <a:ln>
          <a:solidFill>
            <a:srgbClr val="00B0F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000" b="1">
              <a:solidFill>
                <a:srgbClr val="00B0F0"/>
              </a:solidFill>
              <a:effectLst/>
              <a:latin typeface="+mn-ea"/>
              <a:ea typeface="+mn-ea"/>
              <a:cs typeface="+mn-cs"/>
            </a:rPr>
            <a:t>各日付は半角文字で入力してください。</a:t>
          </a:r>
          <a:endParaRPr kumimoji="1" lang="en-US" altLang="ja-JP" sz="1000" b="1">
            <a:solidFill>
              <a:srgbClr val="00B0F0"/>
            </a:solidFill>
            <a:effectLst/>
            <a:latin typeface="+mn-ea"/>
            <a:ea typeface="+mn-ea"/>
            <a:cs typeface="+mn-cs"/>
          </a:endParaRPr>
        </a:p>
        <a:p>
          <a:r>
            <a:rPr kumimoji="1" lang="ja-JP" altLang="ja-JP" sz="1000" b="1">
              <a:solidFill>
                <a:srgbClr val="00B0F0"/>
              </a:solidFill>
              <a:effectLst/>
              <a:latin typeface="+mn-ea"/>
              <a:ea typeface="+mn-ea"/>
              <a:cs typeface="+mn-cs"/>
            </a:rPr>
            <a:t>入力形式は下記の通りです。</a:t>
          </a:r>
          <a:endParaRPr kumimoji="0" lang="en-US" altLang="ja-JP" sz="1000" b="0">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　　</a:t>
          </a:r>
          <a:r>
            <a:rPr kumimoji="1" lang="ja-JP" altLang="ja-JP" sz="1000" b="1">
              <a:solidFill>
                <a:srgbClr val="00B0F0"/>
              </a:solidFill>
              <a:effectLst/>
              <a:latin typeface="+mn-ea"/>
              <a:ea typeface="+mn-ea"/>
              <a:cs typeface="+mn-cs"/>
            </a:rPr>
            <a:t>Ｈ３０．４．１　　　Ｈ３０／４／１</a:t>
          </a:r>
          <a:endParaRPr lang="ja-JP" altLang="ja-JP" sz="1000">
            <a:solidFill>
              <a:srgbClr val="00B0F0"/>
            </a:solidFill>
            <a:effectLst/>
            <a:latin typeface="+mn-ea"/>
            <a:ea typeface="+mn-ea"/>
          </a:endParaRPr>
        </a:p>
        <a:p>
          <a:r>
            <a:rPr kumimoji="1" lang="ja-JP" altLang="en-US" sz="1000" b="1">
              <a:solidFill>
                <a:srgbClr val="00B0F0"/>
              </a:solidFill>
              <a:effectLst/>
              <a:latin typeface="+mn-ea"/>
              <a:ea typeface="+mn-ea"/>
              <a:cs typeface="+mn-cs"/>
            </a:rPr>
            <a:t>　　</a:t>
          </a:r>
          <a:r>
            <a:rPr kumimoji="1" lang="ja-JP" altLang="ja-JP" sz="1000" b="1">
              <a:solidFill>
                <a:srgbClr val="00B0F0"/>
              </a:solidFill>
              <a:effectLst/>
              <a:latin typeface="+mn-ea"/>
              <a:ea typeface="+mn-ea"/>
              <a:cs typeface="+mn-cs"/>
            </a:rPr>
            <a:t>２０１８．４．１　　２０１８／４／１</a:t>
          </a:r>
          <a:endParaRPr lang="ja-JP" altLang="ja-JP" sz="1000">
            <a:solidFill>
              <a:srgbClr val="00B0F0"/>
            </a:solidFill>
            <a:effectLst/>
            <a:latin typeface="+mn-ea"/>
            <a:ea typeface="+mn-ea"/>
          </a:endParaRPr>
        </a:p>
      </xdr:txBody>
    </xdr:sp>
    <xdr:clientData fPrintsWithSheet="0"/>
  </xdr:oneCellAnchor>
  <xdr:oneCellAnchor>
    <xdr:from>
      <xdr:col>1</xdr:col>
      <xdr:colOff>38100</xdr:colOff>
      <xdr:row>1</xdr:row>
      <xdr:rowOff>47625</xdr:rowOff>
    </xdr:from>
    <xdr:ext cx="2459648" cy="592470"/>
    <xdr:sp macro="" textlink="">
      <xdr:nvSpPr>
        <xdr:cNvPr id="129" name="線吹き出し 1 (枠付き) 128">
          <a:extLst>
            <a:ext uri="{FF2B5EF4-FFF2-40B4-BE49-F238E27FC236}">
              <a16:creationId xmlns:a16="http://schemas.microsoft.com/office/drawing/2014/main" id="{00000000-0008-0000-0300-000081000000}"/>
            </a:ext>
          </a:extLst>
        </xdr:cNvPr>
        <xdr:cNvSpPr/>
      </xdr:nvSpPr>
      <xdr:spPr>
        <a:xfrm>
          <a:off x="295275" y="219075"/>
          <a:ext cx="2459648" cy="592470"/>
        </a:xfrm>
        <a:prstGeom prst="borderCallout1">
          <a:avLst>
            <a:gd name="adj1" fmla="val 47974"/>
            <a:gd name="adj2" fmla="val 99949"/>
            <a:gd name="adj3" fmla="val 265944"/>
            <a:gd name="adj4" fmla="val 175533"/>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en-US" sz="1000" b="1">
              <a:solidFill>
                <a:srgbClr val="00B0F0"/>
              </a:solidFill>
              <a:effectLst/>
              <a:latin typeface="+mn-ea"/>
              <a:ea typeface="+mn-ea"/>
              <a:cs typeface="+mn-cs"/>
            </a:rPr>
            <a:t>「雇用保険被保険者　取得確認通知書」の</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「取得年月日」を転記して下さい。</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（取得日訂正の場合は、訂正後の取得日）</a:t>
          </a:r>
          <a:endParaRPr lang="ja-JP" altLang="ja-JP" sz="1000">
            <a:solidFill>
              <a:srgbClr val="00B0F0"/>
            </a:solidFill>
            <a:effectLst/>
            <a:latin typeface="+mn-ea"/>
            <a:ea typeface="+mn-ea"/>
          </a:endParaRPr>
        </a:p>
      </xdr:txBody>
    </xdr:sp>
    <xdr:clientData fPrintsWithSheet="0"/>
  </xdr:oneCellAnchor>
  <xdr:twoCellAnchor>
    <xdr:from>
      <xdr:col>3</xdr:col>
      <xdr:colOff>6586</xdr:colOff>
      <xdr:row>17</xdr:row>
      <xdr:rowOff>354628</xdr:rowOff>
    </xdr:from>
    <xdr:to>
      <xdr:col>4</xdr:col>
      <xdr:colOff>947370</xdr:colOff>
      <xdr:row>19</xdr:row>
      <xdr:rowOff>97450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4272692" y="4976079"/>
          <a:ext cx="182438" cy="1900611"/>
        </a:xfrm>
        <a:prstGeom prst="rightBrace">
          <a:avLst>
            <a:gd name="adj1" fmla="val 8333"/>
            <a:gd name="adj2" fmla="val 247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6</xdr:col>
      <xdr:colOff>0</xdr:colOff>
      <xdr:row>18</xdr:row>
      <xdr:rowOff>38100</xdr:rowOff>
    </xdr:from>
    <xdr:ext cx="3743706" cy="778009"/>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286500" y="5895975"/>
          <a:ext cx="3743706" cy="778009"/>
        </a:xfrm>
        <a:prstGeom prst="round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1000">
              <a:latin typeface="+mn-ea"/>
              <a:ea typeface="+mn-ea"/>
            </a:rPr>
            <a:t>２年以上前から雇用保険被保険者の取得条件を満たしていた方</a:t>
          </a:r>
          <a:endParaRPr kumimoji="1" lang="en-US" altLang="ja-JP" sz="1000">
            <a:latin typeface="+mn-ea"/>
            <a:ea typeface="+mn-ea"/>
          </a:endParaRPr>
        </a:p>
        <a:p>
          <a:pPr algn="l"/>
          <a:r>
            <a:rPr kumimoji="1" lang="ja-JP" altLang="en-US" sz="1000">
              <a:latin typeface="+mn-ea"/>
              <a:ea typeface="+mn-ea"/>
            </a:rPr>
            <a:t>の遡及資格取得の場合、その確認が行われた日の２年前の日を</a:t>
          </a:r>
          <a:endParaRPr kumimoji="1" lang="en-US" altLang="ja-JP" sz="1000">
            <a:latin typeface="+mn-ea"/>
            <a:ea typeface="+mn-ea"/>
          </a:endParaRPr>
        </a:p>
        <a:p>
          <a:pPr algn="l"/>
          <a:r>
            <a:rPr kumimoji="1" lang="ja-JP" altLang="en-US" sz="1000">
              <a:latin typeface="+mn-ea"/>
              <a:ea typeface="+mn-ea"/>
            </a:rPr>
            <a:t>資格取得の日とみなしますが、保険料は労働保険徴収法に基づき、</a:t>
          </a:r>
          <a:endParaRPr kumimoji="1" lang="en-US" altLang="ja-JP" sz="1000">
            <a:latin typeface="+mn-ea"/>
            <a:ea typeface="+mn-ea"/>
          </a:endParaRPr>
        </a:p>
        <a:p>
          <a:pPr algn="l"/>
          <a:r>
            <a:rPr kumimoji="1" lang="ja-JP" altLang="en-US" sz="1000">
              <a:latin typeface="+mn-ea"/>
              <a:ea typeface="+mn-ea"/>
            </a:rPr>
            <a:t>保険年度単位（４月１日～３月３１日）での申告・納付が必要です。</a:t>
          </a:r>
        </a:p>
      </xdr:txBody>
    </xdr:sp>
    <xdr:clientData/>
  </xdr:oneCellAnchor>
  <xdr:oneCellAnchor>
    <xdr:from>
      <xdr:col>0</xdr:col>
      <xdr:colOff>200025</xdr:colOff>
      <xdr:row>3</xdr:row>
      <xdr:rowOff>114300</xdr:rowOff>
    </xdr:from>
    <xdr:ext cx="2614434" cy="759182"/>
    <xdr:sp macro="" textlink="">
      <xdr:nvSpPr>
        <xdr:cNvPr id="88" name="線吹き出し 1 (枠付き) 87">
          <a:extLst>
            <a:ext uri="{FF2B5EF4-FFF2-40B4-BE49-F238E27FC236}">
              <a16:creationId xmlns:a16="http://schemas.microsoft.com/office/drawing/2014/main" id="{00000000-0008-0000-0300-000058000000}"/>
            </a:ext>
          </a:extLst>
        </xdr:cNvPr>
        <xdr:cNvSpPr/>
      </xdr:nvSpPr>
      <xdr:spPr>
        <a:xfrm>
          <a:off x="200025" y="847725"/>
          <a:ext cx="2614434" cy="759182"/>
        </a:xfrm>
        <a:prstGeom prst="borderCallout1">
          <a:avLst>
            <a:gd name="adj1" fmla="val 47974"/>
            <a:gd name="adj2" fmla="val 99949"/>
            <a:gd name="adj3" fmla="val 119060"/>
            <a:gd name="adj4" fmla="val 133390"/>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en-US" sz="1000" b="1">
              <a:solidFill>
                <a:srgbClr val="00B0F0"/>
              </a:solidFill>
              <a:effectLst/>
              <a:latin typeface="+mn-ea"/>
              <a:ea typeface="+mn-ea"/>
              <a:cs typeface="+mn-cs"/>
            </a:rPr>
            <a:t>雇い入れ年月日を記入して下さい。</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ただし、雇い入れ時に週２０時間未満だった</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者などで、雇い入れ後に加入要件に該当した</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場合は、その要件該当日を記入して下さい。</a:t>
          </a:r>
          <a:endParaRPr lang="ja-JP" altLang="ja-JP" sz="1000">
            <a:solidFill>
              <a:srgbClr val="00B0F0"/>
            </a:solidFill>
            <a:effectLst/>
            <a:latin typeface="+mn-ea"/>
            <a:ea typeface="+mn-ea"/>
          </a:endParaRPr>
        </a:p>
      </xdr:txBody>
    </xdr:sp>
    <xdr:clientData fPrintsWithSheet="0"/>
  </xdr:oneCellAnchor>
  <xdr:oneCellAnchor>
    <xdr:from>
      <xdr:col>6</xdr:col>
      <xdr:colOff>285750</xdr:colOff>
      <xdr:row>1</xdr:row>
      <xdr:rowOff>72801</xdr:rowOff>
    </xdr:from>
    <xdr:ext cx="2352114" cy="562889"/>
    <xdr:sp macro="" textlink="">
      <xdr:nvSpPr>
        <xdr:cNvPr id="90" name="雲形吹き出し 89">
          <a:extLst>
            <a:ext uri="{FF2B5EF4-FFF2-40B4-BE49-F238E27FC236}">
              <a16:creationId xmlns:a16="http://schemas.microsoft.com/office/drawing/2014/main" id="{00000000-0008-0000-0300-00005A000000}"/>
            </a:ext>
          </a:extLst>
        </xdr:cNvPr>
        <xdr:cNvSpPr/>
      </xdr:nvSpPr>
      <xdr:spPr>
        <a:xfrm>
          <a:off x="6572250" y="244251"/>
          <a:ext cx="2352114" cy="562889"/>
        </a:xfrm>
        <a:prstGeom prst="cloudCallout">
          <a:avLst>
            <a:gd name="adj1" fmla="val 6583"/>
            <a:gd name="adj2" fmla="val 76680"/>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00B0F0"/>
              </a:solidFill>
              <a:latin typeface="+mn-ea"/>
              <a:ea typeface="+mn-ea"/>
            </a:rPr>
            <a:t>労災保険料と雇用保険料の</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両方が申告もれの場合</a:t>
          </a:r>
        </a:p>
      </xdr:txBody>
    </xdr:sp>
    <xdr:clientData fPrintsWithSheet="0"/>
  </xdr:oneCellAnchor>
  <xdr:oneCellAnchor>
    <xdr:from>
      <xdr:col>1</xdr:col>
      <xdr:colOff>485775</xdr:colOff>
      <xdr:row>29</xdr:row>
      <xdr:rowOff>47625</xdr:rowOff>
    </xdr:from>
    <xdr:ext cx="1880650" cy="366378"/>
    <xdr:sp macro="" textlink="">
      <xdr:nvSpPr>
        <xdr:cNvPr id="91" name="矢印: 下 90">
          <a:extLst>
            <a:ext uri="{FF2B5EF4-FFF2-40B4-BE49-F238E27FC236}">
              <a16:creationId xmlns:a16="http://schemas.microsoft.com/office/drawing/2014/main" id="{00000000-0008-0000-0300-00005B000000}"/>
            </a:ext>
          </a:extLst>
        </xdr:cNvPr>
        <xdr:cNvSpPr/>
      </xdr:nvSpPr>
      <xdr:spPr>
        <a:xfrm>
          <a:off x="742950" y="7772400"/>
          <a:ext cx="1880650" cy="366378"/>
        </a:xfrm>
        <a:prstGeom prst="downArrow">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chorCtr="0">
          <a:spAutoFit/>
        </a:bodyPr>
        <a:lstStyle/>
        <a:p>
          <a:pPr algn="ctr"/>
          <a:r>
            <a:rPr kumimoji="1" lang="ja-JP" altLang="en-US" sz="1100"/>
            <a:t>印刷イメージ</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314325</xdr:colOff>
          <xdr:row>31</xdr:row>
          <xdr:rowOff>85725</xdr:rowOff>
        </xdr:from>
        <xdr:to>
          <xdr:col>2</xdr:col>
          <xdr:colOff>1171575</xdr:colOff>
          <xdr:row>40</xdr:row>
          <xdr:rowOff>104775</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a:extLst>
                <a:ext uri="{84589F7E-364E-4C9E-8A38-B11213B215E9}">
                  <a14:cameraTool cellRange="'確定（労働局提出用）'!$B$10:$AC$14" spid="_x0000_s2421"/>
                </a:ext>
              </a:extLst>
            </xdr:cNvPicPr>
          </xdr:nvPicPr>
          <xdr:blipFill>
            <a:blip xmlns:r="http://schemas.openxmlformats.org/officeDocument/2006/relationships" r:embed="rId3"/>
            <a:srcRect/>
            <a:stretch>
              <a:fillRect/>
            </a:stretch>
          </xdr:blipFill>
          <xdr:spPr bwMode="auto">
            <a:xfrm>
              <a:off x="571500" y="8153400"/>
              <a:ext cx="2428875" cy="1066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fPrintsWithSheet="0"/>
      </xdr:twoCellAnchor>
    </mc:Choice>
    <mc:Fallback/>
  </mc:AlternateContent>
  <xdr:oneCellAnchor>
    <xdr:from>
      <xdr:col>3</xdr:col>
      <xdr:colOff>28575</xdr:colOff>
      <xdr:row>24</xdr:row>
      <xdr:rowOff>123825</xdr:rowOff>
    </xdr:from>
    <xdr:ext cx="3872950" cy="593562"/>
    <xdr:sp macro="" textlink="">
      <xdr:nvSpPr>
        <xdr:cNvPr id="93" name="角丸四角形 3">
          <a:extLst>
            <a:ext uri="{FF2B5EF4-FFF2-40B4-BE49-F238E27FC236}">
              <a16:creationId xmlns:a16="http://schemas.microsoft.com/office/drawing/2014/main" id="{00000000-0008-0000-0300-00005D000000}"/>
            </a:ext>
          </a:extLst>
        </xdr:cNvPr>
        <xdr:cNvSpPr/>
      </xdr:nvSpPr>
      <xdr:spPr>
        <a:xfrm>
          <a:off x="3429000" y="6953250"/>
          <a:ext cx="3872950" cy="593562"/>
        </a:xfrm>
        <a:prstGeom prst="roundRect">
          <a:avLst/>
        </a:prstGeom>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1000">
              <a:latin typeface="+mn-ea"/>
              <a:ea typeface="+mn-ea"/>
            </a:rPr>
            <a:t>記入例）Ｎｏ１．○○のＨ３０年度分は申告済み。</a:t>
          </a:r>
          <a:endParaRPr kumimoji="1" lang="en-US" altLang="ja-JP" sz="1000">
            <a:latin typeface="+mn-ea"/>
            <a:ea typeface="+mn-ea"/>
          </a:endParaRPr>
        </a:p>
        <a:p>
          <a:pPr algn="l"/>
          <a:r>
            <a:rPr kumimoji="1" lang="ja-JP" altLang="en-US" sz="1000">
              <a:latin typeface="+mn-ea"/>
              <a:ea typeface="+mn-ea"/>
            </a:rPr>
            <a:t>　　　　　Ｎｏ２．△△のＲ１．１０月以降の賃金と賞与は申告済み。</a:t>
          </a:r>
          <a:endParaRPr kumimoji="1" lang="en-US" altLang="ja-JP" sz="1000">
            <a:latin typeface="+mn-ea"/>
            <a:ea typeface="+mn-ea"/>
          </a:endParaRPr>
        </a:p>
        <a:p>
          <a:pPr algn="l"/>
          <a:r>
            <a:rPr kumimoji="1" lang="ja-JP" altLang="en-US" sz="1000">
              <a:latin typeface="+mn-ea"/>
              <a:ea typeface="+mn-ea"/>
            </a:rPr>
            <a:t>　　　　　Ｎｏ３．□□は、</a:t>
          </a:r>
          <a:r>
            <a:rPr kumimoji="1" lang="en-US" altLang="ja-JP" sz="1000">
              <a:latin typeface="+mn-ea"/>
              <a:ea typeface="+mn-ea"/>
            </a:rPr>
            <a:t>R</a:t>
          </a:r>
          <a:r>
            <a:rPr kumimoji="1" lang="ja-JP" altLang="en-US" sz="1000">
              <a:latin typeface="+mn-ea"/>
              <a:ea typeface="+mn-ea"/>
            </a:rPr>
            <a:t>２．１月１日より週２０時間以上の契約に変更。</a:t>
          </a:r>
        </a:p>
      </xdr:txBody>
    </xdr:sp>
    <xdr:clientData/>
  </xdr:oneCellAnchor>
  <mc:AlternateContent xmlns:mc="http://schemas.openxmlformats.org/markup-compatibility/2006">
    <mc:Choice xmlns:a14="http://schemas.microsoft.com/office/drawing/2010/main" Requires="a14">
      <xdr:twoCellAnchor editAs="absolute">
        <xdr:from>
          <xdr:col>1</xdr:col>
          <xdr:colOff>0</xdr:colOff>
          <xdr:row>22</xdr:row>
          <xdr:rowOff>0</xdr:rowOff>
        </xdr:from>
        <xdr:to>
          <xdr:col>3</xdr:col>
          <xdr:colOff>0</xdr:colOff>
          <xdr:row>23</xdr:row>
          <xdr:rowOff>9525</xdr:rowOff>
        </xdr:to>
        <xdr:sp macro="" textlink="">
          <xdr:nvSpPr>
            <xdr:cNvPr id="2309" name="Group Box 261" hidden="1">
              <a:extLst>
                <a:ext uri="{63B3BB69-23CF-44E3-9099-C40C66FF867C}">
                  <a14:compatExt spid="_x0000_s2309"/>
                </a:ext>
                <a:ext uri="{FF2B5EF4-FFF2-40B4-BE49-F238E27FC236}">
                  <a16:creationId xmlns:a16="http://schemas.microsoft.com/office/drawing/2014/main" id="{00000000-0008-0000-0300-00000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161925</xdr:colOff>
          <xdr:row>22</xdr:row>
          <xdr:rowOff>28575</xdr:rowOff>
        </xdr:from>
        <xdr:to>
          <xdr:col>1</xdr:col>
          <xdr:colOff>1238250</xdr:colOff>
          <xdr:row>22</xdr:row>
          <xdr:rowOff>209550</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id="{00000000-0008-0000-03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22</xdr:row>
          <xdr:rowOff>38100</xdr:rowOff>
        </xdr:from>
        <xdr:to>
          <xdr:col>2</xdr:col>
          <xdr:colOff>1209675</xdr:colOff>
          <xdr:row>22</xdr:row>
          <xdr:rowOff>209550</xdr:rowOff>
        </xdr:to>
        <xdr:sp macro="" textlink="">
          <xdr:nvSpPr>
            <xdr:cNvPr id="2311" name="Option Button 263" hidden="1">
              <a:extLst>
                <a:ext uri="{63B3BB69-23CF-44E3-9099-C40C66FF867C}">
                  <a14:compatExt spid="_x0000_s2311"/>
                </a:ext>
                <a:ext uri="{FF2B5EF4-FFF2-40B4-BE49-F238E27FC236}">
                  <a16:creationId xmlns:a16="http://schemas.microsoft.com/office/drawing/2014/main" id="{00000000-0008-0000-03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419100</xdr:colOff>
      <xdr:row>2</xdr:row>
      <xdr:rowOff>450738</xdr:rowOff>
    </xdr:from>
    <xdr:ext cx="1527827" cy="816666"/>
    <xdr:sp macro="" textlink="">
      <xdr:nvSpPr>
        <xdr:cNvPr id="97" name="雲形吹き出し 89">
          <a:extLst>
            <a:ext uri="{FF2B5EF4-FFF2-40B4-BE49-F238E27FC236}">
              <a16:creationId xmlns:a16="http://schemas.microsoft.com/office/drawing/2014/main" id="{00000000-0008-0000-0300-000061000000}"/>
            </a:ext>
          </a:extLst>
        </xdr:cNvPr>
        <xdr:cNvSpPr/>
      </xdr:nvSpPr>
      <xdr:spPr>
        <a:xfrm>
          <a:off x="10191750" y="717438"/>
          <a:ext cx="1527827" cy="816666"/>
        </a:xfrm>
        <a:prstGeom prst="cloudCallout">
          <a:avLst>
            <a:gd name="adj1" fmla="val -19602"/>
            <a:gd name="adj2" fmla="val 69682"/>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00B0F0"/>
              </a:solidFill>
              <a:latin typeface="+mn-ea"/>
              <a:ea typeface="+mn-ea"/>
            </a:rPr>
            <a:t>賃金の作成シート</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を指定された順番</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で並び替えます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16</xdr:col>
      <xdr:colOff>333375</xdr:colOff>
      <xdr:row>0</xdr:row>
      <xdr:rowOff>32657</xdr:rowOff>
    </xdr:from>
    <xdr:to>
      <xdr:col>16</xdr:col>
      <xdr:colOff>953860</xdr:colOff>
      <xdr:row>1</xdr:row>
      <xdr:rowOff>251732</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400-000002000000}"/>
            </a:ext>
          </a:extLst>
        </xdr:cNvPr>
        <xdr:cNvSpPr/>
      </xdr:nvSpPr>
      <xdr:spPr>
        <a:xfrm>
          <a:off x="10174061" y="32657"/>
          <a:ext cx="620485" cy="37147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twoCellAnchor>
    <xdr:from>
      <xdr:col>16</xdr:col>
      <xdr:colOff>333375</xdr:colOff>
      <xdr:row>1</xdr:row>
      <xdr:rowOff>342900</xdr:rowOff>
    </xdr:from>
    <xdr:to>
      <xdr:col>16</xdr:col>
      <xdr:colOff>963385</xdr:colOff>
      <xdr:row>2</xdr:row>
      <xdr:rowOff>238125</xdr:rowOff>
    </xdr:to>
    <xdr:sp macro="" textlink="">
      <xdr:nvSpPr>
        <xdr:cNvPr id="3" name="角丸四角形 2">
          <a:hlinkClick xmlns:r="http://schemas.openxmlformats.org/officeDocument/2006/relationships" r:id="rId2" tooltip=" "/>
          <a:extLst>
            <a:ext uri="{FF2B5EF4-FFF2-40B4-BE49-F238E27FC236}">
              <a16:creationId xmlns:a16="http://schemas.microsoft.com/office/drawing/2014/main" id="{00000000-0008-0000-0400-000003000000}"/>
            </a:ext>
          </a:extLst>
        </xdr:cNvPr>
        <xdr:cNvSpPr/>
      </xdr:nvSpPr>
      <xdr:spPr>
        <a:xfrm>
          <a:off x="10174061" y="495300"/>
          <a:ext cx="630010" cy="3524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8</xdr:col>
      <xdr:colOff>466725</xdr:colOff>
      <xdr:row>0</xdr:row>
      <xdr:rowOff>66675</xdr:rowOff>
    </xdr:from>
    <xdr:ext cx="3002454" cy="630451"/>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991100" y="66675"/>
          <a:ext cx="3002454" cy="630451"/>
        </a:xfrm>
        <a:prstGeom prst="roundRect">
          <a:avLst/>
        </a:prstGeom>
        <a:solidFill>
          <a:srgbClr val="FFFF99"/>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800">
              <a:latin typeface="+mn-ea"/>
              <a:ea typeface="+mn-ea"/>
            </a:rPr>
            <a:t>２年以上前から雇用保険被保険者の取得条件を満たしていた者の</a:t>
          </a:r>
          <a:endParaRPr kumimoji="1" lang="en-US" altLang="ja-JP" sz="800">
            <a:latin typeface="+mn-ea"/>
            <a:ea typeface="+mn-ea"/>
          </a:endParaRPr>
        </a:p>
        <a:p>
          <a:pPr algn="l"/>
          <a:r>
            <a:rPr kumimoji="1" lang="ja-JP" altLang="en-US" sz="800">
              <a:latin typeface="+mn-ea"/>
              <a:ea typeface="+mn-ea"/>
            </a:rPr>
            <a:t>遡及資格取得の場合、その確認が行われた日の２年前の日を</a:t>
          </a:r>
          <a:endParaRPr kumimoji="1" lang="en-US" altLang="ja-JP" sz="800">
            <a:latin typeface="+mn-ea"/>
            <a:ea typeface="+mn-ea"/>
          </a:endParaRPr>
        </a:p>
        <a:p>
          <a:pPr algn="l"/>
          <a:r>
            <a:rPr kumimoji="1" lang="ja-JP" altLang="en-US" sz="800">
              <a:latin typeface="+mn-ea"/>
              <a:ea typeface="+mn-ea"/>
            </a:rPr>
            <a:t>資格取得の日とみなしますが、保険料は労働保険徴収法に基づき、</a:t>
          </a:r>
          <a:endParaRPr kumimoji="1" lang="en-US" altLang="ja-JP" sz="800">
            <a:latin typeface="+mn-ea"/>
            <a:ea typeface="+mn-ea"/>
          </a:endParaRPr>
        </a:p>
        <a:p>
          <a:pPr algn="l"/>
          <a:r>
            <a:rPr kumimoji="1" lang="ja-JP" altLang="en-US" sz="800">
              <a:latin typeface="+mn-ea"/>
              <a:ea typeface="+mn-ea"/>
            </a:rPr>
            <a:t>保険年度単位（４月１日～３月３１日）での申告・納付が必要です。</a:t>
          </a:r>
        </a:p>
      </xdr:txBody>
    </xdr:sp>
    <xdr:clientData/>
  </xdr:oneCellAnchor>
  <xdr:oneCellAnchor>
    <xdr:from>
      <xdr:col>0</xdr:col>
      <xdr:colOff>0</xdr:colOff>
      <xdr:row>0</xdr:row>
      <xdr:rowOff>34836</xdr:rowOff>
    </xdr:from>
    <xdr:ext cx="1334566" cy="968932"/>
    <xdr:sp macro="" textlink="">
      <xdr:nvSpPr>
        <xdr:cNvPr id="8" name="雲形吹き出し 7">
          <a:extLst>
            <a:ext uri="{FF2B5EF4-FFF2-40B4-BE49-F238E27FC236}">
              <a16:creationId xmlns:a16="http://schemas.microsoft.com/office/drawing/2014/main" id="{00000000-0008-0000-0400-000008000000}"/>
            </a:ext>
          </a:extLst>
        </xdr:cNvPr>
        <xdr:cNvSpPr/>
      </xdr:nvSpPr>
      <xdr:spPr>
        <a:xfrm>
          <a:off x="0" y="34836"/>
          <a:ext cx="1334566" cy="968932"/>
        </a:xfrm>
        <a:prstGeom prst="cloudCallout">
          <a:avLst>
            <a:gd name="adj1" fmla="val 53709"/>
            <a:gd name="adj2" fmla="val 3643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900">
              <a:solidFill>
                <a:srgbClr val="FF0000"/>
              </a:solidFill>
              <a:latin typeface="+mn-ea"/>
              <a:ea typeface="+mn-ea"/>
            </a:rPr>
            <a:t>赤色反転項目は</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「戻る」ボタンにて</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「入力②シート」</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で入力して下さい</a:t>
          </a:r>
        </a:p>
      </xdr:txBody>
    </xdr:sp>
    <xdr:clientData fPrintsWithSheet="0"/>
  </xdr:oneCellAnchor>
  <xdr:oneCellAnchor>
    <xdr:from>
      <xdr:col>5</xdr:col>
      <xdr:colOff>571500</xdr:colOff>
      <xdr:row>1</xdr:row>
      <xdr:rowOff>279288</xdr:rowOff>
    </xdr:from>
    <xdr:ext cx="2300383" cy="562889"/>
    <xdr:sp macro="" textlink="">
      <xdr:nvSpPr>
        <xdr:cNvPr id="6" name="雲形吹き出し 5">
          <a:extLst>
            <a:ext uri="{FF2B5EF4-FFF2-40B4-BE49-F238E27FC236}">
              <a16:creationId xmlns:a16="http://schemas.microsoft.com/office/drawing/2014/main" id="{00000000-0008-0000-0400-000006000000}"/>
            </a:ext>
          </a:extLst>
        </xdr:cNvPr>
        <xdr:cNvSpPr/>
      </xdr:nvSpPr>
      <xdr:spPr>
        <a:xfrm>
          <a:off x="3009900" y="431688"/>
          <a:ext cx="2300383" cy="562889"/>
        </a:xfrm>
        <a:prstGeom prst="cloudCallout">
          <a:avLst>
            <a:gd name="adj1" fmla="val -19954"/>
            <a:gd name="adj2" fmla="val 9661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FF0000"/>
              </a:solidFill>
              <a:latin typeface="+mn-ea"/>
              <a:ea typeface="+mn-ea"/>
            </a:rPr>
            <a:t>コピー＆ペーストは、</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値のみペーストして下さい。</a:t>
          </a:r>
        </a:p>
      </xdr:txBody>
    </xdr:sp>
    <xdr:clientData fPrintsWithSheet="0"/>
  </xdr:oneCellAnchor>
  <xdr:oneCellAnchor>
    <xdr:from>
      <xdr:col>13</xdr:col>
      <xdr:colOff>304800</xdr:colOff>
      <xdr:row>1</xdr:row>
      <xdr:rowOff>61833</xdr:rowOff>
    </xdr:from>
    <xdr:ext cx="1816948" cy="482893"/>
    <xdr:sp macro="" textlink="">
      <xdr:nvSpPr>
        <xdr:cNvPr id="13" name="角丸四角形 3">
          <a:extLst>
            <a:ext uri="{FF2B5EF4-FFF2-40B4-BE49-F238E27FC236}">
              <a16:creationId xmlns:a16="http://schemas.microsoft.com/office/drawing/2014/main" id="{00000000-0008-0000-0400-00000D000000}"/>
            </a:ext>
          </a:extLst>
        </xdr:cNvPr>
        <xdr:cNvSpPr/>
      </xdr:nvSpPr>
      <xdr:spPr>
        <a:xfrm>
          <a:off x="8305800" y="214233"/>
          <a:ext cx="1816948" cy="482893"/>
        </a:xfrm>
        <a:prstGeom prst="roundRect">
          <a:avLst/>
        </a:prstGeom>
        <a:solidFill>
          <a:srgbClr val="FFFF99"/>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800">
              <a:latin typeface="+mn-ea"/>
              <a:ea typeface="+mn-ea"/>
            </a:rPr>
            <a:t>被保険者要件該当日と遡及資格取得日</a:t>
          </a:r>
          <a:endParaRPr kumimoji="1" lang="en-US" altLang="ja-JP" sz="800">
            <a:latin typeface="+mn-ea"/>
            <a:ea typeface="+mn-ea"/>
          </a:endParaRPr>
        </a:p>
        <a:p>
          <a:pPr algn="l"/>
          <a:r>
            <a:rPr kumimoji="1" lang="ja-JP" altLang="en-US" sz="800">
              <a:latin typeface="+mn-ea"/>
              <a:ea typeface="+mn-ea"/>
            </a:rPr>
            <a:t>が異なる場合、黄色で示された月の賃金</a:t>
          </a:r>
          <a:endParaRPr kumimoji="1" lang="en-US" altLang="ja-JP" sz="800">
            <a:latin typeface="+mn-ea"/>
            <a:ea typeface="+mn-ea"/>
          </a:endParaRPr>
        </a:p>
        <a:p>
          <a:pPr algn="l"/>
          <a:r>
            <a:rPr kumimoji="1" lang="ja-JP" altLang="en-US" sz="800">
              <a:latin typeface="+mn-ea"/>
              <a:ea typeface="+mn-ea"/>
            </a:rPr>
            <a:t>も入力して下さい。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60</xdr:col>
      <xdr:colOff>9525</xdr:colOff>
      <xdr:row>50</xdr:row>
      <xdr:rowOff>219075</xdr:rowOff>
    </xdr:from>
    <xdr:to>
      <xdr:col>83</xdr:col>
      <xdr:colOff>28575</xdr:colOff>
      <xdr:row>56</xdr:row>
      <xdr:rowOff>152400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210175" y="9772650"/>
          <a:ext cx="2047875" cy="1304925"/>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mn-ea"/>
              <a:ea typeface="+mn-ea"/>
            </a:rPr>
            <a:t>★内容月・支払月とは</a:t>
          </a:r>
          <a:r>
            <a:rPr kumimoji="1" lang="en-US" altLang="ja-JP" sz="1000" b="1">
              <a:solidFill>
                <a:schemeClr val="tx1"/>
              </a:solidFill>
              <a:latin typeface="+mn-ea"/>
              <a:ea typeface="+mn-ea"/>
            </a:rPr>
            <a:t>…</a:t>
          </a:r>
        </a:p>
        <a:p>
          <a:pPr algn="l"/>
          <a:endParaRPr kumimoji="1" lang="en-US" altLang="ja-JP" sz="500">
            <a:solidFill>
              <a:schemeClr val="tx1"/>
            </a:solidFill>
            <a:latin typeface="+mn-ea"/>
            <a:ea typeface="+mn-ea"/>
          </a:endParaRPr>
        </a:p>
        <a:p>
          <a:pPr algn="l"/>
          <a:r>
            <a:rPr kumimoji="1" lang="ja-JP" altLang="en-US" sz="900">
              <a:solidFill>
                <a:schemeClr val="tx1"/>
              </a:solidFill>
              <a:latin typeface="+mn-ea"/>
              <a:ea typeface="+mn-ea"/>
            </a:rPr>
            <a:t>例）月末締め・翌月</a:t>
          </a:r>
          <a:r>
            <a:rPr kumimoji="1" lang="en-US" altLang="ja-JP" sz="900">
              <a:solidFill>
                <a:schemeClr val="tx1"/>
              </a:solidFill>
              <a:latin typeface="+mn-ea"/>
              <a:ea typeface="+mn-ea"/>
            </a:rPr>
            <a:t>10</a:t>
          </a:r>
          <a:r>
            <a:rPr kumimoji="1" lang="ja-JP" altLang="en-US" sz="900">
              <a:solidFill>
                <a:schemeClr val="tx1"/>
              </a:solidFill>
              <a:latin typeface="+mn-ea"/>
              <a:ea typeface="+mn-ea"/>
            </a:rPr>
            <a:t>日支払</a:t>
          </a:r>
          <a:endParaRPr kumimoji="1" lang="en-US" altLang="ja-JP" sz="900">
            <a:solidFill>
              <a:schemeClr val="tx1"/>
            </a:solidFill>
            <a:latin typeface="+mn-ea"/>
            <a:ea typeface="+mn-ea"/>
          </a:endParaRPr>
        </a:p>
        <a:p>
          <a:endParaRPr lang="ja-JP" altLang="ja-JP" sz="300">
            <a:solidFill>
              <a:schemeClr val="tx1"/>
            </a:solidFill>
            <a:effectLst/>
            <a:latin typeface="+mn-ea"/>
            <a:ea typeface="+mn-ea"/>
          </a:endParaRPr>
        </a:p>
        <a:p>
          <a:pPr algn="l"/>
          <a:r>
            <a:rPr kumimoji="1" lang="ja-JP" altLang="en-US" sz="900" u="sng">
              <a:solidFill>
                <a:schemeClr val="tx1"/>
              </a:solidFill>
              <a:effectLst/>
              <a:latin typeface="+mn-ea"/>
              <a:ea typeface="+mn-ea"/>
              <a:cs typeface="+mn-cs"/>
            </a:rPr>
            <a:t>７</a:t>
          </a:r>
          <a:r>
            <a:rPr kumimoji="1" lang="ja-JP" altLang="ja-JP" sz="900" u="sng">
              <a:solidFill>
                <a:schemeClr val="tx1"/>
              </a:solidFill>
              <a:effectLst/>
              <a:latin typeface="+mn-ea"/>
              <a:ea typeface="+mn-ea"/>
              <a:cs typeface="+mn-cs"/>
            </a:rPr>
            <a:t>月就労分（</a:t>
          </a:r>
          <a:r>
            <a:rPr kumimoji="1" lang="ja-JP" altLang="en-US" sz="900" u="sng">
              <a:solidFill>
                <a:schemeClr val="tx1"/>
              </a:solidFill>
              <a:effectLst/>
              <a:latin typeface="+mn-ea"/>
              <a:ea typeface="+mn-ea"/>
              <a:cs typeface="+mn-cs"/>
            </a:rPr>
            <a:t>８</a:t>
          </a:r>
          <a:r>
            <a:rPr kumimoji="1" lang="ja-JP" altLang="ja-JP" sz="900" u="sng">
              <a:solidFill>
                <a:schemeClr val="tx1"/>
              </a:solidFill>
              <a:effectLst/>
              <a:latin typeface="+mn-ea"/>
              <a:ea typeface="+mn-ea"/>
              <a:cs typeface="+mn-cs"/>
            </a:rPr>
            <a:t>月</a:t>
          </a:r>
          <a:r>
            <a:rPr kumimoji="1" lang="en-US" altLang="ja-JP" sz="900" u="sng">
              <a:solidFill>
                <a:schemeClr val="tx1"/>
              </a:solidFill>
              <a:effectLst/>
              <a:latin typeface="+mn-ea"/>
              <a:ea typeface="+mn-ea"/>
              <a:cs typeface="+mn-cs"/>
            </a:rPr>
            <a:t>10</a:t>
          </a:r>
          <a:r>
            <a:rPr kumimoji="1" lang="ja-JP" altLang="ja-JP" sz="900" u="sng">
              <a:solidFill>
                <a:schemeClr val="tx1"/>
              </a:solidFill>
              <a:effectLst/>
              <a:latin typeface="+mn-ea"/>
              <a:ea typeface="+mn-ea"/>
              <a:cs typeface="+mn-cs"/>
            </a:rPr>
            <a:t>日支払）</a:t>
          </a:r>
          <a:r>
            <a:rPr kumimoji="1" lang="ja-JP" altLang="en-US" sz="900" u="sng">
              <a:solidFill>
                <a:schemeClr val="tx1"/>
              </a:solidFill>
              <a:effectLst/>
              <a:latin typeface="+mn-ea"/>
              <a:ea typeface="+mn-ea"/>
              <a:cs typeface="+mn-cs"/>
            </a:rPr>
            <a:t>賃金</a:t>
          </a:r>
          <a:r>
            <a:rPr kumimoji="1" lang="ja-JP" altLang="en-US" sz="900" u="none">
              <a:solidFill>
                <a:schemeClr val="tx1"/>
              </a:solidFill>
              <a:effectLst/>
              <a:latin typeface="+mn-ea"/>
              <a:ea typeface="+mn-ea"/>
              <a:cs typeface="+mn-cs"/>
            </a:rPr>
            <a:t>を</a:t>
          </a:r>
          <a:endParaRPr kumimoji="1" lang="en-US" altLang="ja-JP" sz="900" u="none">
            <a:solidFill>
              <a:schemeClr val="tx1"/>
            </a:solidFill>
            <a:latin typeface="+mn-ea"/>
            <a:ea typeface="+mn-ea"/>
          </a:endParaRPr>
        </a:p>
        <a:p>
          <a:pPr algn="l"/>
          <a:endParaRPr kumimoji="1" lang="en-US" altLang="ja-JP" sz="400">
            <a:solidFill>
              <a:schemeClr val="tx1"/>
            </a:solidFill>
            <a:latin typeface="+mn-ea"/>
            <a:ea typeface="+mn-ea"/>
          </a:endParaRPr>
        </a:p>
        <a:p>
          <a:pPr algn="l"/>
          <a:r>
            <a:rPr kumimoji="1" lang="ja-JP" altLang="en-US" sz="900">
              <a:solidFill>
                <a:schemeClr val="tx1"/>
              </a:solidFill>
              <a:latin typeface="+mn-ea"/>
              <a:ea typeface="+mn-ea"/>
            </a:rPr>
            <a:t>  ⇒ ７月分として申告・・・</a:t>
          </a:r>
          <a:r>
            <a:rPr kumimoji="1" lang="ja-JP" altLang="en-US" sz="900" b="1" u="none">
              <a:solidFill>
                <a:schemeClr val="tx1"/>
              </a:solidFill>
              <a:latin typeface="+mn-ea"/>
              <a:ea typeface="+mn-ea"/>
            </a:rPr>
            <a:t>内容月</a:t>
          </a:r>
          <a:endParaRPr kumimoji="1" lang="en-US" altLang="ja-JP" sz="900" b="1" u="none">
            <a:solidFill>
              <a:schemeClr val="tx1"/>
            </a:solidFill>
            <a:latin typeface="+mn-ea"/>
            <a:ea typeface="+mn-ea"/>
          </a:endParaRPr>
        </a:p>
        <a:p>
          <a:pPr algn="l"/>
          <a:r>
            <a:rPr kumimoji="1" lang="ja-JP" altLang="en-US" sz="900">
              <a:solidFill>
                <a:schemeClr val="tx1"/>
              </a:solidFill>
              <a:latin typeface="+mn-ea"/>
              <a:ea typeface="+mn-ea"/>
            </a:rPr>
            <a:t>  ⇒ ８月分として申告・・・</a:t>
          </a:r>
          <a:r>
            <a:rPr kumimoji="1" lang="ja-JP" altLang="en-US" sz="900" b="1" u="none">
              <a:solidFill>
                <a:schemeClr val="tx1"/>
              </a:solidFill>
              <a:latin typeface="+mn-ea"/>
              <a:ea typeface="+mn-ea"/>
            </a:rPr>
            <a:t>支払月 </a:t>
          </a:r>
          <a:endParaRPr kumimoji="1" lang="en-US" altLang="ja-JP" sz="900" b="0">
            <a:solidFill>
              <a:schemeClr val="tx1"/>
            </a:solidFill>
            <a:latin typeface="+mn-ea"/>
            <a:ea typeface="+mn-ea"/>
          </a:endParaRPr>
        </a:p>
      </xdr:txBody>
    </xdr:sp>
    <xdr:clientData/>
  </xdr:twoCellAnchor>
  <xdr:twoCellAnchor>
    <xdr:from>
      <xdr:col>75</xdr:col>
      <xdr:colOff>78828</xdr:colOff>
      <xdr:row>57</xdr:row>
      <xdr:rowOff>19707</xdr:rowOff>
    </xdr:from>
    <xdr:to>
      <xdr:col>83</xdr:col>
      <xdr:colOff>75748</xdr:colOff>
      <xdr:row>57</xdr:row>
      <xdr:rowOff>170793</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6536778" y="11240157"/>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・適３）</a:t>
          </a:r>
        </a:p>
      </xdr:txBody>
    </xdr:sp>
    <xdr:clientData/>
  </xdr:twoCellAnchor>
  <xdr:twoCellAnchor editAs="oneCell">
    <xdr:from>
      <xdr:col>74</xdr:col>
      <xdr:colOff>62684</xdr:colOff>
      <xdr:row>0</xdr:row>
      <xdr:rowOff>40661</xdr:rowOff>
    </xdr:from>
    <xdr:to>
      <xdr:col>83</xdr:col>
      <xdr:colOff>40119</xdr:colOff>
      <xdr:row>0</xdr:row>
      <xdr:rowOff>289272</xdr:rowOff>
    </xdr:to>
    <xdr:pic>
      <xdr:nvPicPr>
        <xdr:cNvPr id="10" name="図 9">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4909" y="40661"/>
          <a:ext cx="777535" cy="248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5334</xdr:colOff>
      <xdr:row>40</xdr:row>
      <xdr:rowOff>222730</xdr:rowOff>
    </xdr:from>
    <xdr:ext cx="100472" cy="119708"/>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56368"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40</xdr:row>
      <xdr:rowOff>222730</xdr:rowOff>
    </xdr:from>
    <xdr:ext cx="100472" cy="119708"/>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558243"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40</xdr:row>
      <xdr:rowOff>222730</xdr:rowOff>
    </xdr:from>
    <xdr:ext cx="100472" cy="119708"/>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423904"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40</xdr:row>
      <xdr:rowOff>222730</xdr:rowOff>
    </xdr:from>
    <xdr:ext cx="100472" cy="119708"/>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5922780"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0</xdr:col>
      <xdr:colOff>29337</xdr:colOff>
      <xdr:row>0</xdr:row>
      <xdr:rowOff>30359</xdr:rowOff>
    </xdr:from>
    <xdr:ext cx="449242" cy="286603"/>
    <xdr:sp macro="" textlink="">
      <xdr:nvSpPr>
        <xdr:cNvPr id="22" name="角丸四角形 21">
          <a:hlinkClick xmlns:r="http://schemas.openxmlformats.org/officeDocument/2006/relationships" r:id="rId2" tooltip=" "/>
          <a:extLst>
            <a:ext uri="{FF2B5EF4-FFF2-40B4-BE49-F238E27FC236}">
              <a16:creationId xmlns:a16="http://schemas.microsoft.com/office/drawing/2014/main" id="{00000000-0008-0000-0500-000016000000}"/>
            </a:ext>
          </a:extLst>
        </xdr:cNvPr>
        <xdr:cNvSpPr/>
      </xdr:nvSpPr>
      <xdr:spPr>
        <a:xfrm>
          <a:off x="29337" y="30359"/>
          <a:ext cx="449242"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戻る</a:t>
          </a:r>
        </a:p>
      </xdr:txBody>
    </xdr:sp>
    <xdr:clientData fPrintsWithSheet="0"/>
  </xdr:oneCellAnchor>
  <xdr:oneCellAnchor>
    <xdr:from>
      <xdr:col>67</xdr:col>
      <xdr:colOff>85213</xdr:colOff>
      <xdr:row>0</xdr:row>
      <xdr:rowOff>30359</xdr:rowOff>
    </xdr:from>
    <xdr:ext cx="467830" cy="286603"/>
    <xdr:sp macro="" textlink="">
      <xdr:nvSpPr>
        <xdr:cNvPr id="23" name="角丸四角形 22">
          <a:hlinkClick xmlns:r="http://schemas.openxmlformats.org/officeDocument/2006/relationships" r:id="rId3" tooltip=" "/>
          <a:extLst>
            <a:ext uri="{FF2B5EF4-FFF2-40B4-BE49-F238E27FC236}">
              <a16:creationId xmlns:a16="http://schemas.microsoft.com/office/drawing/2014/main" id="{00000000-0008-0000-0500-000017000000}"/>
            </a:ext>
          </a:extLst>
        </xdr:cNvPr>
        <xdr:cNvSpPr/>
      </xdr:nvSpPr>
      <xdr:spPr>
        <a:xfrm>
          <a:off x="5915516" y="30359"/>
          <a:ext cx="467830"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次へ</a:t>
          </a:r>
        </a:p>
      </xdr:txBody>
    </xdr:sp>
    <xdr:clientData fPrintsWithSheet="0"/>
  </xdr:oneCellAnchor>
  <xdr:oneCellAnchor>
    <xdr:from>
      <xdr:col>45</xdr:col>
      <xdr:colOff>9525</xdr:colOff>
      <xdr:row>2</xdr:row>
      <xdr:rowOff>28575</xdr:rowOff>
    </xdr:from>
    <xdr:ext cx="1106645" cy="186393"/>
    <xdr:sp macro="" textlink="">
      <xdr:nvSpPr>
        <xdr:cNvPr id="24" name="線吹き出し 1 (枠付き) 23">
          <a:extLst>
            <a:ext uri="{FF2B5EF4-FFF2-40B4-BE49-F238E27FC236}">
              <a16:creationId xmlns:a16="http://schemas.microsoft.com/office/drawing/2014/main" id="{00000000-0008-0000-0500-000018000000}"/>
            </a:ext>
          </a:extLst>
        </xdr:cNvPr>
        <xdr:cNvSpPr/>
      </xdr:nvSpPr>
      <xdr:spPr>
        <a:xfrm>
          <a:off x="3895725" y="381000"/>
          <a:ext cx="1106645" cy="186393"/>
        </a:xfrm>
        <a:prstGeom prst="borderCallout1">
          <a:avLst>
            <a:gd name="adj1" fmla="val 47974"/>
            <a:gd name="adj2" fmla="val 99949"/>
            <a:gd name="adj3" fmla="val 50701"/>
            <a:gd name="adj4" fmla="val 110363"/>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日付を入力して下さい</a:t>
          </a:r>
          <a:endParaRPr lang="ja-JP" altLang="ja-JP" sz="900">
            <a:solidFill>
              <a:srgbClr val="00B0F0"/>
            </a:solidFill>
            <a:effectLst/>
            <a:latin typeface="+mn-ea"/>
            <a:ea typeface="+mn-ea"/>
          </a:endParaRPr>
        </a:p>
      </xdr:txBody>
    </xdr:sp>
    <xdr:clientData fPrintsWithSheet="0"/>
  </xdr:oneCellAnchor>
  <xdr:oneCellAnchor>
    <xdr:from>
      <xdr:col>56</xdr:col>
      <xdr:colOff>54514</xdr:colOff>
      <xdr:row>0</xdr:row>
      <xdr:rowOff>30359</xdr:rowOff>
    </xdr:from>
    <xdr:ext cx="852468" cy="286603"/>
    <xdr:sp macro="" textlink="">
      <xdr:nvSpPr>
        <xdr:cNvPr id="26" name="角丸四角形 25">
          <a:hlinkClick xmlns:r="http://schemas.openxmlformats.org/officeDocument/2006/relationships" r:id="rId4" tooltip=" "/>
          <a:extLst>
            <a:ext uri="{FF2B5EF4-FFF2-40B4-BE49-F238E27FC236}">
              <a16:creationId xmlns:a16="http://schemas.microsoft.com/office/drawing/2014/main" id="{00000000-0008-0000-0500-00001A000000}"/>
            </a:ext>
          </a:extLst>
        </xdr:cNvPr>
        <xdr:cNvSpPr/>
      </xdr:nvSpPr>
      <xdr:spPr>
        <a:xfrm>
          <a:off x="4917277" y="30359"/>
          <a:ext cx="852468"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事業主控へ</a:t>
          </a:r>
        </a:p>
      </xdr:txBody>
    </xdr:sp>
    <xdr:clientData fPrintsWithSheet="0"/>
  </xdr:oneCellAnchor>
  <xdr:oneCellAnchor>
    <xdr:from>
      <xdr:col>12</xdr:col>
      <xdr:colOff>5334</xdr:colOff>
      <xdr:row>22</xdr:row>
      <xdr:rowOff>171492</xdr:rowOff>
    </xdr:from>
    <xdr:ext cx="100472" cy="119708"/>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056368"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22</xdr:row>
      <xdr:rowOff>171492</xdr:rowOff>
    </xdr:from>
    <xdr:ext cx="100472" cy="119708"/>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4558243"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22</xdr:row>
      <xdr:rowOff>171492</xdr:rowOff>
    </xdr:from>
    <xdr:ext cx="100472" cy="119708"/>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423904"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22</xdr:row>
      <xdr:rowOff>171492</xdr:rowOff>
    </xdr:from>
    <xdr:ext cx="100472" cy="119708"/>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5922780"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6</xdr:row>
          <xdr:rowOff>85725</xdr:rowOff>
        </xdr:from>
        <xdr:to>
          <xdr:col>29</xdr:col>
          <xdr:colOff>1125</xdr:colOff>
          <xdr:row>8</xdr:row>
          <xdr:rowOff>212399</xdr:rowOff>
        </xdr:to>
        <xdr:pic>
          <xdr:nvPicPr>
            <xdr:cNvPr id="32" name="図 31">
              <a:extLst>
                <a:ext uri="{FF2B5EF4-FFF2-40B4-BE49-F238E27FC236}">
                  <a16:creationId xmlns:a16="http://schemas.microsoft.com/office/drawing/2014/main" id="{00000000-0008-0000-0500-000020000000}"/>
                </a:ext>
              </a:extLst>
            </xdr:cNvPr>
            <xdr:cNvPicPr preferRelativeResize="0">
              <a:picLocks noChangeArrowheads="1"/>
              <a:extLst>
                <a:ext uri="{84589F7E-364E-4C9E-8A38-B11213B215E9}">
                  <a14:cameraTool cellRange="設定!$R$7:$AD$8" spid="_x0000_s10927"/>
                </a:ext>
              </a:extLst>
            </xdr:cNvPicPr>
          </xdr:nvPicPr>
          <xdr:blipFill>
            <a:blip xmlns:r="http://schemas.openxmlformats.org/officeDocument/2006/relationships" r:embed="rId5"/>
            <a:srcRect/>
            <a:stretch>
              <a:fillRect/>
            </a:stretch>
          </xdr:blipFill>
          <xdr:spPr bwMode="auto">
            <a:xfrm>
              <a:off x="114300" y="1219200"/>
              <a:ext cx="2430000" cy="3933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19050</xdr:rowOff>
        </xdr:from>
        <xdr:to>
          <xdr:col>28</xdr:col>
          <xdr:colOff>85723</xdr:colOff>
          <xdr:row>6</xdr:row>
          <xdr:rowOff>32866</xdr:rowOff>
        </xdr:to>
        <xdr:pic>
          <xdr:nvPicPr>
            <xdr:cNvPr id="33" name="図 32">
              <a:extLst>
                <a:ext uri="{FF2B5EF4-FFF2-40B4-BE49-F238E27FC236}">
                  <a16:creationId xmlns:a16="http://schemas.microsoft.com/office/drawing/2014/main" id="{00000000-0008-0000-0500-000021000000}"/>
                </a:ext>
              </a:extLst>
            </xdr:cNvPr>
            <xdr:cNvPicPr preferRelativeResize="0">
              <a:picLocks noChangeArrowheads="1"/>
              <a:extLst>
                <a:ext uri="{84589F7E-364E-4C9E-8A38-B11213B215E9}">
                  <a14:cameraTool cellRange="設定!$C$2:$P$4" spid="_x0000_s10928"/>
                </a:ext>
              </a:extLst>
            </xdr:cNvPicPr>
          </xdr:nvPicPr>
          <xdr:blipFill>
            <a:blip xmlns:r="http://schemas.openxmlformats.org/officeDocument/2006/relationships" r:embed="rId6"/>
            <a:srcRect/>
            <a:stretch>
              <a:fillRect/>
            </a:stretch>
          </xdr:blipFill>
          <xdr:spPr bwMode="auto">
            <a:xfrm>
              <a:off x="114300" y="619125"/>
              <a:ext cx="2428873" cy="547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82</xdr:col>
          <xdr:colOff>27788</xdr:colOff>
          <xdr:row>42</xdr:row>
          <xdr:rowOff>16800</xdr:rowOff>
        </xdr:to>
        <xdr:pic>
          <xdr:nvPicPr>
            <xdr:cNvPr id="25" name="図 24">
              <a:extLst>
                <a:ext uri="{FF2B5EF4-FFF2-40B4-BE49-F238E27FC236}">
                  <a16:creationId xmlns:a16="http://schemas.microsoft.com/office/drawing/2014/main" id="{00000000-0008-0000-0500-000019000000}"/>
                </a:ext>
              </a:extLst>
            </xdr:cNvPr>
            <xdr:cNvPicPr>
              <a:picLocks noChangeAspect="1" noChangeArrowheads="1"/>
              <a:extLst>
                <a:ext uri="{84589F7E-364E-4C9E-8A38-B11213B215E9}">
                  <a14:cameraTool cellRange="通常" spid="_x0000_s10929"/>
                </a:ext>
              </a:extLst>
            </xdr:cNvPicPr>
          </xdr:nvPicPr>
          <xdr:blipFill>
            <a:blip xmlns:r="http://schemas.openxmlformats.org/officeDocument/2006/relationships" r:embed="rId7"/>
            <a:srcRect/>
            <a:stretch>
              <a:fillRect/>
            </a:stretch>
          </xdr:blipFill>
          <xdr:spPr bwMode="auto">
            <a:xfrm>
              <a:off x="114300" y="3457575"/>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xdr:col>
      <xdr:colOff>19050</xdr:colOff>
      <xdr:row>51</xdr:row>
      <xdr:rowOff>47625</xdr:rowOff>
    </xdr:from>
    <xdr:ext cx="4565540" cy="1185833"/>
    <xdr:sp macro="" textlink="">
      <xdr:nvSpPr>
        <xdr:cNvPr id="3" name="テキスト ボックス 2">
          <a:extLst>
            <a:ext uri="{FF2B5EF4-FFF2-40B4-BE49-F238E27FC236}">
              <a16:creationId xmlns:a16="http://schemas.microsoft.com/office/drawing/2014/main" id="{BA7963AB-9361-45DD-851C-C2873A61F223}"/>
            </a:ext>
          </a:extLst>
        </xdr:cNvPr>
        <xdr:cNvSpPr txBox="1"/>
      </xdr:nvSpPr>
      <xdr:spPr>
        <a:xfrm>
          <a:off x="133350" y="969645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60</xdr:col>
      <xdr:colOff>9525</xdr:colOff>
      <xdr:row>50</xdr:row>
      <xdr:rowOff>219075</xdr:rowOff>
    </xdr:from>
    <xdr:to>
      <xdr:col>83</xdr:col>
      <xdr:colOff>28575</xdr:colOff>
      <xdr:row>56</xdr:row>
      <xdr:rowOff>152400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238750" y="9772650"/>
          <a:ext cx="2047875" cy="1304925"/>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mn-ea"/>
              <a:ea typeface="+mn-ea"/>
            </a:rPr>
            <a:t>★内容月・支払月とは</a:t>
          </a:r>
          <a:r>
            <a:rPr kumimoji="1" lang="en-US" altLang="ja-JP" sz="1000" b="1">
              <a:solidFill>
                <a:schemeClr val="tx1"/>
              </a:solidFill>
              <a:latin typeface="+mn-ea"/>
              <a:ea typeface="+mn-ea"/>
            </a:rPr>
            <a:t>…</a:t>
          </a:r>
        </a:p>
        <a:p>
          <a:pPr algn="l"/>
          <a:endParaRPr kumimoji="1" lang="en-US" altLang="ja-JP" sz="500">
            <a:solidFill>
              <a:schemeClr val="tx1"/>
            </a:solidFill>
            <a:latin typeface="+mn-ea"/>
            <a:ea typeface="+mn-ea"/>
          </a:endParaRPr>
        </a:p>
        <a:p>
          <a:pPr algn="l"/>
          <a:r>
            <a:rPr kumimoji="1" lang="ja-JP" altLang="en-US" sz="900">
              <a:solidFill>
                <a:schemeClr val="tx1"/>
              </a:solidFill>
              <a:latin typeface="+mn-ea"/>
              <a:ea typeface="+mn-ea"/>
            </a:rPr>
            <a:t>例）月末締め・翌月</a:t>
          </a:r>
          <a:r>
            <a:rPr kumimoji="1" lang="en-US" altLang="ja-JP" sz="900">
              <a:solidFill>
                <a:schemeClr val="tx1"/>
              </a:solidFill>
              <a:latin typeface="+mn-ea"/>
              <a:ea typeface="+mn-ea"/>
            </a:rPr>
            <a:t>10</a:t>
          </a:r>
          <a:r>
            <a:rPr kumimoji="1" lang="ja-JP" altLang="en-US" sz="900">
              <a:solidFill>
                <a:schemeClr val="tx1"/>
              </a:solidFill>
              <a:latin typeface="+mn-ea"/>
              <a:ea typeface="+mn-ea"/>
            </a:rPr>
            <a:t>日支払</a:t>
          </a:r>
          <a:endParaRPr kumimoji="1" lang="en-US" altLang="ja-JP" sz="900">
            <a:solidFill>
              <a:schemeClr val="tx1"/>
            </a:solidFill>
            <a:latin typeface="+mn-ea"/>
            <a:ea typeface="+mn-ea"/>
          </a:endParaRPr>
        </a:p>
        <a:p>
          <a:endParaRPr lang="ja-JP" altLang="ja-JP" sz="300">
            <a:solidFill>
              <a:schemeClr val="tx1"/>
            </a:solidFill>
            <a:effectLst/>
            <a:latin typeface="+mn-ea"/>
            <a:ea typeface="+mn-ea"/>
          </a:endParaRPr>
        </a:p>
        <a:p>
          <a:pPr algn="l"/>
          <a:r>
            <a:rPr kumimoji="1" lang="ja-JP" altLang="en-US" sz="900" u="sng">
              <a:solidFill>
                <a:schemeClr val="tx1"/>
              </a:solidFill>
              <a:effectLst/>
              <a:latin typeface="+mn-ea"/>
              <a:ea typeface="+mn-ea"/>
              <a:cs typeface="+mn-cs"/>
            </a:rPr>
            <a:t>７</a:t>
          </a:r>
          <a:r>
            <a:rPr kumimoji="1" lang="ja-JP" altLang="ja-JP" sz="900" u="sng">
              <a:solidFill>
                <a:schemeClr val="tx1"/>
              </a:solidFill>
              <a:effectLst/>
              <a:latin typeface="+mn-ea"/>
              <a:ea typeface="+mn-ea"/>
              <a:cs typeface="+mn-cs"/>
            </a:rPr>
            <a:t>月就労分（</a:t>
          </a:r>
          <a:r>
            <a:rPr kumimoji="1" lang="ja-JP" altLang="en-US" sz="900" u="sng">
              <a:solidFill>
                <a:schemeClr val="tx1"/>
              </a:solidFill>
              <a:effectLst/>
              <a:latin typeface="+mn-ea"/>
              <a:ea typeface="+mn-ea"/>
              <a:cs typeface="+mn-cs"/>
            </a:rPr>
            <a:t>８</a:t>
          </a:r>
          <a:r>
            <a:rPr kumimoji="1" lang="ja-JP" altLang="ja-JP" sz="900" u="sng">
              <a:solidFill>
                <a:schemeClr val="tx1"/>
              </a:solidFill>
              <a:effectLst/>
              <a:latin typeface="+mn-ea"/>
              <a:ea typeface="+mn-ea"/>
              <a:cs typeface="+mn-cs"/>
            </a:rPr>
            <a:t>月</a:t>
          </a:r>
          <a:r>
            <a:rPr kumimoji="1" lang="en-US" altLang="ja-JP" sz="900" u="sng">
              <a:solidFill>
                <a:schemeClr val="tx1"/>
              </a:solidFill>
              <a:effectLst/>
              <a:latin typeface="+mn-ea"/>
              <a:ea typeface="+mn-ea"/>
              <a:cs typeface="+mn-cs"/>
            </a:rPr>
            <a:t>10</a:t>
          </a:r>
          <a:r>
            <a:rPr kumimoji="1" lang="ja-JP" altLang="ja-JP" sz="900" u="sng">
              <a:solidFill>
                <a:schemeClr val="tx1"/>
              </a:solidFill>
              <a:effectLst/>
              <a:latin typeface="+mn-ea"/>
              <a:ea typeface="+mn-ea"/>
              <a:cs typeface="+mn-cs"/>
            </a:rPr>
            <a:t>日支払）</a:t>
          </a:r>
          <a:r>
            <a:rPr kumimoji="1" lang="ja-JP" altLang="en-US" sz="900" u="sng">
              <a:solidFill>
                <a:schemeClr val="tx1"/>
              </a:solidFill>
              <a:effectLst/>
              <a:latin typeface="+mn-ea"/>
              <a:ea typeface="+mn-ea"/>
              <a:cs typeface="+mn-cs"/>
            </a:rPr>
            <a:t>賃金</a:t>
          </a:r>
          <a:r>
            <a:rPr kumimoji="1" lang="ja-JP" altLang="en-US" sz="900" u="none">
              <a:solidFill>
                <a:schemeClr val="tx1"/>
              </a:solidFill>
              <a:effectLst/>
              <a:latin typeface="+mn-ea"/>
              <a:ea typeface="+mn-ea"/>
              <a:cs typeface="+mn-cs"/>
            </a:rPr>
            <a:t>を</a:t>
          </a:r>
          <a:endParaRPr kumimoji="1" lang="en-US" altLang="ja-JP" sz="900" u="none">
            <a:solidFill>
              <a:schemeClr val="tx1"/>
            </a:solidFill>
            <a:latin typeface="+mn-ea"/>
            <a:ea typeface="+mn-ea"/>
          </a:endParaRPr>
        </a:p>
        <a:p>
          <a:pPr algn="l"/>
          <a:endParaRPr kumimoji="1" lang="en-US" altLang="ja-JP" sz="400">
            <a:solidFill>
              <a:schemeClr val="tx1"/>
            </a:solidFill>
            <a:latin typeface="+mn-ea"/>
            <a:ea typeface="+mn-ea"/>
          </a:endParaRPr>
        </a:p>
        <a:p>
          <a:pPr algn="l"/>
          <a:r>
            <a:rPr kumimoji="1" lang="ja-JP" altLang="en-US" sz="900">
              <a:solidFill>
                <a:schemeClr val="tx1"/>
              </a:solidFill>
              <a:latin typeface="+mn-ea"/>
              <a:ea typeface="+mn-ea"/>
            </a:rPr>
            <a:t>  ⇒ ７月分として申告・・・</a:t>
          </a:r>
          <a:r>
            <a:rPr kumimoji="1" lang="ja-JP" altLang="en-US" sz="900" b="1" u="none">
              <a:solidFill>
                <a:schemeClr val="tx1"/>
              </a:solidFill>
              <a:latin typeface="+mn-ea"/>
              <a:ea typeface="+mn-ea"/>
            </a:rPr>
            <a:t>内容月</a:t>
          </a:r>
          <a:endParaRPr kumimoji="1" lang="en-US" altLang="ja-JP" sz="900" b="1" u="none">
            <a:solidFill>
              <a:schemeClr val="tx1"/>
            </a:solidFill>
            <a:latin typeface="+mn-ea"/>
            <a:ea typeface="+mn-ea"/>
          </a:endParaRPr>
        </a:p>
        <a:p>
          <a:pPr algn="l"/>
          <a:r>
            <a:rPr kumimoji="1" lang="ja-JP" altLang="en-US" sz="900">
              <a:solidFill>
                <a:schemeClr val="tx1"/>
              </a:solidFill>
              <a:latin typeface="+mn-ea"/>
              <a:ea typeface="+mn-ea"/>
            </a:rPr>
            <a:t>  ⇒ ８月分として申告・・・</a:t>
          </a:r>
          <a:r>
            <a:rPr kumimoji="1" lang="ja-JP" altLang="en-US" sz="900" b="1" u="none">
              <a:solidFill>
                <a:schemeClr val="tx1"/>
              </a:solidFill>
              <a:latin typeface="+mn-ea"/>
              <a:ea typeface="+mn-ea"/>
            </a:rPr>
            <a:t>支払月 </a:t>
          </a:r>
          <a:endParaRPr kumimoji="1" lang="en-US" altLang="ja-JP" sz="900" b="0">
            <a:solidFill>
              <a:schemeClr val="tx1"/>
            </a:solidFill>
            <a:latin typeface="+mn-ea"/>
            <a:ea typeface="+mn-ea"/>
          </a:endParaRPr>
        </a:p>
      </xdr:txBody>
    </xdr:sp>
    <xdr:clientData/>
  </xdr:twoCellAnchor>
  <xdr:twoCellAnchor>
    <xdr:from>
      <xdr:col>75</xdr:col>
      <xdr:colOff>78828</xdr:colOff>
      <xdr:row>57</xdr:row>
      <xdr:rowOff>19707</xdr:rowOff>
    </xdr:from>
    <xdr:to>
      <xdr:col>83</xdr:col>
      <xdr:colOff>75748</xdr:colOff>
      <xdr:row>57</xdr:row>
      <xdr:rowOff>170793</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622503" y="11173482"/>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・適３）</a:t>
          </a:r>
        </a:p>
      </xdr:txBody>
    </xdr:sp>
    <xdr:clientData/>
  </xdr:twoCellAnchor>
  <xdr:oneCellAnchor>
    <xdr:from>
      <xdr:col>12</xdr:col>
      <xdr:colOff>5334</xdr:colOff>
      <xdr:row>40</xdr:row>
      <xdr:rowOff>222730</xdr:rowOff>
    </xdr:from>
    <xdr:ext cx="100472" cy="119708"/>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062609"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40</xdr:row>
      <xdr:rowOff>222730</xdr:rowOff>
    </xdr:from>
    <xdr:ext cx="100472" cy="119708"/>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635100"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40</xdr:row>
      <xdr:rowOff>222730</xdr:rowOff>
    </xdr:from>
    <xdr:ext cx="100472" cy="119708"/>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463975"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40</xdr:row>
      <xdr:rowOff>222730</xdr:rowOff>
    </xdr:from>
    <xdr:ext cx="100472" cy="119708"/>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033467"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0</xdr:col>
      <xdr:colOff>29337</xdr:colOff>
      <xdr:row>0</xdr:row>
      <xdr:rowOff>30360</xdr:rowOff>
    </xdr:from>
    <xdr:ext cx="449242" cy="286603"/>
    <xdr:sp macro="" textlink="">
      <xdr:nvSpPr>
        <xdr:cNvPr id="11" name="角丸四角形 10">
          <a:hlinkClick xmlns:r="http://schemas.openxmlformats.org/officeDocument/2006/relationships" r:id="rId1" tooltip=" "/>
          <a:extLst>
            <a:ext uri="{FF2B5EF4-FFF2-40B4-BE49-F238E27FC236}">
              <a16:creationId xmlns:a16="http://schemas.microsoft.com/office/drawing/2014/main" id="{00000000-0008-0000-0600-00000B000000}"/>
            </a:ext>
          </a:extLst>
        </xdr:cNvPr>
        <xdr:cNvSpPr/>
      </xdr:nvSpPr>
      <xdr:spPr>
        <a:xfrm>
          <a:off x="29337" y="30360"/>
          <a:ext cx="449242"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戻る</a:t>
          </a:r>
        </a:p>
      </xdr:txBody>
    </xdr:sp>
    <xdr:clientData fPrintsWithSheet="0"/>
  </xdr:oneCellAnchor>
  <xdr:oneCellAnchor>
    <xdr:from>
      <xdr:col>12</xdr:col>
      <xdr:colOff>5334</xdr:colOff>
      <xdr:row>22</xdr:row>
      <xdr:rowOff>171492</xdr:rowOff>
    </xdr:from>
    <xdr:ext cx="100472" cy="119708"/>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1062609"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22</xdr:row>
      <xdr:rowOff>171492</xdr:rowOff>
    </xdr:from>
    <xdr:ext cx="100472" cy="119708"/>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4635100"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22</xdr:row>
      <xdr:rowOff>171492</xdr:rowOff>
    </xdr:from>
    <xdr:ext cx="100472" cy="119708"/>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2463975"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22</xdr:row>
      <xdr:rowOff>171492</xdr:rowOff>
    </xdr:from>
    <xdr:ext cx="100472" cy="119708"/>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6033467"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twoCellAnchor editAs="oneCell">
    <xdr:from>
      <xdr:col>74</xdr:col>
      <xdr:colOff>47625</xdr:colOff>
      <xdr:row>0</xdr:row>
      <xdr:rowOff>38100</xdr:rowOff>
    </xdr:from>
    <xdr:to>
      <xdr:col>83</xdr:col>
      <xdr:colOff>38386</xdr:colOff>
      <xdr:row>0</xdr:row>
      <xdr:rowOff>283680</xdr:rowOff>
    </xdr:to>
    <xdr:pic>
      <xdr:nvPicPr>
        <xdr:cNvPr id="19" name="図 18">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38100"/>
          <a:ext cx="790861" cy="24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xdr:colOff>
          <xdr:row>6</xdr:row>
          <xdr:rowOff>85725</xdr:rowOff>
        </xdr:from>
        <xdr:to>
          <xdr:col>29</xdr:col>
          <xdr:colOff>1127</xdr:colOff>
          <xdr:row>8</xdr:row>
          <xdr:rowOff>212399</xdr:rowOff>
        </xdr:to>
        <xdr:pic>
          <xdr:nvPicPr>
            <xdr:cNvPr id="20" name="図 19">
              <a:extLst>
                <a:ext uri="{FF2B5EF4-FFF2-40B4-BE49-F238E27FC236}">
                  <a16:creationId xmlns:a16="http://schemas.microsoft.com/office/drawing/2014/main" id="{00000000-0008-0000-0600-000014000000}"/>
                </a:ext>
              </a:extLst>
            </xdr:cNvPr>
            <xdr:cNvPicPr preferRelativeResize="0">
              <a:picLocks noChangeArrowheads="1"/>
              <a:extLst>
                <a:ext uri="{84589F7E-364E-4C9E-8A38-B11213B215E9}">
                  <a14:cameraTool cellRange="設定!$R$7:$AD$8" spid="_x0000_s17954"/>
                </a:ext>
              </a:extLst>
            </xdr:cNvPicPr>
          </xdr:nvPicPr>
          <xdr:blipFill>
            <a:blip xmlns:r="http://schemas.openxmlformats.org/officeDocument/2006/relationships" r:embed="rId3"/>
            <a:srcRect/>
            <a:stretch>
              <a:fillRect/>
            </a:stretch>
          </xdr:blipFill>
          <xdr:spPr bwMode="auto">
            <a:xfrm>
              <a:off x="114302" y="1219200"/>
              <a:ext cx="2430000" cy="3933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xdr:colOff>
          <xdr:row>3</xdr:row>
          <xdr:rowOff>19050</xdr:rowOff>
        </xdr:from>
        <xdr:to>
          <xdr:col>29</xdr:col>
          <xdr:colOff>0</xdr:colOff>
          <xdr:row>6</xdr:row>
          <xdr:rowOff>32866</xdr:rowOff>
        </xdr:to>
        <xdr:pic>
          <xdr:nvPicPr>
            <xdr:cNvPr id="21" name="図 20">
              <a:extLst>
                <a:ext uri="{FF2B5EF4-FFF2-40B4-BE49-F238E27FC236}">
                  <a16:creationId xmlns:a16="http://schemas.microsoft.com/office/drawing/2014/main" id="{00000000-0008-0000-0600-000015000000}"/>
                </a:ext>
              </a:extLst>
            </xdr:cNvPr>
            <xdr:cNvPicPr preferRelativeResize="0">
              <a:picLocks noChangeArrowheads="1"/>
              <a:extLst>
                <a:ext uri="{84589F7E-364E-4C9E-8A38-B11213B215E9}">
                  <a14:cameraTool cellRange="設定!$C$2:$P$4" spid="_x0000_s17955"/>
                </a:ext>
              </a:extLst>
            </xdr:cNvPicPr>
          </xdr:nvPicPr>
          <xdr:blipFill>
            <a:blip xmlns:r="http://schemas.openxmlformats.org/officeDocument/2006/relationships" r:embed="rId4"/>
            <a:srcRect/>
            <a:stretch>
              <a:fillRect/>
            </a:stretch>
          </xdr:blipFill>
          <xdr:spPr bwMode="auto">
            <a:xfrm>
              <a:off x="114302" y="619125"/>
              <a:ext cx="2428873" cy="547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82</xdr:col>
          <xdr:colOff>27788</xdr:colOff>
          <xdr:row>42</xdr:row>
          <xdr:rowOff>16800</xdr:rowOff>
        </xdr:to>
        <xdr:pic>
          <xdr:nvPicPr>
            <xdr:cNvPr id="22" name="図 21">
              <a:extLst>
                <a:ext uri="{FF2B5EF4-FFF2-40B4-BE49-F238E27FC236}">
                  <a16:creationId xmlns:a16="http://schemas.microsoft.com/office/drawing/2014/main" id="{00000000-0008-0000-0600-000016000000}"/>
                </a:ext>
              </a:extLst>
            </xdr:cNvPr>
            <xdr:cNvPicPr>
              <a:picLocks noChangeAspect="1" noChangeArrowheads="1"/>
              <a:extLst>
                <a:ext uri="{84589F7E-364E-4C9E-8A38-B11213B215E9}">
                  <a14:cameraTool cellRange="通常" spid="_x0000_s17956"/>
                </a:ext>
              </a:extLst>
            </xdr:cNvPicPr>
          </xdr:nvPicPr>
          <xdr:blipFill>
            <a:blip xmlns:r="http://schemas.openxmlformats.org/officeDocument/2006/relationships" r:embed="rId5"/>
            <a:srcRect/>
            <a:stretch>
              <a:fillRect/>
            </a:stretch>
          </xdr:blipFill>
          <xdr:spPr bwMode="auto">
            <a:xfrm>
              <a:off x="114300" y="3457575"/>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xdr:col>
      <xdr:colOff>28575</xdr:colOff>
      <xdr:row>51</xdr:row>
      <xdr:rowOff>66675</xdr:rowOff>
    </xdr:from>
    <xdr:ext cx="4565540" cy="1185833"/>
    <xdr:sp macro="" textlink="">
      <xdr:nvSpPr>
        <xdr:cNvPr id="2" name="テキスト ボックス 1">
          <a:extLst>
            <a:ext uri="{FF2B5EF4-FFF2-40B4-BE49-F238E27FC236}">
              <a16:creationId xmlns:a16="http://schemas.microsoft.com/office/drawing/2014/main" id="{991252CA-D946-4F24-8378-7F081A9668AA}"/>
            </a:ext>
          </a:extLst>
        </xdr:cNvPr>
        <xdr:cNvSpPr txBox="1"/>
      </xdr:nvSpPr>
      <xdr:spPr>
        <a:xfrm>
          <a:off x="142875" y="971550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60106</xdr:colOff>
      <xdr:row>0</xdr:row>
      <xdr:rowOff>36786</xdr:rowOff>
    </xdr:from>
    <xdr:to>
      <xdr:col>4</xdr:col>
      <xdr:colOff>22006</xdr:colOff>
      <xdr:row>1</xdr:row>
      <xdr:rowOff>259146</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700-000002000000}"/>
            </a:ext>
          </a:extLst>
        </xdr:cNvPr>
        <xdr:cNvSpPr/>
      </xdr:nvSpPr>
      <xdr:spPr>
        <a:xfrm>
          <a:off x="60106" y="36786"/>
          <a:ext cx="566245" cy="39315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6</xdr:col>
      <xdr:colOff>19050</xdr:colOff>
      <xdr:row>28</xdr:row>
      <xdr:rowOff>238125</xdr:rowOff>
    </xdr:from>
    <xdr:ext cx="1388901" cy="186393"/>
    <xdr:sp macro="" textlink="">
      <xdr:nvSpPr>
        <xdr:cNvPr id="83" name="線吹き出し 1 (枠付き) 82">
          <a:extLst>
            <a:ext uri="{FF2B5EF4-FFF2-40B4-BE49-F238E27FC236}">
              <a16:creationId xmlns:a16="http://schemas.microsoft.com/office/drawing/2014/main" id="{00000000-0008-0000-0700-000053000000}"/>
            </a:ext>
          </a:extLst>
        </xdr:cNvPr>
        <xdr:cNvSpPr/>
      </xdr:nvSpPr>
      <xdr:spPr>
        <a:xfrm flipH="1">
          <a:off x="1209675" y="7296150"/>
          <a:ext cx="1388901" cy="186393"/>
        </a:xfrm>
        <a:prstGeom prst="borderCallout1">
          <a:avLst>
            <a:gd name="adj1" fmla="val 47974"/>
            <a:gd name="adj2" fmla="val 99949"/>
            <a:gd name="adj3" fmla="val 117133"/>
            <a:gd name="adj4" fmla="val 114478"/>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遅延理由を入力して下さい</a:t>
          </a:r>
          <a:endParaRPr lang="ja-JP" altLang="ja-JP" sz="900">
            <a:solidFill>
              <a:srgbClr val="00B0F0"/>
            </a:solidFill>
            <a:effectLst/>
            <a:latin typeface="+mn-ea"/>
            <a:ea typeface="+mn-ea"/>
          </a:endParaRPr>
        </a:p>
      </xdr:txBody>
    </xdr:sp>
    <xdr:clientData fPrintsWithSheet="0"/>
  </xdr:oneCellAnchor>
  <xdr:oneCellAnchor>
    <xdr:from>
      <xdr:col>30</xdr:col>
      <xdr:colOff>95250</xdr:colOff>
      <xdr:row>14</xdr:row>
      <xdr:rowOff>9525</xdr:rowOff>
    </xdr:from>
    <xdr:ext cx="1062466" cy="336434"/>
    <xdr:sp macro="" textlink="">
      <xdr:nvSpPr>
        <xdr:cNvPr id="84" name="線吹き出し 1 (枠付き) 83">
          <a:extLst>
            <a:ext uri="{FF2B5EF4-FFF2-40B4-BE49-F238E27FC236}">
              <a16:creationId xmlns:a16="http://schemas.microsoft.com/office/drawing/2014/main" id="{00000000-0008-0000-0700-000054000000}"/>
            </a:ext>
          </a:extLst>
        </xdr:cNvPr>
        <xdr:cNvSpPr/>
      </xdr:nvSpPr>
      <xdr:spPr>
        <a:xfrm flipH="1">
          <a:off x="6772275" y="3019425"/>
          <a:ext cx="1062466" cy="336434"/>
        </a:xfrm>
        <a:prstGeom prst="borderCallout1">
          <a:avLst>
            <a:gd name="adj1" fmla="val 99643"/>
            <a:gd name="adj2" fmla="val 49521"/>
            <a:gd name="adj3" fmla="val 163239"/>
            <a:gd name="adj4" fmla="val 59487"/>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保険料申告の有無を</a:t>
          </a:r>
          <a:endParaRPr kumimoji="1" lang="en-US" altLang="ja-JP" sz="900" b="1">
            <a:solidFill>
              <a:srgbClr val="00B0F0"/>
            </a:solidFill>
            <a:effectLst/>
            <a:latin typeface="+mn-ea"/>
            <a:ea typeface="+mn-ea"/>
            <a:cs typeface="+mn-cs"/>
          </a:endParaRPr>
        </a:p>
        <a:p>
          <a:r>
            <a:rPr kumimoji="1" lang="ja-JP" altLang="en-US" sz="900" b="1">
              <a:solidFill>
                <a:srgbClr val="00B0F0"/>
              </a:solidFill>
              <a:effectLst/>
              <a:latin typeface="+mn-ea"/>
              <a:ea typeface="+mn-ea"/>
              <a:cs typeface="+mn-cs"/>
            </a:rPr>
            <a:t>チェックして下さい</a:t>
          </a:r>
          <a:endParaRPr lang="ja-JP" altLang="ja-JP" sz="900">
            <a:solidFill>
              <a:srgbClr val="00B0F0"/>
            </a:solidFill>
            <a:effectLst/>
            <a:latin typeface="+mn-ea"/>
            <a:ea typeface="+mn-ea"/>
          </a:endParaRPr>
        </a:p>
      </xdr:txBody>
    </xdr:sp>
    <xdr:clientData fPrintsWithSheet="0"/>
  </xdr:oneCellAnchor>
  <xdr:oneCellAnchor>
    <xdr:from>
      <xdr:col>22</xdr:col>
      <xdr:colOff>205977</xdr:colOff>
      <xdr:row>13</xdr:row>
      <xdr:rowOff>266700</xdr:rowOff>
    </xdr:from>
    <xdr:ext cx="1160314" cy="336434"/>
    <xdr:sp macro="" textlink="">
      <xdr:nvSpPr>
        <xdr:cNvPr id="85" name="線吹き出し 1 (枠付き) 84">
          <a:extLst>
            <a:ext uri="{FF2B5EF4-FFF2-40B4-BE49-F238E27FC236}">
              <a16:creationId xmlns:a16="http://schemas.microsoft.com/office/drawing/2014/main" id="{00000000-0008-0000-0700-000055000000}"/>
            </a:ext>
          </a:extLst>
        </xdr:cNvPr>
        <xdr:cNvSpPr/>
      </xdr:nvSpPr>
      <xdr:spPr>
        <a:xfrm>
          <a:off x="5206602" y="2990850"/>
          <a:ext cx="1160314" cy="336434"/>
        </a:xfrm>
        <a:prstGeom prst="borderCallout1">
          <a:avLst>
            <a:gd name="adj1" fmla="val 98935"/>
            <a:gd name="adj2" fmla="val 50695"/>
            <a:gd name="adj3" fmla="val 160408"/>
            <a:gd name="adj4" fmla="val 54850"/>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保険料天引きの有無を</a:t>
          </a:r>
          <a:endParaRPr kumimoji="1" lang="en-US" altLang="ja-JP" sz="900" b="1">
            <a:solidFill>
              <a:srgbClr val="00B0F0"/>
            </a:solidFill>
            <a:effectLst/>
            <a:latin typeface="+mn-ea"/>
            <a:ea typeface="+mn-ea"/>
            <a:cs typeface="+mn-cs"/>
          </a:endParaRPr>
        </a:p>
        <a:p>
          <a:r>
            <a:rPr kumimoji="1" lang="ja-JP" altLang="en-US" sz="900" b="1">
              <a:solidFill>
                <a:srgbClr val="00B0F0"/>
              </a:solidFill>
              <a:effectLst/>
              <a:latin typeface="+mn-ea"/>
              <a:ea typeface="+mn-ea"/>
              <a:cs typeface="+mn-cs"/>
            </a:rPr>
            <a:t>チェックして下さい</a:t>
          </a:r>
          <a:endParaRPr lang="ja-JP" altLang="ja-JP" sz="900">
            <a:solidFill>
              <a:srgbClr val="00B0F0"/>
            </a:solidFill>
            <a:effectLst/>
            <a:latin typeface="+mn-ea"/>
            <a:ea typeface="+mn-ea"/>
          </a:endParaRPr>
        </a:p>
      </xdr:txBody>
    </xdr:sp>
    <xdr:clientData fPrintsWithSheet="0"/>
  </xdr:oneCellAnchor>
  <mc:AlternateContent xmlns:mc="http://schemas.openxmlformats.org/markup-compatibility/2006">
    <mc:Choice xmlns:a14="http://schemas.microsoft.com/office/drawing/2010/main" Requires="a14">
      <xdr:twoCellAnchor editAs="oneCell">
        <xdr:from>
          <xdr:col>24</xdr:col>
          <xdr:colOff>85725</xdr:colOff>
          <xdr:row>18</xdr:row>
          <xdr:rowOff>47625</xdr:rowOff>
        </xdr:from>
        <xdr:to>
          <xdr:col>26</xdr:col>
          <xdr:colOff>114300</xdr:colOff>
          <xdr:row>18</xdr:row>
          <xdr:rowOff>295275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7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xdr:row>
          <xdr:rowOff>47625</xdr:rowOff>
        </xdr:from>
        <xdr:to>
          <xdr:col>29</xdr:col>
          <xdr:colOff>95250</xdr:colOff>
          <xdr:row>18</xdr:row>
          <xdr:rowOff>295275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7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19</xdr:row>
          <xdr:rowOff>47625</xdr:rowOff>
        </xdr:from>
        <xdr:to>
          <xdr:col>26</xdr:col>
          <xdr:colOff>114300</xdr:colOff>
          <xdr:row>19</xdr:row>
          <xdr:rowOff>295275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7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47625</xdr:rowOff>
        </xdr:from>
        <xdr:to>
          <xdr:col>29</xdr:col>
          <xdr:colOff>95250</xdr:colOff>
          <xdr:row>19</xdr:row>
          <xdr:rowOff>295275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7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47625</xdr:rowOff>
        </xdr:from>
        <xdr:to>
          <xdr:col>26</xdr:col>
          <xdr:colOff>114300</xdr:colOff>
          <xdr:row>20</xdr:row>
          <xdr:rowOff>295275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7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20</xdr:row>
          <xdr:rowOff>47625</xdr:rowOff>
        </xdr:from>
        <xdr:to>
          <xdr:col>29</xdr:col>
          <xdr:colOff>95250</xdr:colOff>
          <xdr:row>20</xdr:row>
          <xdr:rowOff>295275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7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47625</xdr:rowOff>
        </xdr:from>
        <xdr:to>
          <xdr:col>26</xdr:col>
          <xdr:colOff>114300</xdr:colOff>
          <xdr:row>21</xdr:row>
          <xdr:rowOff>295275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7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21</xdr:row>
          <xdr:rowOff>47625</xdr:rowOff>
        </xdr:from>
        <xdr:to>
          <xdr:col>29</xdr:col>
          <xdr:colOff>95250</xdr:colOff>
          <xdr:row>21</xdr:row>
          <xdr:rowOff>295275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7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22</xdr:row>
          <xdr:rowOff>47625</xdr:rowOff>
        </xdr:from>
        <xdr:to>
          <xdr:col>26</xdr:col>
          <xdr:colOff>114300</xdr:colOff>
          <xdr:row>22</xdr:row>
          <xdr:rowOff>295275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7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22</xdr:row>
          <xdr:rowOff>47625</xdr:rowOff>
        </xdr:from>
        <xdr:to>
          <xdr:col>29</xdr:col>
          <xdr:colOff>95250</xdr:colOff>
          <xdr:row>22</xdr:row>
          <xdr:rowOff>295275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7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xdr:row>
          <xdr:rowOff>47625</xdr:rowOff>
        </xdr:from>
        <xdr:to>
          <xdr:col>26</xdr:col>
          <xdr:colOff>114300</xdr:colOff>
          <xdr:row>23</xdr:row>
          <xdr:rowOff>295275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7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23</xdr:row>
          <xdr:rowOff>47625</xdr:rowOff>
        </xdr:from>
        <xdr:to>
          <xdr:col>29</xdr:col>
          <xdr:colOff>95250</xdr:colOff>
          <xdr:row>23</xdr:row>
          <xdr:rowOff>295275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7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47625</xdr:rowOff>
        </xdr:from>
        <xdr:to>
          <xdr:col>26</xdr:col>
          <xdr:colOff>114300</xdr:colOff>
          <xdr:row>24</xdr:row>
          <xdr:rowOff>295275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7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47625</xdr:rowOff>
        </xdr:from>
        <xdr:to>
          <xdr:col>29</xdr:col>
          <xdr:colOff>95250</xdr:colOff>
          <xdr:row>24</xdr:row>
          <xdr:rowOff>295275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7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47625</xdr:rowOff>
        </xdr:from>
        <xdr:to>
          <xdr:col>26</xdr:col>
          <xdr:colOff>114300</xdr:colOff>
          <xdr:row>25</xdr:row>
          <xdr:rowOff>295275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7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25</xdr:row>
          <xdr:rowOff>47625</xdr:rowOff>
        </xdr:from>
        <xdr:to>
          <xdr:col>29</xdr:col>
          <xdr:colOff>95250</xdr:colOff>
          <xdr:row>25</xdr:row>
          <xdr:rowOff>295275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7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47625</xdr:rowOff>
        </xdr:from>
        <xdr:to>
          <xdr:col>26</xdr:col>
          <xdr:colOff>114300</xdr:colOff>
          <xdr:row>26</xdr:row>
          <xdr:rowOff>295275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7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26</xdr:row>
          <xdr:rowOff>47625</xdr:rowOff>
        </xdr:from>
        <xdr:to>
          <xdr:col>29</xdr:col>
          <xdr:colOff>95250</xdr:colOff>
          <xdr:row>26</xdr:row>
          <xdr:rowOff>295275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7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47625</xdr:rowOff>
        </xdr:from>
        <xdr:to>
          <xdr:col>26</xdr:col>
          <xdr:colOff>114300</xdr:colOff>
          <xdr:row>27</xdr:row>
          <xdr:rowOff>295275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7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27</xdr:row>
          <xdr:rowOff>47625</xdr:rowOff>
        </xdr:from>
        <xdr:to>
          <xdr:col>29</xdr:col>
          <xdr:colOff>95250</xdr:colOff>
          <xdr:row>27</xdr:row>
          <xdr:rowOff>295275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700-00009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47625</xdr:rowOff>
        </xdr:from>
        <xdr:to>
          <xdr:col>32</xdr:col>
          <xdr:colOff>114300</xdr:colOff>
          <xdr:row>18</xdr:row>
          <xdr:rowOff>295275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7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47625</xdr:rowOff>
        </xdr:from>
        <xdr:to>
          <xdr:col>35</xdr:col>
          <xdr:colOff>95250</xdr:colOff>
          <xdr:row>18</xdr:row>
          <xdr:rowOff>295275</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7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47625</xdr:rowOff>
        </xdr:from>
        <xdr:to>
          <xdr:col>32</xdr:col>
          <xdr:colOff>114300</xdr:colOff>
          <xdr:row>19</xdr:row>
          <xdr:rowOff>295275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7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xdr:row>
          <xdr:rowOff>47625</xdr:rowOff>
        </xdr:from>
        <xdr:to>
          <xdr:col>35</xdr:col>
          <xdr:colOff>95250</xdr:colOff>
          <xdr:row>19</xdr:row>
          <xdr:rowOff>295275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7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47625</xdr:rowOff>
        </xdr:from>
        <xdr:to>
          <xdr:col>32</xdr:col>
          <xdr:colOff>114300</xdr:colOff>
          <xdr:row>20</xdr:row>
          <xdr:rowOff>295275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700-0000A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47625</xdr:rowOff>
        </xdr:from>
        <xdr:to>
          <xdr:col>35</xdr:col>
          <xdr:colOff>95250</xdr:colOff>
          <xdr:row>20</xdr:row>
          <xdr:rowOff>295275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7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47625</xdr:rowOff>
        </xdr:from>
        <xdr:to>
          <xdr:col>32</xdr:col>
          <xdr:colOff>114300</xdr:colOff>
          <xdr:row>21</xdr:row>
          <xdr:rowOff>295275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7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xdr:row>
          <xdr:rowOff>47625</xdr:rowOff>
        </xdr:from>
        <xdr:to>
          <xdr:col>35</xdr:col>
          <xdr:colOff>95250</xdr:colOff>
          <xdr:row>21</xdr:row>
          <xdr:rowOff>295275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7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47625</xdr:rowOff>
        </xdr:from>
        <xdr:to>
          <xdr:col>32</xdr:col>
          <xdr:colOff>114300</xdr:colOff>
          <xdr:row>22</xdr:row>
          <xdr:rowOff>295275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7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47625</xdr:rowOff>
        </xdr:from>
        <xdr:to>
          <xdr:col>35</xdr:col>
          <xdr:colOff>95250</xdr:colOff>
          <xdr:row>22</xdr:row>
          <xdr:rowOff>295275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7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47625</xdr:rowOff>
        </xdr:from>
        <xdr:to>
          <xdr:col>32</xdr:col>
          <xdr:colOff>114300</xdr:colOff>
          <xdr:row>23</xdr:row>
          <xdr:rowOff>295275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7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23</xdr:row>
          <xdr:rowOff>47625</xdr:rowOff>
        </xdr:from>
        <xdr:to>
          <xdr:col>35</xdr:col>
          <xdr:colOff>95250</xdr:colOff>
          <xdr:row>23</xdr:row>
          <xdr:rowOff>295275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7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47625</xdr:rowOff>
        </xdr:from>
        <xdr:to>
          <xdr:col>32</xdr:col>
          <xdr:colOff>114300</xdr:colOff>
          <xdr:row>24</xdr:row>
          <xdr:rowOff>295275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7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47625</xdr:rowOff>
        </xdr:from>
        <xdr:to>
          <xdr:col>35</xdr:col>
          <xdr:colOff>95250</xdr:colOff>
          <xdr:row>24</xdr:row>
          <xdr:rowOff>295275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7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xdr:row>
          <xdr:rowOff>47625</xdr:rowOff>
        </xdr:from>
        <xdr:to>
          <xdr:col>32</xdr:col>
          <xdr:colOff>114300</xdr:colOff>
          <xdr:row>25</xdr:row>
          <xdr:rowOff>295275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7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25</xdr:row>
          <xdr:rowOff>47625</xdr:rowOff>
        </xdr:from>
        <xdr:to>
          <xdr:col>35</xdr:col>
          <xdr:colOff>95250</xdr:colOff>
          <xdr:row>25</xdr:row>
          <xdr:rowOff>295275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7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26</xdr:row>
          <xdr:rowOff>47625</xdr:rowOff>
        </xdr:from>
        <xdr:to>
          <xdr:col>32</xdr:col>
          <xdr:colOff>114300</xdr:colOff>
          <xdr:row>26</xdr:row>
          <xdr:rowOff>295275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7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47625</xdr:rowOff>
        </xdr:from>
        <xdr:to>
          <xdr:col>35</xdr:col>
          <xdr:colOff>95250</xdr:colOff>
          <xdr:row>26</xdr:row>
          <xdr:rowOff>295275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7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47625</xdr:rowOff>
        </xdr:from>
        <xdr:to>
          <xdr:col>32</xdr:col>
          <xdr:colOff>114300</xdr:colOff>
          <xdr:row>27</xdr:row>
          <xdr:rowOff>295275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7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27</xdr:row>
          <xdr:rowOff>47625</xdr:rowOff>
        </xdr:from>
        <xdr:to>
          <xdr:col>35</xdr:col>
          <xdr:colOff>95250</xdr:colOff>
          <xdr:row>27</xdr:row>
          <xdr:rowOff>295275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7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11</xdr:row>
          <xdr:rowOff>352426</xdr:rowOff>
        </xdr:from>
        <xdr:to>
          <xdr:col>11</xdr:col>
          <xdr:colOff>77100</xdr:colOff>
          <xdr:row>12</xdr:row>
          <xdr:rowOff>286125</xdr:rowOff>
        </xdr:to>
        <xdr:pic>
          <xdr:nvPicPr>
            <xdr:cNvPr id="46" name="図 45">
              <a:extLst>
                <a:ext uri="{FF2B5EF4-FFF2-40B4-BE49-F238E27FC236}">
                  <a16:creationId xmlns:a16="http://schemas.microsoft.com/office/drawing/2014/main" id="{00000000-0008-0000-0700-00002E000000}"/>
                </a:ext>
              </a:extLst>
            </xdr:cNvPr>
            <xdr:cNvPicPr preferRelativeResize="0">
              <a:picLocks noChangeArrowheads="1"/>
              <a:extLst>
                <a:ext uri="{84589F7E-364E-4C9E-8A38-B11213B215E9}">
                  <a14:cameraTool cellRange="設定!$R$7:$AD$8" spid="_x0000_s18828"/>
                </a:ext>
              </a:extLst>
            </xdr:cNvPicPr>
          </xdr:nvPicPr>
          <xdr:blipFill>
            <a:blip xmlns:r="http://schemas.openxmlformats.org/officeDocument/2006/relationships" r:embed="rId2"/>
            <a:srcRect/>
            <a:stretch>
              <a:fillRect/>
            </a:stretch>
          </xdr:blipFill>
          <xdr:spPr bwMode="auto">
            <a:xfrm>
              <a:off x="257175" y="2924176"/>
              <a:ext cx="1944000" cy="3146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10</xdr:row>
          <xdr:rowOff>142876</xdr:rowOff>
        </xdr:from>
        <xdr:to>
          <xdr:col>11</xdr:col>
          <xdr:colOff>76198</xdr:colOff>
          <xdr:row>11</xdr:row>
          <xdr:rowOff>294899</xdr:rowOff>
        </xdr:to>
        <xdr:pic>
          <xdr:nvPicPr>
            <xdr:cNvPr id="47" name="図 46">
              <a:extLst>
                <a:ext uri="{FF2B5EF4-FFF2-40B4-BE49-F238E27FC236}">
                  <a16:creationId xmlns:a16="http://schemas.microsoft.com/office/drawing/2014/main" id="{00000000-0008-0000-0700-00002F000000}"/>
                </a:ext>
              </a:extLst>
            </xdr:cNvPr>
            <xdr:cNvPicPr preferRelativeResize="0">
              <a:picLocks noChangeArrowheads="1"/>
              <a:extLst>
                <a:ext uri="{84589F7E-364E-4C9E-8A38-B11213B215E9}">
                  <a14:cameraTool cellRange="設定!$C$2:$P$4" spid="_x0000_s18829"/>
                </a:ext>
              </a:extLst>
            </xdr:cNvPicPr>
          </xdr:nvPicPr>
          <xdr:blipFill>
            <a:blip xmlns:r="http://schemas.openxmlformats.org/officeDocument/2006/relationships" r:embed="rId3"/>
            <a:srcRect/>
            <a:stretch>
              <a:fillRect/>
            </a:stretch>
          </xdr:blipFill>
          <xdr:spPr bwMode="auto">
            <a:xfrm>
              <a:off x="257175" y="2428876"/>
              <a:ext cx="1943098" cy="43777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8</xdr:col>
      <xdr:colOff>114300</xdr:colOff>
      <xdr:row>3</xdr:row>
      <xdr:rowOff>171450</xdr:rowOff>
    </xdr:from>
    <xdr:ext cx="1222510" cy="186393"/>
    <xdr:sp macro="" textlink="">
      <xdr:nvSpPr>
        <xdr:cNvPr id="48" name="線吹き出し 1 (枠付き) 23">
          <a:extLst>
            <a:ext uri="{FF2B5EF4-FFF2-40B4-BE49-F238E27FC236}">
              <a16:creationId xmlns:a16="http://schemas.microsoft.com/office/drawing/2014/main" id="{00000000-0008-0000-0700-000030000000}"/>
            </a:ext>
          </a:extLst>
        </xdr:cNvPr>
        <xdr:cNvSpPr/>
      </xdr:nvSpPr>
      <xdr:spPr>
        <a:xfrm flipH="1">
          <a:off x="1638300" y="857250"/>
          <a:ext cx="1222510" cy="186393"/>
        </a:xfrm>
        <a:prstGeom prst="borderCallout1">
          <a:avLst>
            <a:gd name="adj1" fmla="val 47974"/>
            <a:gd name="adj2" fmla="val 99949"/>
            <a:gd name="adj3" fmla="val 147794"/>
            <a:gd name="adj4" fmla="val 125856"/>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提出先を選択して下さい</a:t>
          </a:r>
          <a:endParaRPr lang="ja-JP" altLang="ja-JP" sz="900">
            <a:solidFill>
              <a:srgbClr val="00B0F0"/>
            </a:solidFill>
            <a:effectLst/>
            <a:latin typeface="+mn-ea"/>
            <a:ea typeface="+mn-ea"/>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111672</xdr:colOff>
      <xdr:row>3</xdr:row>
      <xdr:rowOff>0</xdr:rowOff>
    </xdr:from>
    <xdr:to>
      <xdr:col>29</xdr:col>
      <xdr:colOff>9072</xdr:colOff>
      <xdr:row>6</xdr:row>
      <xdr:rowOff>35253</xdr:rowOff>
    </xdr:to>
    <xdr:pic>
      <xdr:nvPicPr>
        <xdr:cNvPr id="5" name="図 4">
          <a:extLst>
            <a:ext uri="{FF2B5EF4-FFF2-40B4-BE49-F238E27FC236}">
              <a16:creationId xmlns:a16="http://schemas.microsoft.com/office/drawing/2014/main" id="{00000000-0008-0000-08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72" y="600075"/>
          <a:ext cx="2412000" cy="568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111670</xdr:colOff>
      <xdr:row>7</xdr:row>
      <xdr:rowOff>0</xdr:rowOff>
    </xdr:from>
    <xdr:to>
      <xdr:col>29</xdr:col>
      <xdr:colOff>9070</xdr:colOff>
      <xdr:row>9</xdr:row>
      <xdr:rowOff>9525</xdr:rowOff>
    </xdr:to>
    <xdr:pic>
      <xdr:nvPicPr>
        <xdr:cNvPr id="6" name="図 5">
          <a:extLst>
            <a:ext uri="{FF2B5EF4-FFF2-40B4-BE49-F238E27FC236}">
              <a16:creationId xmlns:a16="http://schemas.microsoft.com/office/drawing/2014/main" id="{00000000-0008-0000-08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70" y="1266825"/>
          <a:ext cx="24120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78828</xdr:colOff>
      <xdr:row>54</xdr:row>
      <xdr:rowOff>19707</xdr:rowOff>
    </xdr:from>
    <xdr:to>
      <xdr:col>83</xdr:col>
      <xdr:colOff>75748</xdr:colOff>
      <xdr:row>54</xdr:row>
      <xdr:rowOff>170793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536778" y="11240157"/>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・適３）</a:t>
          </a:r>
        </a:p>
      </xdr:txBody>
    </xdr:sp>
    <xdr:clientData/>
  </xdr:twoCellAnchor>
  <xdr:twoCellAnchor editAs="oneCell">
    <xdr:from>
      <xdr:col>74</xdr:col>
      <xdr:colOff>62684</xdr:colOff>
      <xdr:row>0</xdr:row>
      <xdr:rowOff>40661</xdr:rowOff>
    </xdr:from>
    <xdr:to>
      <xdr:col>83</xdr:col>
      <xdr:colOff>40119</xdr:colOff>
      <xdr:row>0</xdr:row>
      <xdr:rowOff>289272</xdr:rowOff>
    </xdr:to>
    <xdr:pic>
      <xdr:nvPicPr>
        <xdr:cNvPr id="10" name="図 9">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34909" y="40661"/>
          <a:ext cx="777535" cy="248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38337</xdr:colOff>
      <xdr:row>0</xdr:row>
      <xdr:rowOff>31002</xdr:rowOff>
    </xdr:from>
    <xdr:to>
      <xdr:col>6</xdr:col>
      <xdr:colOff>27687</xdr:colOff>
      <xdr:row>1</xdr:row>
      <xdr:rowOff>30292</xdr:rowOff>
    </xdr:to>
    <xdr:sp macro="" textlink="">
      <xdr:nvSpPr>
        <xdr:cNvPr id="12" name="角丸四角形 43">
          <a:hlinkClick xmlns:r="http://schemas.openxmlformats.org/officeDocument/2006/relationships" r:id="rId4" tooltip=" "/>
          <a:extLst>
            <a:ext uri="{FF2B5EF4-FFF2-40B4-BE49-F238E27FC236}">
              <a16:creationId xmlns:a16="http://schemas.microsoft.com/office/drawing/2014/main" id="{00000000-0008-0000-0800-00000C000000}"/>
            </a:ext>
          </a:extLst>
        </xdr:cNvPr>
        <xdr:cNvSpPr/>
      </xdr:nvSpPr>
      <xdr:spPr>
        <a:xfrm>
          <a:off x="38337" y="31002"/>
          <a:ext cx="539079" cy="30409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ysClr val="windowText" lastClr="000000"/>
              </a:solidFill>
            </a:rPr>
            <a:t>戻る</a:t>
          </a:r>
        </a:p>
      </xdr:txBody>
    </xdr:sp>
    <xdr:clientData fPrintsWithSheet="0"/>
  </xdr:twoCellAnchor>
  <xdr:oneCellAnchor>
    <xdr:from>
      <xdr:col>1</xdr:col>
      <xdr:colOff>9524</xdr:colOff>
      <xdr:row>49</xdr:row>
      <xdr:rowOff>47625</xdr:rowOff>
    </xdr:from>
    <xdr:ext cx="4565540" cy="1185833"/>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3824" y="965835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oneCellAnchor>
    <xdr:from>
      <xdr:col>61</xdr:col>
      <xdr:colOff>76200</xdr:colOff>
      <xdr:row>49</xdr:row>
      <xdr:rowOff>38100</xdr:rowOff>
    </xdr:from>
    <xdr:ext cx="1726110" cy="1037727"/>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334000" y="9648825"/>
          <a:ext cx="1726110" cy="1037727"/>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000" tIns="18000" rIns="18000" bIns="18000" rtlCol="0" anchor="t">
          <a:spAutoFit/>
        </a:bodyPr>
        <a:lstStyle/>
        <a:p>
          <a:pPr algn="l">
            <a:lnSpc>
              <a:spcPts val="900"/>
            </a:lnSpc>
          </a:pPr>
          <a:r>
            <a:rPr kumimoji="1" lang="ja-JP" altLang="en-US" sz="800" b="1">
              <a:solidFill>
                <a:schemeClr val="tx1"/>
              </a:solidFill>
              <a:latin typeface="Meiryo UI" panose="020B0604030504040204" pitchFamily="50" charset="-128"/>
              <a:ea typeface="Meiryo UI" panose="020B0604030504040204" pitchFamily="50" charset="-128"/>
            </a:rPr>
            <a:t>★内容月・支払月とは</a:t>
          </a:r>
          <a:r>
            <a:rPr kumimoji="1" lang="en-US" altLang="ja-JP" sz="800" b="1">
              <a:solidFill>
                <a:schemeClr val="tx1"/>
              </a:solidFill>
              <a:latin typeface="Meiryo UI" panose="020B0604030504040204" pitchFamily="50" charset="-128"/>
              <a:ea typeface="Meiryo UI" panose="020B0604030504040204" pitchFamily="50" charset="-128"/>
            </a:rPr>
            <a:t>…</a:t>
          </a:r>
        </a:p>
        <a:p>
          <a:pPr algn="l">
            <a:lnSpc>
              <a:spcPts val="900"/>
            </a:lnSpc>
          </a:pPr>
          <a:endParaRPr kumimoji="1" lang="en-US" altLang="ja-JP" sz="800">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例）月末締め・翌月</a:t>
          </a:r>
          <a:r>
            <a:rPr kumimoji="1" lang="en-US" altLang="ja-JP" sz="800">
              <a:solidFill>
                <a:schemeClr val="tx1"/>
              </a:solidFill>
              <a:latin typeface="Meiryo UI" panose="020B0604030504040204" pitchFamily="50" charset="-128"/>
              <a:ea typeface="Meiryo UI" panose="020B0604030504040204" pitchFamily="50" charset="-128"/>
            </a:rPr>
            <a:t>10</a:t>
          </a:r>
          <a:r>
            <a:rPr kumimoji="1" lang="ja-JP" altLang="en-US" sz="800">
              <a:solidFill>
                <a:schemeClr val="tx1"/>
              </a:solidFill>
              <a:latin typeface="Meiryo UI" panose="020B0604030504040204" pitchFamily="50" charset="-128"/>
              <a:ea typeface="Meiryo UI" panose="020B0604030504040204" pitchFamily="50" charset="-128"/>
            </a:rPr>
            <a:t>日支払</a:t>
          </a:r>
          <a:endParaRPr kumimoji="1" lang="en-US" altLang="ja-JP" sz="800">
            <a:solidFill>
              <a:schemeClr val="tx1"/>
            </a:solidFill>
            <a:latin typeface="Meiryo UI" panose="020B0604030504040204" pitchFamily="50" charset="-128"/>
            <a:ea typeface="Meiryo UI" panose="020B0604030504040204" pitchFamily="50" charset="-128"/>
          </a:endParaRPr>
        </a:p>
        <a:p>
          <a:pPr>
            <a:lnSpc>
              <a:spcPts val="900"/>
            </a:lnSpc>
          </a:pPr>
          <a:endParaRPr lang="ja-JP" altLang="ja-JP" sz="800">
            <a:solidFill>
              <a:schemeClr val="tx1"/>
            </a:solidFill>
            <a:effectLst/>
            <a:latin typeface="Meiryo UI" panose="020B0604030504040204" pitchFamily="50" charset="-128"/>
            <a:ea typeface="Meiryo UI" panose="020B0604030504040204" pitchFamily="50" charset="-128"/>
          </a:endParaRPr>
        </a:p>
        <a:p>
          <a:pPr algn="l">
            <a:lnSpc>
              <a:spcPts val="900"/>
            </a:lnSpc>
          </a:pPr>
          <a:r>
            <a:rPr kumimoji="1" lang="ja-JP" altLang="en-US" sz="800" u="sng">
              <a:solidFill>
                <a:schemeClr val="tx1"/>
              </a:solidFill>
              <a:effectLst/>
              <a:latin typeface="Meiryo UI" panose="020B0604030504040204" pitchFamily="50" charset="-128"/>
              <a:ea typeface="Meiryo UI" panose="020B0604030504040204" pitchFamily="50" charset="-128"/>
              <a:cs typeface="+mn-cs"/>
            </a:rPr>
            <a:t>７</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月就労分（</a:t>
          </a:r>
          <a:r>
            <a:rPr kumimoji="1" lang="ja-JP" altLang="en-US" sz="800" u="sng">
              <a:solidFill>
                <a:schemeClr val="tx1"/>
              </a:solidFill>
              <a:effectLst/>
              <a:latin typeface="Meiryo UI" panose="020B0604030504040204" pitchFamily="50" charset="-128"/>
              <a:ea typeface="Meiryo UI" panose="020B0604030504040204" pitchFamily="50" charset="-128"/>
              <a:cs typeface="+mn-cs"/>
            </a:rPr>
            <a:t>８</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月</a:t>
          </a:r>
          <a:r>
            <a:rPr kumimoji="1" lang="en-US" altLang="ja-JP" sz="800" u="sng">
              <a:solidFill>
                <a:schemeClr val="tx1"/>
              </a:solidFill>
              <a:effectLst/>
              <a:latin typeface="Meiryo UI" panose="020B0604030504040204" pitchFamily="50" charset="-128"/>
              <a:ea typeface="Meiryo UI" panose="020B0604030504040204" pitchFamily="50" charset="-128"/>
              <a:cs typeface="+mn-cs"/>
            </a:rPr>
            <a:t>10</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日支払）</a:t>
          </a:r>
          <a:r>
            <a:rPr kumimoji="1" lang="ja-JP" altLang="en-US" sz="800" u="sng">
              <a:solidFill>
                <a:schemeClr val="tx1"/>
              </a:solidFill>
              <a:effectLst/>
              <a:latin typeface="Meiryo UI" panose="020B0604030504040204" pitchFamily="50" charset="-128"/>
              <a:ea typeface="Meiryo UI" panose="020B0604030504040204" pitchFamily="50" charset="-128"/>
              <a:cs typeface="+mn-cs"/>
            </a:rPr>
            <a:t>賃金</a:t>
          </a:r>
          <a:r>
            <a:rPr kumimoji="1" lang="ja-JP" altLang="en-US" sz="800" u="none">
              <a:solidFill>
                <a:schemeClr val="tx1"/>
              </a:solidFill>
              <a:effectLst/>
              <a:latin typeface="Meiryo UI" panose="020B0604030504040204" pitchFamily="50" charset="-128"/>
              <a:ea typeface="Meiryo UI" panose="020B0604030504040204" pitchFamily="50" charset="-128"/>
              <a:cs typeface="+mn-cs"/>
            </a:rPr>
            <a:t>を</a:t>
          </a:r>
          <a:endParaRPr kumimoji="1" lang="en-US" altLang="ja-JP" sz="800" u="none">
            <a:solidFill>
              <a:schemeClr val="tx1"/>
            </a:solidFill>
            <a:latin typeface="Meiryo UI" panose="020B0604030504040204" pitchFamily="50" charset="-128"/>
            <a:ea typeface="Meiryo UI" panose="020B0604030504040204" pitchFamily="50" charset="-128"/>
          </a:endParaRPr>
        </a:p>
        <a:p>
          <a:pPr algn="l">
            <a:lnSpc>
              <a:spcPts val="900"/>
            </a:lnSpc>
          </a:pPr>
          <a:endParaRPr kumimoji="1" lang="en-US" altLang="ja-JP" sz="800">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  ⇒ ７月分として申告・・・</a:t>
          </a:r>
          <a:r>
            <a:rPr kumimoji="1" lang="ja-JP" altLang="en-US" sz="800" b="1" u="none">
              <a:solidFill>
                <a:schemeClr val="tx1"/>
              </a:solidFill>
              <a:latin typeface="Meiryo UI" panose="020B0604030504040204" pitchFamily="50" charset="-128"/>
              <a:ea typeface="Meiryo UI" panose="020B0604030504040204" pitchFamily="50" charset="-128"/>
            </a:rPr>
            <a:t>内容月</a:t>
          </a:r>
          <a:endParaRPr kumimoji="1" lang="en-US" altLang="ja-JP" sz="800" b="1" u="none">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  ⇒ ８月分として申告・・・</a:t>
          </a:r>
          <a:r>
            <a:rPr kumimoji="1" lang="ja-JP" altLang="en-US" sz="800" b="1" u="none">
              <a:solidFill>
                <a:schemeClr val="tx1"/>
              </a:solidFill>
              <a:latin typeface="Meiryo UI" panose="020B0604030504040204" pitchFamily="50" charset="-128"/>
              <a:ea typeface="Meiryo UI" panose="020B0604030504040204" pitchFamily="50" charset="-128"/>
            </a:rPr>
            <a:t>支払月 </a:t>
          </a:r>
          <a:endParaRPr kumimoji="1" lang="en-US" altLang="ja-JP" sz="800" b="0">
            <a:solidFill>
              <a:schemeClr val="tx1"/>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18</xdr:row>
          <xdr:rowOff>0</xdr:rowOff>
        </xdr:from>
        <xdr:to>
          <xdr:col>82</xdr:col>
          <xdr:colOff>56363</xdr:colOff>
          <xdr:row>40</xdr:row>
          <xdr:rowOff>16800</xdr:rowOff>
        </xdr:to>
        <xdr:pic>
          <xdr:nvPicPr>
            <xdr:cNvPr id="16" name="図 15">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手通常" spid="_x0000_s19573"/>
                </a:ext>
              </a:extLst>
            </xdr:cNvPicPr>
          </xdr:nvPicPr>
          <xdr:blipFill>
            <a:blip xmlns:r="http://schemas.openxmlformats.org/officeDocument/2006/relationships" r:embed="rId5"/>
            <a:srcRect/>
            <a:stretch>
              <a:fillRect/>
            </a:stretch>
          </xdr:blipFill>
          <xdr:spPr bwMode="auto">
            <a:xfrm>
              <a:off x="57150" y="3429000"/>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2700">
          <a:solidFill>
            <a:schemeClr val="tx1"/>
          </a:solidFill>
        </a:ln>
      </a:spPr>
      <a:bodyPr vertOverflow="clip" horzOverflow="clip" wrap="none" lIns="18000" tIns="18000" rIns="18000" bIns="18000" rtlCol="0" anchor="t">
        <a:spAutoFit/>
      </a:bodyPr>
      <a:lstStyle>
        <a:defPPr algn="l">
          <a:defRPr kumimoji="1" sz="1000">
            <a:latin typeface="+mn-ea"/>
            <a:ea typeface="+mn-ea"/>
          </a:defRPr>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14" Target="../ctrlProps/ctrlProp22.xml" Type="http://schemas.openxmlformats.org/officeDocument/2006/relationships/ctrlProp"/><Relationship Id="rId15" Target="../ctrlProps/ctrlProp23.xml" Type="http://schemas.openxmlformats.org/officeDocument/2006/relationships/ctrlProp"/><Relationship Id="rId16" Target="../ctrlProps/ctrlProp24.xml" Type="http://schemas.openxmlformats.org/officeDocument/2006/relationships/ctrlProp"/><Relationship Id="rId17" Target="../ctrlProps/ctrlProp25.xml" Type="http://schemas.openxmlformats.org/officeDocument/2006/relationships/ctrlProp"/><Relationship Id="rId18" Target="../ctrlProps/ctrlProp26.xml" Type="http://schemas.openxmlformats.org/officeDocument/2006/relationships/ctrlProp"/><Relationship Id="rId19" Target="../ctrlProps/ctrlProp27.xml" Type="http://schemas.openxmlformats.org/officeDocument/2006/relationships/ctrlProp"/><Relationship Id="rId2" Target="../drawings/drawing4.xml" Type="http://schemas.openxmlformats.org/officeDocument/2006/relationships/drawing"/><Relationship Id="rId20" Target="../ctrlProps/ctrlProp28.xml" Type="http://schemas.openxmlformats.org/officeDocument/2006/relationships/ctrlProp"/><Relationship Id="rId21" Target="../ctrlProps/ctrlProp29.xml" Type="http://schemas.openxmlformats.org/officeDocument/2006/relationships/ctrlProp"/><Relationship Id="rId22" Target="../ctrlProps/ctrlProp30.xml" Type="http://schemas.openxmlformats.org/officeDocument/2006/relationships/ctrlProp"/><Relationship Id="rId23" Target="../ctrlProps/ctrlProp31.xml" Type="http://schemas.openxmlformats.org/officeDocument/2006/relationships/ctrlProp"/><Relationship Id="rId24" Target="../ctrlProps/ctrlProp32.xml" Type="http://schemas.openxmlformats.org/officeDocument/2006/relationships/ctrlProp"/><Relationship Id="rId25" Target="../ctrlProps/ctrlProp33.xml" Type="http://schemas.openxmlformats.org/officeDocument/2006/relationships/ctrlProp"/><Relationship Id="rId26" Target="../ctrlProps/ctrlProp34.xml" Type="http://schemas.openxmlformats.org/officeDocument/2006/relationships/ctrlProp"/><Relationship Id="rId27" Target="../ctrlProps/ctrlProp35.xml" Type="http://schemas.openxmlformats.org/officeDocument/2006/relationships/ctrlProp"/><Relationship Id="rId28" Target="../ctrlProps/ctrlProp36.xml" Type="http://schemas.openxmlformats.org/officeDocument/2006/relationships/ctrlProp"/><Relationship Id="rId29" Target="../ctrlProps/ctrlProp37.xml" Type="http://schemas.openxmlformats.org/officeDocument/2006/relationships/ctrlProp"/><Relationship Id="rId3" Target="../drawings/vmlDrawing2.vml" Type="http://schemas.openxmlformats.org/officeDocument/2006/relationships/vmlDrawing"/><Relationship Id="rId30" Target="../ctrlProps/ctrlProp38.xml" Type="http://schemas.openxmlformats.org/officeDocument/2006/relationships/ctrlProp"/><Relationship Id="rId31" Target="../ctrlProps/ctrlProp39.xml" Type="http://schemas.openxmlformats.org/officeDocument/2006/relationships/ctrlProp"/><Relationship Id="rId32" Target="../ctrlProps/ctrlProp40.xml" Type="http://schemas.openxmlformats.org/officeDocument/2006/relationships/ctrlProp"/><Relationship Id="rId33" Target="../ctrlProps/ctrlProp41.xml" Type="http://schemas.openxmlformats.org/officeDocument/2006/relationships/ctrlProp"/><Relationship Id="rId34" Target="../ctrlProps/ctrlProp42.xml" Type="http://schemas.openxmlformats.org/officeDocument/2006/relationships/ctrlProp"/><Relationship Id="rId35" Target="../ctrlProps/ctrlProp43.xml" Type="http://schemas.openxmlformats.org/officeDocument/2006/relationships/ctrlProp"/><Relationship Id="rId36" Target="../ctrlProps/ctrlProp44.xml" Type="http://schemas.openxmlformats.org/officeDocument/2006/relationships/ctrlProp"/><Relationship Id="rId37" Target="../ctrlProps/ctrlProp45.xml" Type="http://schemas.openxmlformats.org/officeDocument/2006/relationships/ctrlProp"/><Relationship Id="rId38" Target="../ctrlProps/ctrlProp46.xml" Type="http://schemas.openxmlformats.org/officeDocument/2006/relationships/ctrlProp"/><Relationship Id="rId39" Target="../ctrlProps/ctrlProp47.xml" Type="http://schemas.openxmlformats.org/officeDocument/2006/relationships/ctrlProp"/><Relationship Id="rId4" Target="../ctrlProps/ctrlProp12.xml" Type="http://schemas.openxmlformats.org/officeDocument/2006/relationships/ctrlProp"/><Relationship Id="rId40" Target="../ctrlProps/ctrlProp48.xml" Type="http://schemas.openxmlformats.org/officeDocument/2006/relationships/ctrlProp"/><Relationship Id="rId41" Target="../ctrlProps/ctrlProp49.xml" Type="http://schemas.openxmlformats.org/officeDocument/2006/relationships/ctrlProp"/><Relationship Id="rId42" Target="../ctrlProps/ctrlProp50.xml" Type="http://schemas.openxmlformats.org/officeDocument/2006/relationships/ctrlProp"/><Relationship Id="rId43" Target="../ctrlProps/ctrlProp51.xml" Type="http://schemas.openxmlformats.org/officeDocument/2006/relationships/ctrlProp"/><Relationship Id="rId44" Target="../ctrlProps/ctrlProp52.xml" Type="http://schemas.openxmlformats.org/officeDocument/2006/relationships/ctrlProp"/><Relationship Id="rId45" Target="../ctrlProps/ctrlProp53.xml" Type="http://schemas.openxmlformats.org/officeDocument/2006/relationships/ctrlProp"/><Relationship Id="rId46" Target="../ctrlProps/ctrlProp54.xml" Type="http://schemas.openxmlformats.org/officeDocument/2006/relationships/ctrlProp"/><Relationship Id="rId47" Target="../ctrlProps/ctrlProp55.xml" Type="http://schemas.openxmlformats.org/officeDocument/2006/relationships/ctrlProp"/><Relationship Id="rId48" Target="../ctrlProps/ctrlProp56.xml" Type="http://schemas.openxmlformats.org/officeDocument/2006/relationships/ctrlProp"/><Relationship Id="rId49" Target="../ctrlProps/ctrlProp57.xml" Type="http://schemas.openxmlformats.org/officeDocument/2006/relationships/ctrlProp"/><Relationship Id="rId5" Target="../ctrlProps/ctrlProp13.xml" Type="http://schemas.openxmlformats.org/officeDocument/2006/relationships/ctrlProp"/><Relationship Id="rId50" Target="../ctrlProps/ctrlProp58.xml" Type="http://schemas.openxmlformats.org/officeDocument/2006/relationships/ctrlProp"/><Relationship Id="rId51" Target="../ctrlProps/ctrlProp59.xml" Type="http://schemas.openxmlformats.org/officeDocument/2006/relationships/ctrlProp"/><Relationship Id="rId52" Target="../ctrlProps/ctrlProp60.xml" Type="http://schemas.openxmlformats.org/officeDocument/2006/relationships/ctrlProp"/><Relationship Id="rId53" Target="../ctrlProps/ctrlProp61.xml" Type="http://schemas.openxmlformats.org/officeDocument/2006/relationships/ctrlProp"/><Relationship Id="rId54" Target="../ctrlProps/ctrlProp62.xml" Type="http://schemas.openxmlformats.org/officeDocument/2006/relationships/ctrlProp"/><Relationship Id="rId55" Target="../ctrlProps/ctrlProp63.xml" Type="http://schemas.openxmlformats.org/officeDocument/2006/relationships/ctrlProp"/><Relationship Id="rId56" Target="../ctrlProps/ctrlProp64.xml" Type="http://schemas.openxmlformats.org/officeDocument/2006/relationships/ctrlProp"/><Relationship Id="rId57" Target="../ctrlProps/ctrlProp65.xml" Type="http://schemas.openxmlformats.org/officeDocument/2006/relationships/ctrlProp"/><Relationship Id="rId58" Target="../ctrlProps/ctrlProp66.xml" Type="http://schemas.openxmlformats.org/officeDocument/2006/relationships/ctrlProp"/><Relationship Id="rId59" Target="../ctrlProps/ctrlProp67.xml" Type="http://schemas.openxmlformats.org/officeDocument/2006/relationships/ctrlProp"/><Relationship Id="rId6" Target="../ctrlProps/ctrlProp14.xml" Type="http://schemas.openxmlformats.org/officeDocument/2006/relationships/ctrlProp"/><Relationship Id="rId60" Target="../ctrlProps/ctrlProp68.xml" Type="http://schemas.openxmlformats.org/officeDocument/2006/relationships/ctrlProp"/><Relationship Id="rId61" Target="../ctrlProps/ctrlProp69.xml" Type="http://schemas.openxmlformats.org/officeDocument/2006/relationships/ctrlProp"/><Relationship Id="rId62" Target="../ctrlProps/ctrlProp70.xml" Type="http://schemas.openxmlformats.org/officeDocument/2006/relationships/ctrlProp"/><Relationship Id="rId63" Target="../ctrlProps/ctrlProp71.xml" Type="http://schemas.openxmlformats.org/officeDocument/2006/relationships/ctrlProp"/><Relationship Id="rId64" Target="../ctrlProps/ctrlProp72.xml" Type="http://schemas.openxmlformats.org/officeDocument/2006/relationships/ctrlProp"/><Relationship Id="rId65" Target="../ctrlProps/ctrlProp73.xml" Type="http://schemas.openxmlformats.org/officeDocument/2006/relationships/ctrlProp"/><Relationship Id="rId66" Target="../ctrlProps/ctrlProp74.xml" Type="http://schemas.openxmlformats.org/officeDocument/2006/relationships/ctrlProp"/><Relationship Id="rId67" Target="../ctrlProps/ctrlProp75.xml" Type="http://schemas.openxmlformats.org/officeDocument/2006/relationships/ctrlProp"/><Relationship Id="rId68" Target="../ctrlProps/ctrlProp76.xml" Type="http://schemas.openxmlformats.org/officeDocument/2006/relationships/ctrlProp"/><Relationship Id="rId69" Target="../ctrlProps/ctrlProp77.xml" Type="http://schemas.openxmlformats.org/officeDocument/2006/relationships/ctrlProp"/><Relationship Id="rId7" Target="../ctrlProps/ctrlProp15.xml" Type="http://schemas.openxmlformats.org/officeDocument/2006/relationships/ctrlProp"/><Relationship Id="rId70" Target="../ctrlProps/ctrlProp78.xml" Type="http://schemas.openxmlformats.org/officeDocument/2006/relationships/ctrlProp"/><Relationship Id="rId71" Target="../ctrlProps/ctrlProp79.xml" Type="http://schemas.openxmlformats.org/officeDocument/2006/relationships/ctrlProp"/><Relationship Id="rId72" Target="../ctrlProps/ctrlProp80.xml" Type="http://schemas.openxmlformats.org/officeDocument/2006/relationships/ctrlProp"/><Relationship Id="rId73" Target="../ctrlProps/ctrlProp81.xml" Type="http://schemas.openxmlformats.org/officeDocument/2006/relationships/ctrlProp"/><Relationship Id="rId74" Target="../ctrlProps/ctrlProp82.xml" Type="http://schemas.openxmlformats.org/officeDocument/2006/relationships/ctrlProp"/><Relationship Id="rId75" Target="../ctrlProps/ctrlProp83.xml" Type="http://schemas.openxmlformats.org/officeDocument/2006/relationships/ctrlProp"/><Relationship Id="rId76" Target="../ctrlProps/ctrlProp84.xml" Type="http://schemas.openxmlformats.org/officeDocument/2006/relationships/ctrlProp"/><Relationship Id="rId77" Target="../ctrlProps/ctrlProp85.xml" Type="http://schemas.openxmlformats.org/officeDocument/2006/relationships/ctrlProp"/><Relationship Id="rId78" Target="../ctrlProps/ctrlProp86.xml" Type="http://schemas.openxmlformats.org/officeDocument/2006/relationships/ctrlProp"/><Relationship Id="rId79" Target="../ctrlProps/ctrlProp87.xml" Type="http://schemas.openxmlformats.org/officeDocument/2006/relationships/ctrlProp"/><Relationship Id="rId8" Target="../ctrlProps/ctrlProp16.xml" Type="http://schemas.openxmlformats.org/officeDocument/2006/relationships/ctrlProp"/><Relationship Id="rId80" Target="../ctrlProps/ctrlProp88.xml" Type="http://schemas.openxmlformats.org/officeDocument/2006/relationships/ctrlProp"/><Relationship Id="rId81" Target="../ctrlProps/ctrlProp89.xml" Type="http://schemas.openxmlformats.org/officeDocument/2006/relationships/ctrlProp"/><Relationship Id="rId82" Target="../ctrlProps/ctrlProp90.xml" Type="http://schemas.openxmlformats.org/officeDocument/2006/relationships/ctrlProp"/><Relationship Id="rId83" Target="../ctrlProps/ctrlProp91.xml" Type="http://schemas.openxmlformats.org/officeDocument/2006/relationships/ctrlProp"/><Relationship Id="rId84" Target="../ctrlProps/ctrlProp92.xml" Type="http://schemas.openxmlformats.org/officeDocument/2006/relationships/ctrlProp"/><Relationship Id="rId85" Target="../ctrlProps/ctrlProp93.xml" Type="http://schemas.openxmlformats.org/officeDocument/2006/relationships/ctrlProp"/><Relationship Id="rId86" Target="../ctrlProps/ctrlProp94.xml" Type="http://schemas.openxmlformats.org/officeDocument/2006/relationships/ctrlProp"/><Relationship Id="rId87" Target="../comments1.xml" Type="http://schemas.openxmlformats.org/officeDocument/2006/relationships/comments"/><Relationship Id="rId9" Target="../ctrlProps/ctrlProp1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3.vml" Type="http://schemas.openxmlformats.org/officeDocument/2006/relationships/vml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4.vml" Type="http://schemas.openxmlformats.org/officeDocument/2006/relationships/vml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101.xml" Type="http://schemas.openxmlformats.org/officeDocument/2006/relationships/ctrlProp"/><Relationship Id="rId11" Target="../ctrlProps/ctrlProp102.xml" Type="http://schemas.openxmlformats.org/officeDocument/2006/relationships/ctrlProp"/><Relationship Id="rId12" Target="../ctrlProps/ctrlProp103.xml" Type="http://schemas.openxmlformats.org/officeDocument/2006/relationships/ctrlProp"/><Relationship Id="rId13" Target="../ctrlProps/ctrlProp104.xml" Type="http://schemas.openxmlformats.org/officeDocument/2006/relationships/ctrlProp"/><Relationship Id="rId14" Target="../ctrlProps/ctrlProp105.xml" Type="http://schemas.openxmlformats.org/officeDocument/2006/relationships/ctrlProp"/><Relationship Id="rId15" Target="../ctrlProps/ctrlProp106.xml" Type="http://schemas.openxmlformats.org/officeDocument/2006/relationships/ctrlProp"/><Relationship Id="rId16" Target="../ctrlProps/ctrlProp107.xml" Type="http://schemas.openxmlformats.org/officeDocument/2006/relationships/ctrlProp"/><Relationship Id="rId17" Target="../ctrlProps/ctrlProp108.xml" Type="http://schemas.openxmlformats.org/officeDocument/2006/relationships/ctrlProp"/><Relationship Id="rId18" Target="../ctrlProps/ctrlProp109.xml" Type="http://schemas.openxmlformats.org/officeDocument/2006/relationships/ctrlProp"/><Relationship Id="rId19" Target="../ctrlProps/ctrlProp110.xml" Type="http://schemas.openxmlformats.org/officeDocument/2006/relationships/ctrlProp"/><Relationship Id="rId2" Target="../drawings/drawing8.xml" Type="http://schemas.openxmlformats.org/officeDocument/2006/relationships/drawing"/><Relationship Id="rId20" Target="../ctrlProps/ctrlProp111.xml" Type="http://schemas.openxmlformats.org/officeDocument/2006/relationships/ctrlProp"/><Relationship Id="rId21" Target="../ctrlProps/ctrlProp112.xml" Type="http://schemas.openxmlformats.org/officeDocument/2006/relationships/ctrlProp"/><Relationship Id="rId22" Target="../ctrlProps/ctrlProp113.xml" Type="http://schemas.openxmlformats.org/officeDocument/2006/relationships/ctrlProp"/><Relationship Id="rId23" Target="../ctrlProps/ctrlProp114.xml" Type="http://schemas.openxmlformats.org/officeDocument/2006/relationships/ctrlProp"/><Relationship Id="rId24" Target="../ctrlProps/ctrlProp115.xml" Type="http://schemas.openxmlformats.org/officeDocument/2006/relationships/ctrlProp"/><Relationship Id="rId25" Target="../ctrlProps/ctrlProp116.xml" Type="http://schemas.openxmlformats.org/officeDocument/2006/relationships/ctrlProp"/><Relationship Id="rId26" Target="../ctrlProps/ctrlProp117.xml" Type="http://schemas.openxmlformats.org/officeDocument/2006/relationships/ctrlProp"/><Relationship Id="rId27" Target="../ctrlProps/ctrlProp118.xml" Type="http://schemas.openxmlformats.org/officeDocument/2006/relationships/ctrlProp"/><Relationship Id="rId28" Target="../ctrlProps/ctrlProp119.xml" Type="http://schemas.openxmlformats.org/officeDocument/2006/relationships/ctrlProp"/><Relationship Id="rId29" Target="../ctrlProps/ctrlProp120.xml" Type="http://schemas.openxmlformats.org/officeDocument/2006/relationships/ctrlProp"/><Relationship Id="rId3" Target="../drawings/vmlDrawing5.vml" Type="http://schemas.openxmlformats.org/officeDocument/2006/relationships/vmlDrawing"/><Relationship Id="rId30" Target="../ctrlProps/ctrlProp121.xml" Type="http://schemas.openxmlformats.org/officeDocument/2006/relationships/ctrlProp"/><Relationship Id="rId31" Target="../ctrlProps/ctrlProp122.xml" Type="http://schemas.openxmlformats.org/officeDocument/2006/relationships/ctrlProp"/><Relationship Id="rId32" Target="../ctrlProps/ctrlProp123.xml" Type="http://schemas.openxmlformats.org/officeDocument/2006/relationships/ctrlProp"/><Relationship Id="rId33" Target="../ctrlProps/ctrlProp124.xml" Type="http://schemas.openxmlformats.org/officeDocument/2006/relationships/ctrlProp"/><Relationship Id="rId34" Target="../ctrlProps/ctrlProp125.xml" Type="http://schemas.openxmlformats.org/officeDocument/2006/relationships/ctrlProp"/><Relationship Id="rId35" Target="../ctrlProps/ctrlProp126.xml" Type="http://schemas.openxmlformats.org/officeDocument/2006/relationships/ctrlProp"/><Relationship Id="rId36" Target="../ctrlProps/ctrlProp127.xml" Type="http://schemas.openxmlformats.org/officeDocument/2006/relationships/ctrlProp"/><Relationship Id="rId37" Target="../ctrlProps/ctrlProp128.xml" Type="http://schemas.openxmlformats.org/officeDocument/2006/relationships/ctrlProp"/><Relationship Id="rId38" Target="../ctrlProps/ctrlProp129.xml" Type="http://schemas.openxmlformats.org/officeDocument/2006/relationships/ctrlProp"/><Relationship Id="rId39" Target="../ctrlProps/ctrlProp130.xml" Type="http://schemas.openxmlformats.org/officeDocument/2006/relationships/ctrlProp"/><Relationship Id="rId4" Target="../ctrlProps/ctrlProp95.xml" Type="http://schemas.openxmlformats.org/officeDocument/2006/relationships/ctrlProp"/><Relationship Id="rId40" Target="../ctrlProps/ctrlProp131.xml" Type="http://schemas.openxmlformats.org/officeDocument/2006/relationships/ctrlProp"/><Relationship Id="rId41" Target="../ctrlProps/ctrlProp132.xml" Type="http://schemas.openxmlformats.org/officeDocument/2006/relationships/ctrlProp"/><Relationship Id="rId42" Target="../ctrlProps/ctrlProp133.xml" Type="http://schemas.openxmlformats.org/officeDocument/2006/relationships/ctrlProp"/><Relationship Id="rId43" Target="../ctrlProps/ctrlProp134.xml" Type="http://schemas.openxmlformats.org/officeDocument/2006/relationships/ctrlProp"/><Relationship Id="rId5" Target="../ctrlProps/ctrlProp96.xml" Type="http://schemas.openxmlformats.org/officeDocument/2006/relationships/ctrlProp"/><Relationship Id="rId6" Target="../ctrlProps/ctrlProp97.xml" Type="http://schemas.openxmlformats.org/officeDocument/2006/relationships/ctrlProp"/><Relationship Id="rId7" Target="../ctrlProps/ctrlProp98.xml" Type="http://schemas.openxmlformats.org/officeDocument/2006/relationships/ctrlProp"/><Relationship Id="rId8" Target="../ctrlProps/ctrlProp99.xml" Type="http://schemas.openxmlformats.org/officeDocument/2006/relationships/ctrlProp"/><Relationship Id="rId9" Target="../ctrlProps/ctrlProp100.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6.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N169"/>
  <sheetViews>
    <sheetView showGridLines="0" zoomScaleNormal="100" workbookViewId="0">
      <selection activeCell="AR145" sqref="AR145:BB145"/>
    </sheetView>
  </sheetViews>
  <sheetFormatPr defaultRowHeight="13.5"/>
  <cols>
    <col min="1" max="1" width="4.75" style="5" customWidth="1"/>
    <col min="2" max="2" width="3.625" style="4" customWidth="1"/>
    <col min="3" max="16" width="2" style="4" customWidth="1"/>
    <col min="17" max="17" width="3.625" style="4" customWidth="1"/>
    <col min="18" max="30" width="2" style="5" customWidth="1"/>
    <col min="31" max="31" width="9" style="36"/>
    <col min="32" max="54" width="1.125" style="36" customWidth="1"/>
    <col min="55" max="55" width="1.5" style="36" customWidth="1"/>
    <col min="56" max="70" width="1.125" style="36" customWidth="1"/>
    <col min="71" max="71" width="1.5" style="36" customWidth="1"/>
    <col min="72" max="95" width="1.125" style="36" customWidth="1"/>
    <col min="96" max="96" width="1.5" style="36" customWidth="1"/>
    <col min="97" max="111" width="1.125" style="36" customWidth="1"/>
    <col min="112" max="112" width="1.5" style="36" customWidth="1"/>
    <col min="113" max="113" width="9" style="36"/>
    <col min="114" max="114" width="1.5" style="36" customWidth="1"/>
    <col min="115" max="195" width="9" style="395" customWidth="1"/>
    <col min="196" max="196" width="9" style="36" customWidth="1"/>
    <col min="197" max="16384" width="9" style="36"/>
  </cols>
  <sheetData>
    <row r="2" spans="1:196" ht="9" customHeight="1">
      <c r="C2" s="222" t="s">
        <v>0</v>
      </c>
      <c r="D2" s="222"/>
      <c r="E2" s="222"/>
      <c r="F2" s="222"/>
      <c r="G2" s="222"/>
      <c r="H2" s="222"/>
      <c r="I2" s="222"/>
      <c r="J2" s="222"/>
      <c r="K2" s="222"/>
      <c r="L2" s="222"/>
      <c r="M2" s="222"/>
      <c r="N2" s="222"/>
      <c r="O2" s="222"/>
      <c r="P2" s="222"/>
      <c r="Q2" s="7"/>
    </row>
    <row r="3" spans="1:196" ht="9" customHeight="1">
      <c r="C3" s="223" t="s">
        <v>1</v>
      </c>
      <c r="D3" s="223"/>
      <c r="E3" s="224" t="s">
        <v>215</v>
      </c>
      <c r="F3" s="225" t="s">
        <v>2</v>
      </c>
      <c r="G3" s="226"/>
      <c r="H3" s="225" t="s">
        <v>3</v>
      </c>
      <c r="I3" s="223"/>
      <c r="J3" s="223"/>
      <c r="K3" s="223"/>
      <c r="L3" s="223"/>
      <c r="M3" s="226"/>
      <c r="N3" s="223" t="s">
        <v>4</v>
      </c>
      <c r="O3" s="223"/>
      <c r="P3" s="223"/>
      <c r="Q3" s="7"/>
      <c r="R3" s="217"/>
      <c r="S3" s="218"/>
      <c r="T3" s="218"/>
      <c r="U3" s="218"/>
      <c r="V3" s="218"/>
      <c r="W3" s="218"/>
      <c r="X3" s="218"/>
      <c r="Y3" s="218"/>
      <c r="Z3" s="218"/>
      <c r="AA3" s="218"/>
      <c r="AB3" s="218"/>
      <c r="AC3" s="218"/>
      <c r="AD3" s="218"/>
    </row>
    <row r="4" spans="1:196" ht="18.95" customHeight="1">
      <c r="C4" s="227" t="str">
        <f>MID(入力①!$B22,1,1)</f>
        <v/>
      </c>
      <c r="D4" s="228" t="str">
        <f>MID(入力①!$B22,2,1)</f>
        <v/>
      </c>
      <c r="E4" s="229" t="str">
        <f>MID(入力①!$B22,3,1)</f>
        <v/>
      </c>
      <c r="F4" s="230" t="str">
        <f>MID(入力①!$B22,4,1)</f>
        <v/>
      </c>
      <c r="G4" s="228" t="str">
        <f>MID(入力①!$B22,5,1)</f>
        <v/>
      </c>
      <c r="H4" s="230" t="str">
        <f>MID(入力①!$B22,6,1)</f>
        <v/>
      </c>
      <c r="I4" s="231" t="str">
        <f>MID(入力①!$B22,7,1)</f>
        <v/>
      </c>
      <c r="J4" s="231" t="str">
        <f>MID(入力①!$B22,8,1)</f>
        <v/>
      </c>
      <c r="K4" s="231" t="str">
        <f>MID(入力①!$B22,9,1)</f>
        <v/>
      </c>
      <c r="L4" s="231" t="str">
        <f>MID(入力①!$B22,10,1)</f>
        <v/>
      </c>
      <c r="M4" s="232" t="str">
        <f>MID(入力①!$B22,11,1)</f>
        <v/>
      </c>
      <c r="N4" s="230" t="str">
        <f>MID(入力①!$B22,13,1)</f>
        <v/>
      </c>
      <c r="O4" s="231" t="str">
        <f>MID(入力①!$B22,14,1)</f>
        <v/>
      </c>
      <c r="P4" s="227" t="str">
        <f>MID(入力①!$B22,15,1)</f>
        <v/>
      </c>
      <c r="Q4" s="7"/>
      <c r="R4" s="8"/>
      <c r="S4" s="8"/>
      <c r="T4" s="8"/>
      <c r="U4" s="8"/>
      <c r="V4" s="8"/>
      <c r="W4" s="8"/>
      <c r="X4" s="8"/>
      <c r="Y4" s="8"/>
      <c r="Z4" s="8"/>
      <c r="AA4" s="8"/>
      <c r="AB4" s="8"/>
      <c r="AC4" s="8"/>
      <c r="AD4" s="8"/>
    </row>
    <row r="7" spans="1:196" s="220" customFormat="1" ht="9" customHeight="1">
      <c r="A7" s="221"/>
      <c r="B7" s="219"/>
      <c r="C7" s="219"/>
      <c r="D7" s="219"/>
      <c r="E7" s="219"/>
      <c r="F7" s="219"/>
      <c r="G7" s="219"/>
      <c r="H7" s="219"/>
      <c r="I7" s="219"/>
      <c r="J7" s="219"/>
      <c r="K7" s="219"/>
      <c r="L7" s="219"/>
      <c r="M7" s="219"/>
      <c r="N7" s="219"/>
      <c r="O7" s="219"/>
      <c r="P7" s="219"/>
      <c r="Q7" s="219"/>
      <c r="R7" s="233" t="s">
        <v>111</v>
      </c>
      <c r="S7" s="233"/>
      <c r="T7" s="233"/>
      <c r="U7" s="233"/>
      <c r="V7" s="233"/>
      <c r="W7" s="233"/>
      <c r="X7" s="233"/>
      <c r="Y7" s="233"/>
      <c r="Z7" s="233"/>
      <c r="AA7" s="233"/>
      <c r="AB7" s="233"/>
      <c r="AC7" s="233"/>
      <c r="AD7" s="233"/>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row>
    <row r="8" spans="1:196" ht="17.100000000000001" customHeight="1">
      <c r="R8" s="227" t="str">
        <f>MID(入力①!$B26,1,1)</f>
        <v/>
      </c>
      <c r="S8" s="231" t="str">
        <f>MID(入力①!$B26,2,1)</f>
        <v/>
      </c>
      <c r="T8" s="231" t="str">
        <f>MID(入力①!$B26,3,1)</f>
        <v/>
      </c>
      <c r="U8" s="231" t="str">
        <f>MID(入力①!$B26,4,1)</f>
        <v/>
      </c>
      <c r="V8" s="231" t="s">
        <v>5</v>
      </c>
      <c r="W8" s="231" t="str">
        <f>MID(入力①!$B26,6,1)</f>
        <v/>
      </c>
      <c r="X8" s="231" t="str">
        <f>MID(入力①!$B26,7,1)</f>
        <v/>
      </c>
      <c r="Y8" s="231" t="str">
        <f>MID(入力①!$B26,8,1)</f>
        <v/>
      </c>
      <c r="Z8" s="231" t="str">
        <f>MID(入力①!$B26,9,1)</f>
        <v/>
      </c>
      <c r="AA8" s="231" t="str">
        <f>MID(入力①!$B26,10,1)</f>
        <v/>
      </c>
      <c r="AB8" s="231" t="str">
        <f>MID(入力①!$B26,11,1)</f>
        <v/>
      </c>
      <c r="AC8" s="231" t="s">
        <v>5</v>
      </c>
      <c r="AD8" s="227" t="str">
        <f>MID(入力①!$B26,13,1)</f>
        <v/>
      </c>
    </row>
    <row r="10" spans="1:196" ht="3.75" customHeight="1">
      <c r="DJ10" s="395"/>
      <c r="GN10" s="395"/>
    </row>
    <row r="11" spans="1:196" ht="17.25" customHeight="1">
      <c r="AE11" s="418">
        <f>VALUE(TEXT(入力③!B8,"e"))</f>
        <v>5</v>
      </c>
      <c r="AF11" s="503">
        <f>入力③!B8</f>
        <v>45017</v>
      </c>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5"/>
      <c r="BU11" s="503">
        <f>入力③!B28</f>
        <v>45383</v>
      </c>
      <c r="BV11" s="504"/>
      <c r="BW11" s="504"/>
      <c r="BX11" s="504"/>
      <c r="BY11" s="504"/>
      <c r="BZ11" s="504"/>
      <c r="CA11" s="504"/>
      <c r="CB11" s="504"/>
      <c r="CC11" s="504"/>
      <c r="CD11" s="504"/>
      <c r="CE11" s="504"/>
      <c r="CF11" s="504"/>
      <c r="CG11" s="504"/>
      <c r="CH11" s="504"/>
      <c r="CI11" s="504"/>
      <c r="CJ11" s="504"/>
      <c r="CK11" s="504"/>
      <c r="CL11" s="504"/>
      <c r="CM11" s="504"/>
      <c r="CN11" s="504"/>
      <c r="CO11" s="504"/>
      <c r="CP11" s="504"/>
      <c r="CQ11" s="504"/>
      <c r="CR11" s="504"/>
      <c r="CS11" s="504"/>
      <c r="CT11" s="504"/>
      <c r="CU11" s="504"/>
      <c r="CV11" s="504"/>
      <c r="CW11" s="504"/>
      <c r="CX11" s="504"/>
      <c r="CY11" s="504"/>
      <c r="CZ11" s="504"/>
      <c r="DA11" s="504"/>
      <c r="DB11" s="504"/>
      <c r="DC11" s="504"/>
      <c r="DD11" s="504"/>
      <c r="DE11" s="504"/>
      <c r="DF11" s="504"/>
      <c r="DG11" s="504"/>
      <c r="DH11" s="505"/>
      <c r="DI11" s="419" t="str">
        <f>IF(AE11=4,"左４",IF(AE12=4,"右４","通常"))</f>
        <v>通常</v>
      </c>
      <c r="DJ11" s="395"/>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2"/>
      <c r="EK11" s="412"/>
      <c r="EL11" s="412"/>
      <c r="EM11" s="412"/>
      <c r="EN11" s="412"/>
      <c r="EO11" s="412"/>
      <c r="EP11" s="412"/>
      <c r="EQ11" s="412"/>
      <c r="ER11" s="412"/>
      <c r="ES11" s="412"/>
      <c r="ET11" s="412"/>
      <c r="EU11" s="412"/>
      <c r="EV11" s="412"/>
      <c r="EW11" s="412"/>
      <c r="EX11" s="412"/>
      <c r="EZ11" s="412"/>
      <c r="FA11" s="412"/>
      <c r="FB11" s="412"/>
      <c r="FC11" s="412"/>
      <c r="FD11" s="412"/>
      <c r="FE11" s="412"/>
      <c r="FF11" s="412"/>
      <c r="FG11" s="412"/>
      <c r="FH11" s="412"/>
      <c r="FI11" s="412"/>
      <c r="FJ11" s="412"/>
      <c r="FK11" s="412"/>
      <c r="FL11" s="412"/>
      <c r="FM11" s="412"/>
      <c r="FN11" s="412"/>
      <c r="FO11" s="412"/>
      <c r="FP11" s="412"/>
      <c r="FQ11" s="412"/>
      <c r="FR11" s="412"/>
      <c r="FS11" s="412"/>
      <c r="FT11" s="412"/>
      <c r="FU11" s="412"/>
      <c r="FV11" s="412"/>
      <c r="FW11" s="412"/>
      <c r="FX11" s="412"/>
      <c r="FY11" s="412"/>
      <c r="FZ11" s="412"/>
      <c r="GA11" s="412"/>
      <c r="GB11" s="412"/>
      <c r="GC11" s="412"/>
      <c r="GD11" s="412"/>
      <c r="GE11" s="412"/>
      <c r="GF11" s="412"/>
      <c r="GG11" s="412"/>
      <c r="GH11" s="412"/>
      <c r="GI11" s="412"/>
      <c r="GJ11" s="412"/>
      <c r="GK11" s="412"/>
      <c r="GL11" s="412"/>
      <c r="GM11" s="412"/>
      <c r="GN11" s="395"/>
    </row>
    <row r="12" spans="1:196" ht="15" customHeight="1">
      <c r="AE12" s="418">
        <f>VALUE(TEXT(入力③!B28,"e"))</f>
        <v>6</v>
      </c>
      <c r="AF12" s="506" t="s">
        <v>97</v>
      </c>
      <c r="AG12" s="507"/>
      <c r="AH12" s="507"/>
      <c r="AI12" s="507"/>
      <c r="AJ12" s="507"/>
      <c r="AK12" s="507"/>
      <c r="AL12" s="507"/>
      <c r="AM12" s="507"/>
      <c r="AN12" s="507" t="s">
        <v>98</v>
      </c>
      <c r="AO12" s="507"/>
      <c r="AP12" s="507"/>
      <c r="AQ12" s="507"/>
      <c r="AR12" s="507"/>
      <c r="AS12" s="507"/>
      <c r="AT12" s="507"/>
      <c r="AU12" s="507"/>
      <c r="AV12" s="507"/>
      <c r="AW12" s="507"/>
      <c r="AX12" s="507"/>
      <c r="AY12" s="507"/>
      <c r="AZ12" s="507"/>
      <c r="BA12" s="507"/>
      <c r="BB12" s="507"/>
      <c r="BC12" s="507"/>
      <c r="BD12" s="507" t="s">
        <v>99</v>
      </c>
      <c r="BE12" s="507"/>
      <c r="BF12" s="507"/>
      <c r="BG12" s="507"/>
      <c r="BH12" s="507"/>
      <c r="BI12" s="507"/>
      <c r="BJ12" s="507"/>
      <c r="BK12" s="507"/>
      <c r="BL12" s="507"/>
      <c r="BM12" s="507"/>
      <c r="BN12" s="507"/>
      <c r="BO12" s="507"/>
      <c r="BP12" s="507"/>
      <c r="BQ12" s="507"/>
      <c r="BR12" s="507"/>
      <c r="BS12" s="510"/>
      <c r="BU12" s="506" t="s">
        <v>97</v>
      </c>
      <c r="BV12" s="507"/>
      <c r="BW12" s="507"/>
      <c r="BX12" s="507"/>
      <c r="BY12" s="507"/>
      <c r="BZ12" s="507"/>
      <c r="CA12" s="507"/>
      <c r="CB12" s="507"/>
      <c r="CC12" s="507" t="s">
        <v>98</v>
      </c>
      <c r="CD12" s="507"/>
      <c r="CE12" s="507"/>
      <c r="CF12" s="507"/>
      <c r="CG12" s="507"/>
      <c r="CH12" s="507"/>
      <c r="CI12" s="507"/>
      <c r="CJ12" s="507"/>
      <c r="CK12" s="507"/>
      <c r="CL12" s="507"/>
      <c r="CM12" s="507"/>
      <c r="CN12" s="507"/>
      <c r="CO12" s="507"/>
      <c r="CP12" s="507"/>
      <c r="CQ12" s="507"/>
      <c r="CR12" s="507"/>
      <c r="CS12" s="507" t="s">
        <v>99</v>
      </c>
      <c r="CT12" s="507"/>
      <c r="CU12" s="507"/>
      <c r="CV12" s="507"/>
      <c r="CW12" s="507"/>
      <c r="CX12" s="507"/>
      <c r="CY12" s="507"/>
      <c r="CZ12" s="507"/>
      <c r="DA12" s="507"/>
      <c r="DB12" s="507"/>
      <c r="DC12" s="507"/>
      <c r="DD12" s="507"/>
      <c r="DE12" s="507"/>
      <c r="DF12" s="507"/>
      <c r="DG12" s="507"/>
      <c r="DH12" s="510"/>
      <c r="DJ12" s="395"/>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395"/>
    </row>
    <row r="13" spans="1:196" ht="15" customHeight="1">
      <c r="AF13" s="508"/>
      <c r="AG13" s="509"/>
      <c r="AH13" s="509"/>
      <c r="AI13" s="509"/>
      <c r="AJ13" s="509"/>
      <c r="AK13" s="509"/>
      <c r="AL13" s="509"/>
      <c r="AM13" s="509"/>
      <c r="AN13" s="509" t="s">
        <v>39</v>
      </c>
      <c r="AO13" s="509"/>
      <c r="AP13" s="509"/>
      <c r="AQ13" s="509"/>
      <c r="AR13" s="509" t="s">
        <v>100</v>
      </c>
      <c r="AS13" s="509"/>
      <c r="AT13" s="509"/>
      <c r="AU13" s="509"/>
      <c r="AV13" s="509"/>
      <c r="AW13" s="509"/>
      <c r="AX13" s="509"/>
      <c r="AY13" s="509"/>
      <c r="AZ13" s="509"/>
      <c r="BA13" s="509"/>
      <c r="BB13" s="509"/>
      <c r="BC13" s="509"/>
      <c r="BD13" s="509" t="s">
        <v>39</v>
      </c>
      <c r="BE13" s="509"/>
      <c r="BF13" s="509"/>
      <c r="BG13" s="509"/>
      <c r="BH13" s="509" t="s">
        <v>100</v>
      </c>
      <c r="BI13" s="509"/>
      <c r="BJ13" s="509"/>
      <c r="BK13" s="509"/>
      <c r="BL13" s="509"/>
      <c r="BM13" s="509"/>
      <c r="BN13" s="509"/>
      <c r="BO13" s="509"/>
      <c r="BP13" s="509"/>
      <c r="BQ13" s="509"/>
      <c r="BR13" s="509"/>
      <c r="BS13" s="511"/>
      <c r="BU13" s="508"/>
      <c r="BV13" s="509"/>
      <c r="BW13" s="509"/>
      <c r="BX13" s="509"/>
      <c r="BY13" s="509"/>
      <c r="BZ13" s="509"/>
      <c r="CA13" s="509"/>
      <c r="CB13" s="509"/>
      <c r="CC13" s="509" t="s">
        <v>39</v>
      </c>
      <c r="CD13" s="509"/>
      <c r="CE13" s="509"/>
      <c r="CF13" s="509"/>
      <c r="CG13" s="509" t="s">
        <v>100</v>
      </c>
      <c r="CH13" s="509"/>
      <c r="CI13" s="509"/>
      <c r="CJ13" s="509"/>
      <c r="CK13" s="509"/>
      <c r="CL13" s="509"/>
      <c r="CM13" s="509"/>
      <c r="CN13" s="509"/>
      <c r="CO13" s="509"/>
      <c r="CP13" s="509"/>
      <c r="CQ13" s="509"/>
      <c r="CR13" s="509"/>
      <c r="CS13" s="509" t="s">
        <v>39</v>
      </c>
      <c r="CT13" s="509"/>
      <c r="CU13" s="509"/>
      <c r="CV13" s="509"/>
      <c r="CW13" s="509" t="s">
        <v>100</v>
      </c>
      <c r="CX13" s="509"/>
      <c r="CY13" s="509"/>
      <c r="CZ13" s="509"/>
      <c r="DA13" s="509"/>
      <c r="DB13" s="509"/>
      <c r="DC13" s="509"/>
      <c r="DD13" s="509"/>
      <c r="DE13" s="509"/>
      <c r="DF13" s="509"/>
      <c r="DG13" s="509"/>
      <c r="DH13" s="511"/>
      <c r="DJ13" s="395"/>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395"/>
    </row>
    <row r="14" spans="1:196" ht="15.6" customHeight="1">
      <c r="AF14" s="463">
        <f>入力③!B8</f>
        <v>45017</v>
      </c>
      <c r="AG14" s="464"/>
      <c r="AH14" s="464"/>
      <c r="AI14" s="464"/>
      <c r="AJ14" s="464"/>
      <c r="AK14" s="464"/>
      <c r="AL14" s="464"/>
      <c r="AM14" s="465"/>
      <c r="AN14" s="468">
        <f>入力③!N8</f>
        <v>0</v>
      </c>
      <c r="AO14" s="468"/>
      <c r="AP14" s="468"/>
      <c r="AQ14" s="468"/>
      <c r="AR14" s="488">
        <f>入力③!O8</f>
        <v>0</v>
      </c>
      <c r="AS14" s="489"/>
      <c r="AT14" s="489"/>
      <c r="AU14" s="489"/>
      <c r="AV14" s="489"/>
      <c r="AW14" s="489"/>
      <c r="AX14" s="489"/>
      <c r="AY14" s="489"/>
      <c r="AZ14" s="489"/>
      <c r="BA14" s="489"/>
      <c r="BB14" s="489"/>
      <c r="BC14" s="403" t="s">
        <v>40</v>
      </c>
      <c r="BD14" s="468">
        <f>入力③!P8</f>
        <v>0</v>
      </c>
      <c r="BE14" s="468"/>
      <c r="BF14" s="468"/>
      <c r="BG14" s="468"/>
      <c r="BH14" s="488">
        <f>入力③!Q8</f>
        <v>0</v>
      </c>
      <c r="BI14" s="489"/>
      <c r="BJ14" s="489"/>
      <c r="BK14" s="489"/>
      <c r="BL14" s="489"/>
      <c r="BM14" s="489"/>
      <c r="BN14" s="489"/>
      <c r="BO14" s="489"/>
      <c r="BP14" s="489"/>
      <c r="BQ14" s="489"/>
      <c r="BR14" s="489"/>
      <c r="BS14" s="404" t="s">
        <v>133</v>
      </c>
      <c r="BU14" s="512">
        <f>入力③!B28</f>
        <v>45383</v>
      </c>
      <c r="BV14" s="513"/>
      <c r="BW14" s="516">
        <f>入力③!C28</f>
        <v>45383</v>
      </c>
      <c r="BX14" s="517"/>
      <c r="BY14" s="517"/>
      <c r="BZ14" s="517"/>
      <c r="CA14" s="517"/>
      <c r="CB14" s="518"/>
      <c r="CC14" s="468">
        <f>入力③!N28</f>
        <v>0</v>
      </c>
      <c r="CD14" s="468"/>
      <c r="CE14" s="468"/>
      <c r="CF14" s="468"/>
      <c r="CG14" s="521">
        <f>入力③!O28</f>
        <v>0</v>
      </c>
      <c r="CH14" s="522"/>
      <c r="CI14" s="522"/>
      <c r="CJ14" s="522"/>
      <c r="CK14" s="522"/>
      <c r="CL14" s="522"/>
      <c r="CM14" s="522"/>
      <c r="CN14" s="522"/>
      <c r="CO14" s="522"/>
      <c r="CP14" s="522"/>
      <c r="CQ14" s="522"/>
      <c r="CR14" s="403" t="s">
        <v>40</v>
      </c>
      <c r="CS14" s="468">
        <f>入力③!P28</f>
        <v>0</v>
      </c>
      <c r="CT14" s="468"/>
      <c r="CU14" s="468"/>
      <c r="CV14" s="468"/>
      <c r="CW14" s="521">
        <f>入力③!Q28</f>
        <v>0</v>
      </c>
      <c r="CX14" s="522"/>
      <c r="CY14" s="522"/>
      <c r="CZ14" s="522"/>
      <c r="DA14" s="522"/>
      <c r="DB14" s="522"/>
      <c r="DC14" s="522"/>
      <c r="DD14" s="522"/>
      <c r="DE14" s="522"/>
      <c r="DF14" s="522"/>
      <c r="DG14" s="522"/>
      <c r="DH14" s="404" t="s">
        <v>133</v>
      </c>
      <c r="DJ14" s="395"/>
      <c r="DK14" s="400"/>
      <c r="DL14" s="400"/>
      <c r="DM14" s="400"/>
      <c r="DN14" s="400"/>
      <c r="DO14" s="407"/>
      <c r="DP14" s="407"/>
      <c r="DQ14" s="407"/>
      <c r="DR14" s="407"/>
      <c r="DS14" s="405"/>
      <c r="DT14" s="405"/>
      <c r="DU14" s="405"/>
      <c r="DV14" s="405"/>
      <c r="DW14" s="406"/>
      <c r="DX14" s="406"/>
      <c r="DY14" s="406"/>
      <c r="DZ14" s="406"/>
      <c r="EA14" s="406"/>
      <c r="EB14" s="406"/>
      <c r="EC14" s="406"/>
      <c r="ED14" s="406"/>
      <c r="EE14" s="406"/>
      <c r="EF14" s="406"/>
      <c r="EG14" s="406"/>
      <c r="EH14" s="397"/>
      <c r="EI14" s="405"/>
      <c r="EJ14" s="405"/>
      <c r="EK14" s="405"/>
      <c r="EL14" s="405"/>
      <c r="EM14" s="406"/>
      <c r="EN14" s="406"/>
      <c r="EO14" s="406"/>
      <c r="EP14" s="406"/>
      <c r="EQ14" s="406"/>
      <c r="ER14" s="406"/>
      <c r="ES14" s="406"/>
      <c r="ET14" s="406"/>
      <c r="EU14" s="406"/>
      <c r="EV14" s="406"/>
      <c r="EW14" s="406"/>
      <c r="EX14" s="398"/>
      <c r="EZ14" s="411"/>
      <c r="FA14" s="411"/>
      <c r="FB14" s="410"/>
      <c r="FC14" s="410"/>
      <c r="FD14" s="410"/>
      <c r="FE14" s="410"/>
      <c r="FF14" s="410"/>
      <c r="FG14" s="410"/>
      <c r="FH14" s="405"/>
      <c r="FI14" s="405"/>
      <c r="FJ14" s="405"/>
      <c r="FK14" s="405"/>
      <c r="FL14" s="406"/>
      <c r="FM14" s="406"/>
      <c r="FN14" s="406"/>
      <c r="FO14" s="406"/>
      <c r="FP14" s="406"/>
      <c r="FQ14" s="406"/>
      <c r="FR14" s="406"/>
      <c r="FS14" s="406"/>
      <c r="FT14" s="406"/>
      <c r="FU14" s="406"/>
      <c r="FV14" s="406"/>
      <c r="FW14" s="397"/>
      <c r="FX14" s="405"/>
      <c r="FY14" s="405"/>
      <c r="FZ14" s="405"/>
      <c r="GA14" s="405"/>
      <c r="GB14" s="406"/>
      <c r="GC14" s="406"/>
      <c r="GD14" s="406"/>
      <c r="GE14" s="406"/>
      <c r="GF14" s="406"/>
      <c r="GG14" s="406"/>
      <c r="GH14" s="406"/>
      <c r="GI14" s="406"/>
      <c r="GJ14" s="406"/>
      <c r="GK14" s="406"/>
      <c r="GL14" s="406"/>
      <c r="GM14" s="398"/>
      <c r="GN14" s="395"/>
    </row>
    <row r="15" spans="1:196" ht="15.6" customHeight="1">
      <c r="AF15" s="473" t="str">
        <f>入力③!B9</f>
        <v/>
      </c>
      <c r="AG15" s="474"/>
      <c r="AH15" s="474"/>
      <c r="AI15" s="474"/>
      <c r="AJ15" s="475" t="s">
        <v>200</v>
      </c>
      <c r="AK15" s="475"/>
      <c r="AL15" s="475"/>
      <c r="AM15" s="476"/>
      <c r="AN15" s="468">
        <f>入力③!N9</f>
        <v>0</v>
      </c>
      <c r="AO15" s="468"/>
      <c r="AP15" s="468"/>
      <c r="AQ15" s="468"/>
      <c r="AR15" s="488">
        <f>入力③!O9</f>
        <v>0</v>
      </c>
      <c r="AS15" s="489"/>
      <c r="AT15" s="489"/>
      <c r="AU15" s="489"/>
      <c r="AV15" s="489"/>
      <c r="AW15" s="489"/>
      <c r="AX15" s="489"/>
      <c r="AY15" s="489"/>
      <c r="AZ15" s="489"/>
      <c r="BA15" s="489"/>
      <c r="BB15" s="489"/>
      <c r="BC15" s="195"/>
      <c r="BD15" s="468">
        <f>入力③!P9</f>
        <v>0</v>
      </c>
      <c r="BE15" s="468"/>
      <c r="BF15" s="468"/>
      <c r="BG15" s="468"/>
      <c r="BH15" s="488">
        <f>入力③!Q9</f>
        <v>0</v>
      </c>
      <c r="BI15" s="489"/>
      <c r="BJ15" s="489"/>
      <c r="BK15" s="489"/>
      <c r="BL15" s="489"/>
      <c r="BM15" s="489"/>
      <c r="BN15" s="489"/>
      <c r="BO15" s="489"/>
      <c r="BP15" s="489"/>
      <c r="BQ15" s="489"/>
      <c r="BR15" s="489"/>
      <c r="BS15" s="237"/>
      <c r="BU15" s="512"/>
      <c r="BV15" s="513"/>
      <c r="BW15" s="466" t="s">
        <v>203</v>
      </c>
      <c r="BX15" s="467"/>
      <c r="BY15" s="467"/>
      <c r="BZ15" s="467"/>
      <c r="CA15" s="467"/>
      <c r="CB15" s="497"/>
      <c r="CC15" s="468">
        <f>入力③!N29</f>
        <v>0</v>
      </c>
      <c r="CD15" s="468"/>
      <c r="CE15" s="468"/>
      <c r="CF15" s="468"/>
      <c r="CG15" s="488">
        <f>入力③!O29</f>
        <v>0</v>
      </c>
      <c r="CH15" s="489"/>
      <c r="CI15" s="489"/>
      <c r="CJ15" s="489"/>
      <c r="CK15" s="489"/>
      <c r="CL15" s="489"/>
      <c r="CM15" s="489"/>
      <c r="CN15" s="489"/>
      <c r="CO15" s="489"/>
      <c r="CP15" s="489"/>
      <c r="CQ15" s="489"/>
      <c r="CR15" s="195"/>
      <c r="CS15" s="468">
        <f>入力③!P29</f>
        <v>0</v>
      </c>
      <c r="CT15" s="468"/>
      <c r="CU15" s="468"/>
      <c r="CV15" s="468"/>
      <c r="CW15" s="488">
        <f>入力③!Q29</f>
        <v>0</v>
      </c>
      <c r="CX15" s="489"/>
      <c r="CY15" s="489"/>
      <c r="CZ15" s="489"/>
      <c r="DA15" s="489"/>
      <c r="DB15" s="489"/>
      <c r="DC15" s="489"/>
      <c r="DD15" s="489"/>
      <c r="DE15" s="489"/>
      <c r="DF15" s="489"/>
      <c r="DG15" s="489"/>
      <c r="DH15" s="237"/>
      <c r="DJ15" s="395"/>
      <c r="DK15" s="400"/>
      <c r="DL15" s="400"/>
      <c r="DM15" s="400"/>
      <c r="DN15" s="400"/>
      <c r="DO15" s="407"/>
      <c r="DP15" s="407"/>
      <c r="DQ15" s="407"/>
      <c r="DR15" s="407"/>
      <c r="DS15" s="405"/>
      <c r="DT15" s="405"/>
      <c r="DU15" s="405"/>
      <c r="DV15" s="405"/>
      <c r="DW15" s="406"/>
      <c r="DX15" s="406"/>
      <c r="DY15" s="406"/>
      <c r="DZ15" s="406"/>
      <c r="EA15" s="406"/>
      <c r="EB15" s="406"/>
      <c r="EC15" s="406"/>
      <c r="ED15" s="406"/>
      <c r="EE15" s="406"/>
      <c r="EF15" s="406"/>
      <c r="EG15" s="406"/>
      <c r="EH15" s="399"/>
      <c r="EI15" s="405"/>
      <c r="EJ15" s="405"/>
      <c r="EK15" s="405"/>
      <c r="EL15" s="405"/>
      <c r="EM15" s="406"/>
      <c r="EN15" s="406"/>
      <c r="EO15" s="406"/>
      <c r="EP15" s="406"/>
      <c r="EQ15" s="406"/>
      <c r="ER15" s="406"/>
      <c r="ES15" s="406"/>
      <c r="ET15" s="406"/>
      <c r="EU15" s="406"/>
      <c r="EV15" s="406"/>
      <c r="EW15" s="406"/>
      <c r="EX15" s="399"/>
      <c r="EZ15" s="411"/>
      <c r="FA15" s="411"/>
      <c r="FB15" s="400"/>
      <c r="FC15" s="400"/>
      <c r="FD15" s="400"/>
      <c r="FE15" s="400"/>
      <c r="FF15" s="400"/>
      <c r="FG15" s="400"/>
      <c r="FH15" s="405"/>
      <c r="FI15" s="405"/>
      <c r="FJ15" s="405"/>
      <c r="FK15" s="405"/>
      <c r="FL15" s="406"/>
      <c r="FM15" s="406"/>
      <c r="FN15" s="406"/>
      <c r="FO15" s="406"/>
      <c r="FP15" s="406"/>
      <c r="FQ15" s="406"/>
      <c r="FR15" s="406"/>
      <c r="FS15" s="406"/>
      <c r="FT15" s="406"/>
      <c r="FU15" s="406"/>
      <c r="FV15" s="406"/>
      <c r="FW15" s="399"/>
      <c r="FX15" s="405"/>
      <c r="FY15" s="405"/>
      <c r="FZ15" s="405"/>
      <c r="GA15" s="405"/>
      <c r="GB15" s="406"/>
      <c r="GC15" s="406"/>
      <c r="GD15" s="406"/>
      <c r="GE15" s="406"/>
      <c r="GF15" s="406"/>
      <c r="GG15" s="406"/>
      <c r="GH15" s="406"/>
      <c r="GI15" s="406"/>
      <c r="GJ15" s="406"/>
      <c r="GK15" s="406"/>
      <c r="GL15" s="406"/>
      <c r="GM15" s="399"/>
      <c r="GN15" s="395"/>
    </row>
    <row r="16" spans="1:196" ht="15.6" customHeight="1">
      <c r="AF16" s="473" t="str">
        <f>入力③!B10</f>
        <v/>
      </c>
      <c r="AG16" s="474"/>
      <c r="AH16" s="474"/>
      <c r="AI16" s="474"/>
      <c r="AJ16" s="475" t="s">
        <v>116</v>
      </c>
      <c r="AK16" s="475"/>
      <c r="AL16" s="475"/>
      <c r="AM16" s="476"/>
      <c r="AN16" s="468">
        <f>入力③!N10</f>
        <v>0</v>
      </c>
      <c r="AO16" s="468"/>
      <c r="AP16" s="468"/>
      <c r="AQ16" s="468"/>
      <c r="AR16" s="488">
        <f>入力③!O10</f>
        <v>0</v>
      </c>
      <c r="AS16" s="489"/>
      <c r="AT16" s="489"/>
      <c r="AU16" s="489"/>
      <c r="AV16" s="489"/>
      <c r="AW16" s="489"/>
      <c r="AX16" s="489"/>
      <c r="AY16" s="489"/>
      <c r="AZ16" s="489"/>
      <c r="BA16" s="489"/>
      <c r="BB16" s="489"/>
      <c r="BC16" s="195"/>
      <c r="BD16" s="468">
        <f>入力③!P10</f>
        <v>0</v>
      </c>
      <c r="BE16" s="468"/>
      <c r="BF16" s="468"/>
      <c r="BG16" s="468"/>
      <c r="BH16" s="488">
        <f>入力③!Q10</f>
        <v>0</v>
      </c>
      <c r="BI16" s="489"/>
      <c r="BJ16" s="489"/>
      <c r="BK16" s="489"/>
      <c r="BL16" s="489"/>
      <c r="BM16" s="489"/>
      <c r="BN16" s="489"/>
      <c r="BO16" s="489"/>
      <c r="BP16" s="489"/>
      <c r="BQ16" s="489"/>
      <c r="BR16" s="489"/>
      <c r="BS16" s="237"/>
      <c r="BU16" s="512"/>
      <c r="BV16" s="513"/>
      <c r="BW16" s="466" t="s">
        <v>204</v>
      </c>
      <c r="BX16" s="467"/>
      <c r="BY16" s="467"/>
      <c r="BZ16" s="467"/>
      <c r="CA16" s="467"/>
      <c r="CB16" s="497"/>
      <c r="CC16" s="468">
        <f>入力③!N30</f>
        <v>0</v>
      </c>
      <c r="CD16" s="468"/>
      <c r="CE16" s="468"/>
      <c r="CF16" s="468"/>
      <c r="CG16" s="488">
        <f>入力③!O30</f>
        <v>0</v>
      </c>
      <c r="CH16" s="489"/>
      <c r="CI16" s="489"/>
      <c r="CJ16" s="489"/>
      <c r="CK16" s="489"/>
      <c r="CL16" s="489"/>
      <c r="CM16" s="489"/>
      <c r="CN16" s="489"/>
      <c r="CO16" s="489"/>
      <c r="CP16" s="489"/>
      <c r="CQ16" s="489"/>
      <c r="CR16" s="195"/>
      <c r="CS16" s="468">
        <f>入力③!P30</f>
        <v>0</v>
      </c>
      <c r="CT16" s="468"/>
      <c r="CU16" s="468"/>
      <c r="CV16" s="468"/>
      <c r="CW16" s="488">
        <f>入力③!Q30</f>
        <v>0</v>
      </c>
      <c r="CX16" s="489"/>
      <c r="CY16" s="489"/>
      <c r="CZ16" s="489"/>
      <c r="DA16" s="489"/>
      <c r="DB16" s="489"/>
      <c r="DC16" s="489"/>
      <c r="DD16" s="489"/>
      <c r="DE16" s="489"/>
      <c r="DF16" s="489"/>
      <c r="DG16" s="489"/>
      <c r="DH16" s="237"/>
      <c r="DJ16" s="395"/>
      <c r="DK16" s="400"/>
      <c r="DL16" s="400"/>
      <c r="DM16" s="400"/>
      <c r="DN16" s="400"/>
      <c r="DO16" s="407"/>
      <c r="DP16" s="407"/>
      <c r="DQ16" s="407"/>
      <c r="DR16" s="407"/>
      <c r="DS16" s="405"/>
      <c r="DT16" s="405"/>
      <c r="DU16" s="405"/>
      <c r="DV16" s="405"/>
      <c r="DW16" s="406"/>
      <c r="DX16" s="406"/>
      <c r="DY16" s="406"/>
      <c r="DZ16" s="406"/>
      <c r="EA16" s="406"/>
      <c r="EB16" s="406"/>
      <c r="EC16" s="406"/>
      <c r="ED16" s="406"/>
      <c r="EE16" s="406"/>
      <c r="EF16" s="406"/>
      <c r="EG16" s="406"/>
      <c r="EH16" s="399"/>
      <c r="EI16" s="405"/>
      <c r="EJ16" s="405"/>
      <c r="EK16" s="405"/>
      <c r="EL16" s="405"/>
      <c r="EM16" s="406"/>
      <c r="EN16" s="406"/>
      <c r="EO16" s="406"/>
      <c r="EP16" s="406"/>
      <c r="EQ16" s="406"/>
      <c r="ER16" s="406"/>
      <c r="ES16" s="406"/>
      <c r="ET16" s="406"/>
      <c r="EU16" s="406"/>
      <c r="EV16" s="406"/>
      <c r="EW16" s="406"/>
      <c r="EX16" s="399"/>
      <c r="EZ16" s="411"/>
      <c r="FA16" s="411"/>
      <c r="FB16" s="400"/>
      <c r="FC16" s="400"/>
      <c r="FD16" s="400"/>
      <c r="FE16" s="400"/>
      <c r="FF16" s="400"/>
      <c r="FG16" s="400"/>
      <c r="FH16" s="405"/>
      <c r="FI16" s="405"/>
      <c r="FJ16" s="405"/>
      <c r="FK16" s="405"/>
      <c r="FL16" s="406"/>
      <c r="FM16" s="406"/>
      <c r="FN16" s="406"/>
      <c r="FO16" s="406"/>
      <c r="FP16" s="406"/>
      <c r="FQ16" s="406"/>
      <c r="FR16" s="406"/>
      <c r="FS16" s="406"/>
      <c r="FT16" s="406"/>
      <c r="FU16" s="406"/>
      <c r="FV16" s="406"/>
      <c r="FW16" s="399"/>
      <c r="FX16" s="405"/>
      <c r="FY16" s="405"/>
      <c r="FZ16" s="405"/>
      <c r="GA16" s="405"/>
      <c r="GB16" s="406"/>
      <c r="GC16" s="406"/>
      <c r="GD16" s="406"/>
      <c r="GE16" s="406"/>
      <c r="GF16" s="406"/>
      <c r="GG16" s="406"/>
      <c r="GH16" s="406"/>
      <c r="GI16" s="406"/>
      <c r="GJ16" s="406"/>
      <c r="GK16" s="406"/>
      <c r="GL16" s="406"/>
      <c r="GM16" s="399"/>
      <c r="GN16" s="395"/>
    </row>
    <row r="17" spans="32:196" ht="15.6" customHeight="1">
      <c r="AF17" s="473" t="str">
        <f>入力③!B11</f>
        <v/>
      </c>
      <c r="AG17" s="474"/>
      <c r="AH17" s="474"/>
      <c r="AI17" s="474"/>
      <c r="AJ17" s="475" t="s">
        <v>117</v>
      </c>
      <c r="AK17" s="475"/>
      <c r="AL17" s="475"/>
      <c r="AM17" s="476"/>
      <c r="AN17" s="468">
        <f>入力③!N11</f>
        <v>0</v>
      </c>
      <c r="AO17" s="468"/>
      <c r="AP17" s="468"/>
      <c r="AQ17" s="468"/>
      <c r="AR17" s="488">
        <f>入力③!O11</f>
        <v>0</v>
      </c>
      <c r="AS17" s="489"/>
      <c r="AT17" s="489"/>
      <c r="AU17" s="489"/>
      <c r="AV17" s="489"/>
      <c r="AW17" s="489"/>
      <c r="AX17" s="489"/>
      <c r="AY17" s="489"/>
      <c r="AZ17" s="489"/>
      <c r="BA17" s="489"/>
      <c r="BB17" s="489"/>
      <c r="BC17" s="195"/>
      <c r="BD17" s="468">
        <f>入力③!P11</f>
        <v>0</v>
      </c>
      <c r="BE17" s="468"/>
      <c r="BF17" s="468"/>
      <c r="BG17" s="468"/>
      <c r="BH17" s="488">
        <f>入力③!Q11</f>
        <v>0</v>
      </c>
      <c r="BI17" s="489"/>
      <c r="BJ17" s="489"/>
      <c r="BK17" s="489"/>
      <c r="BL17" s="489"/>
      <c r="BM17" s="489"/>
      <c r="BN17" s="489"/>
      <c r="BO17" s="489"/>
      <c r="BP17" s="489"/>
      <c r="BQ17" s="489"/>
      <c r="BR17" s="489"/>
      <c r="BS17" s="237"/>
      <c r="BU17" s="512"/>
      <c r="BV17" s="513"/>
      <c r="BW17" s="466" t="s">
        <v>205</v>
      </c>
      <c r="BX17" s="467"/>
      <c r="BY17" s="467"/>
      <c r="BZ17" s="467"/>
      <c r="CA17" s="467"/>
      <c r="CB17" s="497"/>
      <c r="CC17" s="468">
        <f>入力③!N31</f>
        <v>0</v>
      </c>
      <c r="CD17" s="468"/>
      <c r="CE17" s="468"/>
      <c r="CF17" s="468"/>
      <c r="CG17" s="488">
        <f>入力③!O31</f>
        <v>0</v>
      </c>
      <c r="CH17" s="489"/>
      <c r="CI17" s="489"/>
      <c r="CJ17" s="489"/>
      <c r="CK17" s="489"/>
      <c r="CL17" s="489"/>
      <c r="CM17" s="489"/>
      <c r="CN17" s="489"/>
      <c r="CO17" s="489"/>
      <c r="CP17" s="489"/>
      <c r="CQ17" s="489"/>
      <c r="CR17" s="195"/>
      <c r="CS17" s="468">
        <f>入力③!P31</f>
        <v>0</v>
      </c>
      <c r="CT17" s="468"/>
      <c r="CU17" s="468"/>
      <c r="CV17" s="468"/>
      <c r="CW17" s="488">
        <f>入力③!Q31</f>
        <v>0</v>
      </c>
      <c r="CX17" s="489"/>
      <c r="CY17" s="489"/>
      <c r="CZ17" s="489"/>
      <c r="DA17" s="489"/>
      <c r="DB17" s="489"/>
      <c r="DC17" s="489"/>
      <c r="DD17" s="489"/>
      <c r="DE17" s="489"/>
      <c r="DF17" s="489"/>
      <c r="DG17" s="489"/>
      <c r="DH17" s="237"/>
      <c r="DJ17" s="395"/>
      <c r="DK17" s="400"/>
      <c r="DL17" s="400"/>
      <c r="DM17" s="400"/>
      <c r="DN17" s="400"/>
      <c r="DO17" s="407"/>
      <c r="DP17" s="407"/>
      <c r="DQ17" s="407"/>
      <c r="DR17" s="407"/>
      <c r="DS17" s="405"/>
      <c r="DT17" s="405"/>
      <c r="DU17" s="405"/>
      <c r="DV17" s="405"/>
      <c r="DW17" s="406"/>
      <c r="DX17" s="406"/>
      <c r="DY17" s="406"/>
      <c r="DZ17" s="406"/>
      <c r="EA17" s="406"/>
      <c r="EB17" s="406"/>
      <c r="EC17" s="406"/>
      <c r="ED17" s="406"/>
      <c r="EE17" s="406"/>
      <c r="EF17" s="406"/>
      <c r="EG17" s="406"/>
      <c r="EH17" s="399"/>
      <c r="EI17" s="405"/>
      <c r="EJ17" s="405"/>
      <c r="EK17" s="405"/>
      <c r="EL17" s="405"/>
      <c r="EM17" s="406"/>
      <c r="EN17" s="406"/>
      <c r="EO17" s="406"/>
      <c r="EP17" s="406"/>
      <c r="EQ17" s="406"/>
      <c r="ER17" s="406"/>
      <c r="ES17" s="406"/>
      <c r="ET17" s="406"/>
      <c r="EU17" s="406"/>
      <c r="EV17" s="406"/>
      <c r="EW17" s="406"/>
      <c r="EX17" s="399"/>
      <c r="EZ17" s="411"/>
      <c r="FA17" s="411"/>
      <c r="FB17" s="400"/>
      <c r="FC17" s="400"/>
      <c r="FD17" s="400"/>
      <c r="FE17" s="400"/>
      <c r="FF17" s="400"/>
      <c r="FG17" s="400"/>
      <c r="FH17" s="405"/>
      <c r="FI17" s="405"/>
      <c r="FJ17" s="405"/>
      <c r="FK17" s="405"/>
      <c r="FL17" s="406"/>
      <c r="FM17" s="406"/>
      <c r="FN17" s="406"/>
      <c r="FO17" s="406"/>
      <c r="FP17" s="406"/>
      <c r="FQ17" s="406"/>
      <c r="FR17" s="406"/>
      <c r="FS17" s="406"/>
      <c r="FT17" s="406"/>
      <c r="FU17" s="406"/>
      <c r="FV17" s="406"/>
      <c r="FW17" s="399"/>
      <c r="FX17" s="405"/>
      <c r="FY17" s="405"/>
      <c r="FZ17" s="405"/>
      <c r="GA17" s="405"/>
      <c r="GB17" s="406"/>
      <c r="GC17" s="406"/>
      <c r="GD17" s="406"/>
      <c r="GE17" s="406"/>
      <c r="GF17" s="406"/>
      <c r="GG17" s="406"/>
      <c r="GH17" s="406"/>
      <c r="GI17" s="406"/>
      <c r="GJ17" s="406"/>
      <c r="GK17" s="406"/>
      <c r="GL17" s="406"/>
      <c r="GM17" s="399"/>
      <c r="GN17" s="395"/>
    </row>
    <row r="18" spans="32:196" ht="15.6" customHeight="1">
      <c r="AF18" s="473" t="str">
        <f>入力③!B12</f>
        <v/>
      </c>
      <c r="AG18" s="474"/>
      <c r="AH18" s="474"/>
      <c r="AI18" s="474"/>
      <c r="AJ18" s="475" t="s">
        <v>118</v>
      </c>
      <c r="AK18" s="475"/>
      <c r="AL18" s="475"/>
      <c r="AM18" s="476"/>
      <c r="AN18" s="468">
        <f>入力③!N12</f>
        <v>0</v>
      </c>
      <c r="AO18" s="468"/>
      <c r="AP18" s="468"/>
      <c r="AQ18" s="468"/>
      <c r="AR18" s="488">
        <f>入力③!O12</f>
        <v>0</v>
      </c>
      <c r="AS18" s="489"/>
      <c r="AT18" s="489"/>
      <c r="AU18" s="489"/>
      <c r="AV18" s="489"/>
      <c r="AW18" s="489"/>
      <c r="AX18" s="489"/>
      <c r="AY18" s="489"/>
      <c r="AZ18" s="489"/>
      <c r="BA18" s="489"/>
      <c r="BB18" s="489"/>
      <c r="BC18" s="195"/>
      <c r="BD18" s="468">
        <f>入力③!P12</f>
        <v>0</v>
      </c>
      <c r="BE18" s="468"/>
      <c r="BF18" s="468"/>
      <c r="BG18" s="468"/>
      <c r="BH18" s="488">
        <f>入力③!Q12</f>
        <v>0</v>
      </c>
      <c r="BI18" s="489"/>
      <c r="BJ18" s="489"/>
      <c r="BK18" s="489"/>
      <c r="BL18" s="489"/>
      <c r="BM18" s="489"/>
      <c r="BN18" s="489"/>
      <c r="BO18" s="489"/>
      <c r="BP18" s="489"/>
      <c r="BQ18" s="489"/>
      <c r="BR18" s="489"/>
      <c r="BS18" s="237"/>
      <c r="BU18" s="512"/>
      <c r="BV18" s="513"/>
      <c r="BW18" s="466" t="s">
        <v>206</v>
      </c>
      <c r="BX18" s="467"/>
      <c r="BY18" s="467"/>
      <c r="BZ18" s="467"/>
      <c r="CA18" s="467"/>
      <c r="CB18" s="497"/>
      <c r="CC18" s="468">
        <f>入力③!N32</f>
        <v>0</v>
      </c>
      <c r="CD18" s="468"/>
      <c r="CE18" s="468"/>
      <c r="CF18" s="468"/>
      <c r="CG18" s="488">
        <f>入力③!O32</f>
        <v>0</v>
      </c>
      <c r="CH18" s="489"/>
      <c r="CI18" s="489"/>
      <c r="CJ18" s="489"/>
      <c r="CK18" s="489"/>
      <c r="CL18" s="489"/>
      <c r="CM18" s="489"/>
      <c r="CN18" s="489"/>
      <c r="CO18" s="489"/>
      <c r="CP18" s="489"/>
      <c r="CQ18" s="489"/>
      <c r="CR18" s="195"/>
      <c r="CS18" s="468">
        <f>入力③!P32</f>
        <v>0</v>
      </c>
      <c r="CT18" s="468"/>
      <c r="CU18" s="468"/>
      <c r="CV18" s="468"/>
      <c r="CW18" s="488">
        <f>入力③!Q32</f>
        <v>0</v>
      </c>
      <c r="CX18" s="489"/>
      <c r="CY18" s="489"/>
      <c r="CZ18" s="489"/>
      <c r="DA18" s="489"/>
      <c r="DB18" s="489"/>
      <c r="DC18" s="489"/>
      <c r="DD18" s="489"/>
      <c r="DE18" s="489"/>
      <c r="DF18" s="489"/>
      <c r="DG18" s="489"/>
      <c r="DH18" s="237"/>
      <c r="DJ18" s="395"/>
      <c r="DK18" s="400"/>
      <c r="DL18" s="400"/>
      <c r="DM18" s="400"/>
      <c r="DN18" s="400"/>
      <c r="DO18" s="407"/>
      <c r="DP18" s="407"/>
      <c r="DQ18" s="407"/>
      <c r="DR18" s="407"/>
      <c r="DS18" s="405"/>
      <c r="DT18" s="405"/>
      <c r="DU18" s="405"/>
      <c r="DV18" s="405"/>
      <c r="DW18" s="406"/>
      <c r="DX18" s="406"/>
      <c r="DY18" s="406"/>
      <c r="DZ18" s="406"/>
      <c r="EA18" s="406"/>
      <c r="EB18" s="406"/>
      <c r="EC18" s="406"/>
      <c r="ED18" s="406"/>
      <c r="EE18" s="406"/>
      <c r="EF18" s="406"/>
      <c r="EG18" s="406"/>
      <c r="EH18" s="399"/>
      <c r="EI18" s="405"/>
      <c r="EJ18" s="405"/>
      <c r="EK18" s="405"/>
      <c r="EL18" s="405"/>
      <c r="EM18" s="406"/>
      <c r="EN18" s="406"/>
      <c r="EO18" s="406"/>
      <c r="EP18" s="406"/>
      <c r="EQ18" s="406"/>
      <c r="ER18" s="406"/>
      <c r="ES18" s="406"/>
      <c r="ET18" s="406"/>
      <c r="EU18" s="406"/>
      <c r="EV18" s="406"/>
      <c r="EW18" s="406"/>
      <c r="EX18" s="399"/>
      <c r="EZ18" s="411"/>
      <c r="FA18" s="411"/>
      <c r="FB18" s="400"/>
      <c r="FC18" s="400"/>
      <c r="FD18" s="400"/>
      <c r="FE18" s="400"/>
      <c r="FF18" s="400"/>
      <c r="FG18" s="400"/>
      <c r="FH18" s="405"/>
      <c r="FI18" s="405"/>
      <c r="FJ18" s="405"/>
      <c r="FK18" s="405"/>
      <c r="FL18" s="406"/>
      <c r="FM18" s="406"/>
      <c r="FN18" s="406"/>
      <c r="FO18" s="406"/>
      <c r="FP18" s="406"/>
      <c r="FQ18" s="406"/>
      <c r="FR18" s="406"/>
      <c r="FS18" s="406"/>
      <c r="FT18" s="406"/>
      <c r="FU18" s="406"/>
      <c r="FV18" s="406"/>
      <c r="FW18" s="399"/>
      <c r="FX18" s="405"/>
      <c r="FY18" s="405"/>
      <c r="FZ18" s="405"/>
      <c r="GA18" s="405"/>
      <c r="GB18" s="406"/>
      <c r="GC18" s="406"/>
      <c r="GD18" s="406"/>
      <c r="GE18" s="406"/>
      <c r="GF18" s="406"/>
      <c r="GG18" s="406"/>
      <c r="GH18" s="406"/>
      <c r="GI18" s="406"/>
      <c r="GJ18" s="406"/>
      <c r="GK18" s="406"/>
      <c r="GL18" s="406"/>
      <c r="GM18" s="399"/>
      <c r="GN18" s="395"/>
    </row>
    <row r="19" spans="32:196" ht="15.6" customHeight="1">
      <c r="AF19" s="473" t="str">
        <f>入力③!B13</f>
        <v/>
      </c>
      <c r="AG19" s="474"/>
      <c r="AH19" s="474"/>
      <c r="AI19" s="474"/>
      <c r="AJ19" s="475" t="s">
        <v>119</v>
      </c>
      <c r="AK19" s="475"/>
      <c r="AL19" s="475"/>
      <c r="AM19" s="476"/>
      <c r="AN19" s="468">
        <f>入力③!N13</f>
        <v>0</v>
      </c>
      <c r="AO19" s="468"/>
      <c r="AP19" s="468"/>
      <c r="AQ19" s="468"/>
      <c r="AR19" s="488">
        <f>入力③!O13</f>
        <v>0</v>
      </c>
      <c r="AS19" s="489"/>
      <c r="AT19" s="489"/>
      <c r="AU19" s="489"/>
      <c r="AV19" s="489"/>
      <c r="AW19" s="489"/>
      <c r="AX19" s="489"/>
      <c r="AY19" s="489"/>
      <c r="AZ19" s="489"/>
      <c r="BA19" s="489"/>
      <c r="BB19" s="489"/>
      <c r="BC19" s="195"/>
      <c r="BD19" s="468">
        <f>入力③!P13</f>
        <v>0</v>
      </c>
      <c r="BE19" s="468"/>
      <c r="BF19" s="468"/>
      <c r="BG19" s="468"/>
      <c r="BH19" s="488">
        <f>入力③!Q13</f>
        <v>0</v>
      </c>
      <c r="BI19" s="489"/>
      <c r="BJ19" s="489"/>
      <c r="BK19" s="489"/>
      <c r="BL19" s="489"/>
      <c r="BM19" s="489"/>
      <c r="BN19" s="489"/>
      <c r="BO19" s="489"/>
      <c r="BP19" s="489"/>
      <c r="BQ19" s="489"/>
      <c r="BR19" s="489"/>
      <c r="BS19" s="237"/>
      <c r="BU19" s="512"/>
      <c r="BV19" s="513"/>
      <c r="BW19" s="466" t="s">
        <v>207</v>
      </c>
      <c r="BX19" s="467"/>
      <c r="BY19" s="467"/>
      <c r="BZ19" s="467"/>
      <c r="CA19" s="467"/>
      <c r="CB19" s="497"/>
      <c r="CC19" s="468">
        <f>入力③!N33</f>
        <v>0</v>
      </c>
      <c r="CD19" s="468"/>
      <c r="CE19" s="468"/>
      <c r="CF19" s="468"/>
      <c r="CG19" s="488">
        <f>入力③!O33</f>
        <v>0</v>
      </c>
      <c r="CH19" s="489"/>
      <c r="CI19" s="489"/>
      <c r="CJ19" s="489"/>
      <c r="CK19" s="489"/>
      <c r="CL19" s="489"/>
      <c r="CM19" s="489"/>
      <c r="CN19" s="489"/>
      <c r="CO19" s="489"/>
      <c r="CP19" s="489"/>
      <c r="CQ19" s="489"/>
      <c r="CR19" s="195"/>
      <c r="CS19" s="468">
        <f>入力③!P33</f>
        <v>0</v>
      </c>
      <c r="CT19" s="468"/>
      <c r="CU19" s="468"/>
      <c r="CV19" s="468"/>
      <c r="CW19" s="488">
        <f>入力③!Q33</f>
        <v>0</v>
      </c>
      <c r="CX19" s="489"/>
      <c r="CY19" s="489"/>
      <c r="CZ19" s="489"/>
      <c r="DA19" s="489"/>
      <c r="DB19" s="489"/>
      <c r="DC19" s="489"/>
      <c r="DD19" s="489"/>
      <c r="DE19" s="489"/>
      <c r="DF19" s="489"/>
      <c r="DG19" s="489"/>
      <c r="DH19" s="237"/>
      <c r="DJ19" s="395"/>
      <c r="DK19" s="400"/>
      <c r="DL19" s="400"/>
      <c r="DM19" s="400"/>
      <c r="DN19" s="400"/>
      <c r="DO19" s="407"/>
      <c r="DP19" s="407"/>
      <c r="DQ19" s="407"/>
      <c r="DR19" s="407"/>
      <c r="DS19" s="405"/>
      <c r="DT19" s="405"/>
      <c r="DU19" s="405"/>
      <c r="DV19" s="405"/>
      <c r="DW19" s="406"/>
      <c r="DX19" s="406"/>
      <c r="DY19" s="406"/>
      <c r="DZ19" s="406"/>
      <c r="EA19" s="406"/>
      <c r="EB19" s="406"/>
      <c r="EC19" s="406"/>
      <c r="ED19" s="406"/>
      <c r="EE19" s="406"/>
      <c r="EF19" s="406"/>
      <c r="EG19" s="406"/>
      <c r="EH19" s="399"/>
      <c r="EI19" s="405"/>
      <c r="EJ19" s="405"/>
      <c r="EK19" s="405"/>
      <c r="EL19" s="405"/>
      <c r="EM19" s="406"/>
      <c r="EN19" s="406"/>
      <c r="EO19" s="406"/>
      <c r="EP19" s="406"/>
      <c r="EQ19" s="406"/>
      <c r="ER19" s="406"/>
      <c r="ES19" s="406"/>
      <c r="ET19" s="406"/>
      <c r="EU19" s="406"/>
      <c r="EV19" s="406"/>
      <c r="EW19" s="406"/>
      <c r="EX19" s="399"/>
      <c r="EZ19" s="411"/>
      <c r="FA19" s="411"/>
      <c r="FB19" s="400"/>
      <c r="FC19" s="400"/>
      <c r="FD19" s="400"/>
      <c r="FE19" s="400"/>
      <c r="FF19" s="400"/>
      <c r="FG19" s="400"/>
      <c r="FH19" s="405"/>
      <c r="FI19" s="405"/>
      <c r="FJ19" s="405"/>
      <c r="FK19" s="405"/>
      <c r="FL19" s="406"/>
      <c r="FM19" s="406"/>
      <c r="FN19" s="406"/>
      <c r="FO19" s="406"/>
      <c r="FP19" s="406"/>
      <c r="FQ19" s="406"/>
      <c r="FR19" s="406"/>
      <c r="FS19" s="406"/>
      <c r="FT19" s="406"/>
      <c r="FU19" s="406"/>
      <c r="FV19" s="406"/>
      <c r="FW19" s="399"/>
      <c r="FX19" s="405"/>
      <c r="FY19" s="405"/>
      <c r="FZ19" s="405"/>
      <c r="GA19" s="405"/>
      <c r="GB19" s="406"/>
      <c r="GC19" s="406"/>
      <c r="GD19" s="406"/>
      <c r="GE19" s="406"/>
      <c r="GF19" s="406"/>
      <c r="GG19" s="406"/>
      <c r="GH19" s="406"/>
      <c r="GI19" s="406"/>
      <c r="GJ19" s="406"/>
      <c r="GK19" s="406"/>
      <c r="GL19" s="406"/>
      <c r="GM19" s="399"/>
      <c r="GN19" s="395"/>
    </row>
    <row r="20" spans="32:196" ht="15.6" customHeight="1">
      <c r="AF20" s="473" t="str">
        <f>入力③!B14</f>
        <v/>
      </c>
      <c r="AG20" s="474"/>
      <c r="AH20" s="474"/>
      <c r="AI20" s="474"/>
      <c r="AJ20" s="475" t="s">
        <v>135</v>
      </c>
      <c r="AK20" s="475"/>
      <c r="AL20" s="475"/>
      <c r="AM20" s="476"/>
      <c r="AN20" s="468">
        <f>入力③!N14</f>
        <v>0</v>
      </c>
      <c r="AO20" s="468"/>
      <c r="AP20" s="468"/>
      <c r="AQ20" s="468"/>
      <c r="AR20" s="488">
        <f>入力③!O14</f>
        <v>0</v>
      </c>
      <c r="AS20" s="489"/>
      <c r="AT20" s="489"/>
      <c r="AU20" s="489"/>
      <c r="AV20" s="489"/>
      <c r="AW20" s="489"/>
      <c r="AX20" s="489"/>
      <c r="AY20" s="489"/>
      <c r="AZ20" s="489"/>
      <c r="BA20" s="489"/>
      <c r="BB20" s="489"/>
      <c r="BC20" s="195"/>
      <c r="BD20" s="468">
        <f>入力③!P14</f>
        <v>0</v>
      </c>
      <c r="BE20" s="468"/>
      <c r="BF20" s="468"/>
      <c r="BG20" s="468"/>
      <c r="BH20" s="488">
        <f>入力③!Q14</f>
        <v>0</v>
      </c>
      <c r="BI20" s="489"/>
      <c r="BJ20" s="489"/>
      <c r="BK20" s="489"/>
      <c r="BL20" s="489"/>
      <c r="BM20" s="489"/>
      <c r="BN20" s="489"/>
      <c r="BO20" s="489"/>
      <c r="BP20" s="489"/>
      <c r="BQ20" s="489"/>
      <c r="BR20" s="489"/>
      <c r="BS20" s="237"/>
      <c r="BU20" s="512"/>
      <c r="BV20" s="513"/>
      <c r="BW20" s="477" t="s">
        <v>188</v>
      </c>
      <c r="BX20" s="479"/>
      <c r="BY20" s="501">
        <f>入力③!C40</f>
        <v>6</v>
      </c>
      <c r="BZ20" s="501"/>
      <c r="CA20" s="501"/>
      <c r="CB20" s="502"/>
      <c r="CC20" s="468">
        <f>入力③!N40</f>
        <v>0</v>
      </c>
      <c r="CD20" s="468"/>
      <c r="CE20" s="468"/>
      <c r="CF20" s="468"/>
      <c r="CG20" s="488">
        <f>入力③!O40</f>
        <v>0</v>
      </c>
      <c r="CH20" s="489"/>
      <c r="CI20" s="489"/>
      <c r="CJ20" s="489"/>
      <c r="CK20" s="489"/>
      <c r="CL20" s="489"/>
      <c r="CM20" s="489"/>
      <c r="CN20" s="489"/>
      <c r="CO20" s="489"/>
      <c r="CP20" s="489"/>
      <c r="CQ20" s="489"/>
      <c r="CR20" s="195"/>
      <c r="CS20" s="468">
        <f>入力③!P40</f>
        <v>0</v>
      </c>
      <c r="CT20" s="468"/>
      <c r="CU20" s="468"/>
      <c r="CV20" s="468"/>
      <c r="CW20" s="488">
        <f>入力③!Q40</f>
        <v>0</v>
      </c>
      <c r="CX20" s="489"/>
      <c r="CY20" s="489"/>
      <c r="CZ20" s="489"/>
      <c r="DA20" s="489"/>
      <c r="DB20" s="489"/>
      <c r="DC20" s="489"/>
      <c r="DD20" s="489"/>
      <c r="DE20" s="489"/>
      <c r="DF20" s="489"/>
      <c r="DG20" s="489"/>
      <c r="DH20" s="237"/>
      <c r="DJ20" s="395"/>
      <c r="DK20" s="400"/>
      <c r="DL20" s="400"/>
      <c r="DM20" s="400"/>
      <c r="DN20" s="400"/>
      <c r="DO20" s="407"/>
      <c r="DP20" s="407"/>
      <c r="DQ20" s="407"/>
      <c r="DR20" s="407"/>
      <c r="DS20" s="405"/>
      <c r="DT20" s="405"/>
      <c r="DU20" s="405"/>
      <c r="DV20" s="405"/>
      <c r="DW20" s="406"/>
      <c r="DX20" s="406"/>
      <c r="DY20" s="406"/>
      <c r="DZ20" s="406"/>
      <c r="EA20" s="406"/>
      <c r="EB20" s="406"/>
      <c r="EC20" s="406"/>
      <c r="ED20" s="406"/>
      <c r="EE20" s="406"/>
      <c r="EF20" s="406"/>
      <c r="EG20" s="406"/>
      <c r="EH20" s="399"/>
      <c r="EI20" s="405"/>
      <c r="EJ20" s="405"/>
      <c r="EK20" s="405"/>
      <c r="EL20" s="405"/>
      <c r="EM20" s="406"/>
      <c r="EN20" s="406"/>
      <c r="EO20" s="406"/>
      <c r="EP20" s="406"/>
      <c r="EQ20" s="406"/>
      <c r="ER20" s="406"/>
      <c r="ES20" s="406"/>
      <c r="ET20" s="406"/>
      <c r="EU20" s="406"/>
      <c r="EV20" s="406"/>
      <c r="EW20" s="406"/>
      <c r="EX20" s="399"/>
      <c r="EZ20" s="411"/>
      <c r="FA20" s="411"/>
      <c r="FB20" s="408"/>
      <c r="FC20" s="408"/>
      <c r="FD20" s="407"/>
      <c r="FE20" s="407"/>
      <c r="FF20" s="407"/>
      <c r="FG20" s="407"/>
      <c r="FH20" s="405"/>
      <c r="FI20" s="405"/>
      <c r="FJ20" s="405"/>
      <c r="FK20" s="405"/>
      <c r="FL20" s="406"/>
      <c r="FM20" s="406"/>
      <c r="FN20" s="406"/>
      <c r="FO20" s="406"/>
      <c r="FP20" s="406"/>
      <c r="FQ20" s="406"/>
      <c r="FR20" s="406"/>
      <c r="FS20" s="406"/>
      <c r="FT20" s="406"/>
      <c r="FU20" s="406"/>
      <c r="FV20" s="406"/>
      <c r="FW20" s="399"/>
      <c r="FX20" s="405"/>
      <c r="FY20" s="405"/>
      <c r="FZ20" s="405"/>
      <c r="GA20" s="405"/>
      <c r="GB20" s="406"/>
      <c r="GC20" s="406"/>
      <c r="GD20" s="406"/>
      <c r="GE20" s="406"/>
      <c r="GF20" s="406"/>
      <c r="GG20" s="406"/>
      <c r="GH20" s="406"/>
      <c r="GI20" s="406"/>
      <c r="GJ20" s="406"/>
      <c r="GK20" s="406"/>
      <c r="GL20" s="406"/>
      <c r="GM20" s="399"/>
      <c r="GN20" s="395"/>
    </row>
    <row r="21" spans="32:196" ht="15.6" customHeight="1">
      <c r="AF21" s="473" t="str">
        <f>入力③!B15</f>
        <v/>
      </c>
      <c r="AG21" s="474"/>
      <c r="AH21" s="474"/>
      <c r="AI21" s="474"/>
      <c r="AJ21" s="475" t="s">
        <v>136</v>
      </c>
      <c r="AK21" s="475"/>
      <c r="AL21" s="475"/>
      <c r="AM21" s="476"/>
      <c r="AN21" s="468">
        <f>入力③!N15</f>
        <v>0</v>
      </c>
      <c r="AO21" s="468"/>
      <c r="AP21" s="468"/>
      <c r="AQ21" s="468"/>
      <c r="AR21" s="488">
        <f>入力③!O15</f>
        <v>0</v>
      </c>
      <c r="AS21" s="489"/>
      <c r="AT21" s="489"/>
      <c r="AU21" s="489"/>
      <c r="AV21" s="489"/>
      <c r="AW21" s="489"/>
      <c r="AX21" s="489"/>
      <c r="AY21" s="489"/>
      <c r="AZ21" s="489"/>
      <c r="BA21" s="489"/>
      <c r="BB21" s="489"/>
      <c r="BC21" s="195"/>
      <c r="BD21" s="468">
        <f>入力③!P15</f>
        <v>0</v>
      </c>
      <c r="BE21" s="468"/>
      <c r="BF21" s="468"/>
      <c r="BG21" s="468"/>
      <c r="BH21" s="488">
        <f>入力③!Q15</f>
        <v>0</v>
      </c>
      <c r="BI21" s="489"/>
      <c r="BJ21" s="489"/>
      <c r="BK21" s="489"/>
      <c r="BL21" s="489"/>
      <c r="BM21" s="489"/>
      <c r="BN21" s="489"/>
      <c r="BO21" s="489"/>
      <c r="BP21" s="489"/>
      <c r="BQ21" s="489"/>
      <c r="BR21" s="489"/>
      <c r="BS21" s="237"/>
      <c r="BU21" s="512"/>
      <c r="BV21" s="513"/>
      <c r="BW21" s="480"/>
      <c r="BX21" s="482"/>
      <c r="BY21" s="528">
        <f>入力③!C41</f>
        <v>0</v>
      </c>
      <c r="BZ21" s="528"/>
      <c r="CA21" s="528"/>
      <c r="CB21" s="529"/>
      <c r="CC21" s="524">
        <f>入力③!N41</f>
        <v>0</v>
      </c>
      <c r="CD21" s="524"/>
      <c r="CE21" s="524"/>
      <c r="CF21" s="524"/>
      <c r="CG21" s="469">
        <f>入力③!O41</f>
        <v>0</v>
      </c>
      <c r="CH21" s="470"/>
      <c r="CI21" s="470"/>
      <c r="CJ21" s="470"/>
      <c r="CK21" s="470"/>
      <c r="CL21" s="470"/>
      <c r="CM21" s="470"/>
      <c r="CN21" s="470"/>
      <c r="CO21" s="470"/>
      <c r="CP21" s="470"/>
      <c r="CQ21" s="470"/>
      <c r="CR21" s="239"/>
      <c r="CS21" s="524">
        <f>入力③!P41</f>
        <v>0</v>
      </c>
      <c r="CT21" s="524"/>
      <c r="CU21" s="524"/>
      <c r="CV21" s="524"/>
      <c r="CW21" s="469">
        <f>入力③!Q41</f>
        <v>0</v>
      </c>
      <c r="CX21" s="470"/>
      <c r="CY21" s="470"/>
      <c r="CZ21" s="470"/>
      <c r="DA21" s="470"/>
      <c r="DB21" s="470"/>
      <c r="DC21" s="470"/>
      <c r="DD21" s="470"/>
      <c r="DE21" s="470"/>
      <c r="DF21" s="470"/>
      <c r="DG21" s="470"/>
      <c r="DH21" s="238"/>
      <c r="DJ21" s="395"/>
      <c r="DK21" s="400"/>
      <c r="DL21" s="400"/>
      <c r="DM21" s="400"/>
      <c r="DN21" s="400"/>
      <c r="DO21" s="407"/>
      <c r="DP21" s="407"/>
      <c r="DQ21" s="407"/>
      <c r="DR21" s="407"/>
      <c r="DS21" s="405"/>
      <c r="DT21" s="405"/>
      <c r="DU21" s="405"/>
      <c r="DV21" s="405"/>
      <c r="DW21" s="406"/>
      <c r="DX21" s="406"/>
      <c r="DY21" s="406"/>
      <c r="DZ21" s="406"/>
      <c r="EA21" s="406"/>
      <c r="EB21" s="406"/>
      <c r="EC21" s="406"/>
      <c r="ED21" s="406"/>
      <c r="EE21" s="406"/>
      <c r="EF21" s="406"/>
      <c r="EG21" s="406"/>
      <c r="EH21" s="399"/>
      <c r="EI21" s="405"/>
      <c r="EJ21" s="405"/>
      <c r="EK21" s="405"/>
      <c r="EL21" s="405"/>
      <c r="EM21" s="406"/>
      <c r="EN21" s="406"/>
      <c r="EO21" s="406"/>
      <c r="EP21" s="406"/>
      <c r="EQ21" s="406"/>
      <c r="ER21" s="406"/>
      <c r="ES21" s="406"/>
      <c r="ET21" s="406"/>
      <c r="EU21" s="406"/>
      <c r="EV21" s="406"/>
      <c r="EW21" s="406"/>
      <c r="EX21" s="399"/>
      <c r="EZ21" s="411"/>
      <c r="FA21" s="411"/>
      <c r="FB21" s="408"/>
      <c r="FC21" s="408"/>
      <c r="FD21" s="407"/>
      <c r="FE21" s="407"/>
      <c r="FF21" s="407"/>
      <c r="FG21" s="407"/>
      <c r="FH21" s="405"/>
      <c r="FI21" s="405"/>
      <c r="FJ21" s="405"/>
      <c r="FK21" s="405"/>
      <c r="FL21" s="406"/>
      <c r="FM21" s="406"/>
      <c r="FN21" s="406"/>
      <c r="FO21" s="406"/>
      <c r="FP21" s="406"/>
      <c r="FQ21" s="406"/>
      <c r="FR21" s="406"/>
      <c r="FS21" s="406"/>
      <c r="FT21" s="406"/>
      <c r="FU21" s="406"/>
      <c r="FV21" s="406"/>
      <c r="FW21" s="399"/>
      <c r="FX21" s="405"/>
      <c r="FY21" s="405"/>
      <c r="FZ21" s="405"/>
      <c r="GA21" s="405"/>
      <c r="GB21" s="406"/>
      <c r="GC21" s="406"/>
      <c r="GD21" s="406"/>
      <c r="GE21" s="406"/>
      <c r="GF21" s="406"/>
      <c r="GG21" s="406"/>
      <c r="GH21" s="406"/>
      <c r="GI21" s="406"/>
      <c r="GJ21" s="406"/>
      <c r="GK21" s="406"/>
      <c r="GL21" s="406"/>
      <c r="GM21" s="399"/>
      <c r="GN21" s="395"/>
    </row>
    <row r="22" spans="32:196" ht="15.6" customHeight="1">
      <c r="AF22" s="473" t="str">
        <f>入力③!B16</f>
        <v/>
      </c>
      <c r="AG22" s="474"/>
      <c r="AH22" s="474"/>
      <c r="AI22" s="474"/>
      <c r="AJ22" s="475" t="s">
        <v>137</v>
      </c>
      <c r="AK22" s="475"/>
      <c r="AL22" s="475"/>
      <c r="AM22" s="476"/>
      <c r="AN22" s="468">
        <f>入力③!N16</f>
        <v>0</v>
      </c>
      <c r="AO22" s="468"/>
      <c r="AP22" s="468"/>
      <c r="AQ22" s="468"/>
      <c r="AR22" s="488">
        <f>入力③!O16</f>
        <v>0</v>
      </c>
      <c r="AS22" s="489"/>
      <c r="AT22" s="489"/>
      <c r="AU22" s="489"/>
      <c r="AV22" s="489"/>
      <c r="AW22" s="489"/>
      <c r="AX22" s="489"/>
      <c r="AY22" s="489"/>
      <c r="AZ22" s="489"/>
      <c r="BA22" s="489"/>
      <c r="BB22" s="489"/>
      <c r="BC22" s="195"/>
      <c r="BD22" s="468">
        <f>入力③!P16</f>
        <v>0</v>
      </c>
      <c r="BE22" s="468"/>
      <c r="BF22" s="468"/>
      <c r="BG22" s="468"/>
      <c r="BH22" s="488">
        <f>入力③!Q16</f>
        <v>0</v>
      </c>
      <c r="BI22" s="489"/>
      <c r="BJ22" s="489"/>
      <c r="BK22" s="489"/>
      <c r="BL22" s="489"/>
      <c r="BM22" s="489"/>
      <c r="BN22" s="489"/>
      <c r="BO22" s="489"/>
      <c r="BP22" s="489"/>
      <c r="BQ22" s="489"/>
      <c r="BR22" s="489"/>
      <c r="BS22" s="237"/>
      <c r="BU22" s="514"/>
      <c r="BV22" s="515"/>
      <c r="BW22" s="498" t="s">
        <v>197</v>
      </c>
      <c r="BX22" s="499"/>
      <c r="BY22" s="499"/>
      <c r="BZ22" s="499"/>
      <c r="CA22" s="499"/>
      <c r="CB22" s="500"/>
      <c r="CC22" s="494">
        <f>SUM(CC14:CF19)</f>
        <v>0</v>
      </c>
      <c r="CD22" s="494"/>
      <c r="CE22" s="494"/>
      <c r="CF22" s="494"/>
      <c r="CG22" s="495">
        <f>SUM(CG14:CQ21)</f>
        <v>0</v>
      </c>
      <c r="CH22" s="496"/>
      <c r="CI22" s="496"/>
      <c r="CJ22" s="496"/>
      <c r="CK22" s="496"/>
      <c r="CL22" s="496"/>
      <c r="CM22" s="496"/>
      <c r="CN22" s="496"/>
      <c r="CO22" s="496"/>
      <c r="CP22" s="496"/>
      <c r="CQ22" s="496"/>
      <c r="CR22" s="393"/>
      <c r="CS22" s="494">
        <f>SUM(CS14:CV19)</f>
        <v>0</v>
      </c>
      <c r="CT22" s="494"/>
      <c r="CU22" s="494"/>
      <c r="CV22" s="494"/>
      <c r="CW22" s="495">
        <f>SUM(CW14:DG21)</f>
        <v>0</v>
      </c>
      <c r="CX22" s="496"/>
      <c r="CY22" s="496"/>
      <c r="CZ22" s="496"/>
      <c r="DA22" s="496"/>
      <c r="DB22" s="496"/>
      <c r="DC22" s="496"/>
      <c r="DD22" s="496"/>
      <c r="DE22" s="496"/>
      <c r="DF22" s="496"/>
      <c r="DG22" s="496"/>
      <c r="DH22" s="394"/>
      <c r="DJ22" s="395"/>
      <c r="DK22" s="400"/>
      <c r="DL22" s="400"/>
      <c r="DM22" s="400"/>
      <c r="DN22" s="400"/>
      <c r="DO22" s="407"/>
      <c r="DP22" s="407"/>
      <c r="DQ22" s="407"/>
      <c r="DR22" s="407"/>
      <c r="DS22" s="405"/>
      <c r="DT22" s="405"/>
      <c r="DU22" s="405"/>
      <c r="DV22" s="405"/>
      <c r="DW22" s="406"/>
      <c r="DX22" s="406"/>
      <c r="DY22" s="406"/>
      <c r="DZ22" s="406"/>
      <c r="EA22" s="406"/>
      <c r="EB22" s="406"/>
      <c r="EC22" s="406"/>
      <c r="ED22" s="406"/>
      <c r="EE22" s="406"/>
      <c r="EF22" s="406"/>
      <c r="EG22" s="406"/>
      <c r="EH22" s="399"/>
      <c r="EI22" s="405"/>
      <c r="EJ22" s="405"/>
      <c r="EK22" s="405"/>
      <c r="EL22" s="405"/>
      <c r="EM22" s="406"/>
      <c r="EN22" s="406"/>
      <c r="EO22" s="406"/>
      <c r="EP22" s="406"/>
      <c r="EQ22" s="406"/>
      <c r="ER22" s="406"/>
      <c r="ES22" s="406"/>
      <c r="ET22" s="406"/>
      <c r="EU22" s="406"/>
      <c r="EV22" s="406"/>
      <c r="EW22" s="406"/>
      <c r="EX22" s="399"/>
      <c r="EZ22" s="411"/>
      <c r="FA22" s="411"/>
      <c r="FB22" s="400"/>
      <c r="FC22" s="400"/>
      <c r="FD22" s="400"/>
      <c r="FE22" s="400"/>
      <c r="FF22" s="400"/>
      <c r="FG22" s="400"/>
      <c r="FH22" s="405"/>
      <c r="FI22" s="405"/>
      <c r="FJ22" s="405"/>
      <c r="FK22" s="405"/>
      <c r="FL22" s="406"/>
      <c r="FM22" s="406"/>
      <c r="FN22" s="406"/>
      <c r="FO22" s="406"/>
      <c r="FP22" s="406"/>
      <c r="FQ22" s="406"/>
      <c r="FR22" s="406"/>
      <c r="FS22" s="406"/>
      <c r="FT22" s="406"/>
      <c r="FU22" s="406"/>
      <c r="FV22" s="406"/>
      <c r="FW22" s="399"/>
      <c r="FX22" s="405"/>
      <c r="FY22" s="405"/>
      <c r="FZ22" s="405"/>
      <c r="GA22" s="405"/>
      <c r="GB22" s="406"/>
      <c r="GC22" s="406"/>
      <c r="GD22" s="406"/>
      <c r="GE22" s="406"/>
      <c r="GF22" s="406"/>
      <c r="GG22" s="406"/>
      <c r="GH22" s="406"/>
      <c r="GI22" s="406"/>
      <c r="GJ22" s="406"/>
      <c r="GK22" s="406"/>
      <c r="GL22" s="406"/>
      <c r="GM22" s="399"/>
      <c r="GN22" s="395"/>
    </row>
    <row r="23" spans="32:196" ht="15.6" customHeight="1">
      <c r="AF23" s="460">
        <f>入力③!C17</f>
        <v>45292</v>
      </c>
      <c r="AG23" s="461"/>
      <c r="AH23" s="461"/>
      <c r="AI23" s="461"/>
      <c r="AJ23" s="461"/>
      <c r="AK23" s="461"/>
      <c r="AL23" s="461"/>
      <c r="AM23" s="462"/>
      <c r="AN23" s="468">
        <f>入力③!N17</f>
        <v>0</v>
      </c>
      <c r="AO23" s="468"/>
      <c r="AP23" s="468"/>
      <c r="AQ23" s="468"/>
      <c r="AR23" s="488">
        <f>入力③!O17</f>
        <v>0</v>
      </c>
      <c r="AS23" s="489"/>
      <c r="AT23" s="489"/>
      <c r="AU23" s="489"/>
      <c r="AV23" s="489"/>
      <c r="AW23" s="489"/>
      <c r="AX23" s="489"/>
      <c r="AY23" s="489"/>
      <c r="AZ23" s="489"/>
      <c r="BA23" s="489"/>
      <c r="BB23" s="489"/>
      <c r="BC23" s="195"/>
      <c r="BD23" s="468">
        <f>入力③!P17</f>
        <v>0</v>
      </c>
      <c r="BE23" s="468"/>
      <c r="BF23" s="468"/>
      <c r="BG23" s="468"/>
      <c r="BH23" s="488">
        <f>入力③!Q17</f>
        <v>0</v>
      </c>
      <c r="BI23" s="489"/>
      <c r="BJ23" s="489"/>
      <c r="BK23" s="489"/>
      <c r="BL23" s="489"/>
      <c r="BM23" s="489"/>
      <c r="BN23" s="489"/>
      <c r="BO23" s="489"/>
      <c r="BP23" s="489"/>
      <c r="BQ23" s="489"/>
      <c r="BR23" s="489"/>
      <c r="BS23" s="237"/>
      <c r="BU23" s="530">
        <f>入力③!B28</f>
        <v>45383</v>
      </c>
      <c r="BV23" s="531"/>
      <c r="BW23" s="525">
        <f>入力③!C34</f>
        <v>45566</v>
      </c>
      <c r="BX23" s="526"/>
      <c r="BY23" s="526"/>
      <c r="BZ23" s="526"/>
      <c r="CA23" s="526"/>
      <c r="CB23" s="527"/>
      <c r="CC23" s="468">
        <f>入力③!N34</f>
        <v>0</v>
      </c>
      <c r="CD23" s="468"/>
      <c r="CE23" s="468"/>
      <c r="CF23" s="468"/>
      <c r="CG23" s="521">
        <f>入力③!O34</f>
        <v>0</v>
      </c>
      <c r="CH23" s="522"/>
      <c r="CI23" s="522"/>
      <c r="CJ23" s="522"/>
      <c r="CK23" s="522"/>
      <c r="CL23" s="522"/>
      <c r="CM23" s="522"/>
      <c r="CN23" s="522"/>
      <c r="CO23" s="522"/>
      <c r="CP23" s="522"/>
      <c r="CQ23" s="522"/>
      <c r="CR23" s="391"/>
      <c r="CS23" s="468">
        <f>入力③!P34</f>
        <v>0</v>
      </c>
      <c r="CT23" s="468"/>
      <c r="CU23" s="468"/>
      <c r="CV23" s="468"/>
      <c r="CW23" s="521">
        <f>入力③!Q34</f>
        <v>0</v>
      </c>
      <c r="CX23" s="522"/>
      <c r="CY23" s="522"/>
      <c r="CZ23" s="522"/>
      <c r="DA23" s="522"/>
      <c r="DB23" s="522"/>
      <c r="DC23" s="522"/>
      <c r="DD23" s="522"/>
      <c r="DE23" s="522"/>
      <c r="DF23" s="522"/>
      <c r="DG23" s="522"/>
      <c r="DH23" s="392"/>
      <c r="DJ23" s="395"/>
      <c r="DK23" s="400"/>
      <c r="DL23" s="400"/>
      <c r="DM23" s="400"/>
      <c r="DN23" s="400"/>
      <c r="DO23" s="407"/>
      <c r="DP23" s="407"/>
      <c r="DQ23" s="407"/>
      <c r="DR23" s="407"/>
      <c r="DS23" s="405"/>
      <c r="DT23" s="405"/>
      <c r="DU23" s="405"/>
      <c r="DV23" s="405"/>
      <c r="DW23" s="406"/>
      <c r="DX23" s="406"/>
      <c r="DY23" s="406"/>
      <c r="DZ23" s="406"/>
      <c r="EA23" s="406"/>
      <c r="EB23" s="406"/>
      <c r="EC23" s="406"/>
      <c r="ED23" s="406"/>
      <c r="EE23" s="406"/>
      <c r="EF23" s="406"/>
      <c r="EG23" s="406"/>
      <c r="EH23" s="399"/>
      <c r="EI23" s="405"/>
      <c r="EJ23" s="405"/>
      <c r="EK23" s="405"/>
      <c r="EL23" s="405"/>
      <c r="EM23" s="406"/>
      <c r="EN23" s="406"/>
      <c r="EO23" s="406"/>
      <c r="EP23" s="406"/>
      <c r="EQ23" s="406"/>
      <c r="ER23" s="406"/>
      <c r="ES23" s="406"/>
      <c r="ET23" s="406"/>
      <c r="EU23" s="406"/>
      <c r="EV23" s="406"/>
      <c r="EW23" s="406"/>
      <c r="EX23" s="399"/>
      <c r="EZ23" s="409"/>
      <c r="FA23" s="409"/>
      <c r="FB23" s="410"/>
      <c r="FC23" s="410"/>
      <c r="FD23" s="410"/>
      <c r="FE23" s="410"/>
      <c r="FF23" s="410"/>
      <c r="FG23" s="410"/>
      <c r="FH23" s="405"/>
      <c r="FI23" s="405"/>
      <c r="FJ23" s="405"/>
      <c r="FK23" s="405"/>
      <c r="FL23" s="406"/>
      <c r="FM23" s="406"/>
      <c r="FN23" s="406"/>
      <c r="FO23" s="406"/>
      <c r="FP23" s="406"/>
      <c r="FQ23" s="406"/>
      <c r="FR23" s="406"/>
      <c r="FS23" s="406"/>
      <c r="FT23" s="406"/>
      <c r="FU23" s="406"/>
      <c r="FV23" s="406"/>
      <c r="FW23" s="399"/>
      <c r="FX23" s="405"/>
      <c r="FY23" s="405"/>
      <c r="FZ23" s="405"/>
      <c r="GA23" s="405"/>
      <c r="GB23" s="406"/>
      <c r="GC23" s="406"/>
      <c r="GD23" s="406"/>
      <c r="GE23" s="406"/>
      <c r="GF23" s="406"/>
      <c r="GG23" s="406"/>
      <c r="GH23" s="406"/>
      <c r="GI23" s="406"/>
      <c r="GJ23" s="406"/>
      <c r="GK23" s="406"/>
      <c r="GL23" s="406"/>
      <c r="GM23" s="399"/>
      <c r="GN23" s="395"/>
    </row>
    <row r="24" spans="32:196" ht="15.6" customHeight="1">
      <c r="AF24" s="473" t="str">
        <f>入力③!B18</f>
        <v/>
      </c>
      <c r="AG24" s="474"/>
      <c r="AH24" s="474"/>
      <c r="AI24" s="474"/>
      <c r="AJ24" s="475" t="s">
        <v>121</v>
      </c>
      <c r="AK24" s="475"/>
      <c r="AL24" s="475"/>
      <c r="AM24" s="476"/>
      <c r="AN24" s="468">
        <f>入力③!N18</f>
        <v>0</v>
      </c>
      <c r="AO24" s="468"/>
      <c r="AP24" s="468"/>
      <c r="AQ24" s="468"/>
      <c r="AR24" s="488">
        <f>入力③!O18</f>
        <v>0</v>
      </c>
      <c r="AS24" s="489"/>
      <c r="AT24" s="489"/>
      <c r="AU24" s="489"/>
      <c r="AV24" s="489"/>
      <c r="AW24" s="489"/>
      <c r="AX24" s="489"/>
      <c r="AY24" s="489"/>
      <c r="AZ24" s="489"/>
      <c r="BA24" s="489"/>
      <c r="BB24" s="489"/>
      <c r="BC24" s="195"/>
      <c r="BD24" s="468">
        <f>入力③!P18</f>
        <v>0</v>
      </c>
      <c r="BE24" s="468"/>
      <c r="BF24" s="468"/>
      <c r="BG24" s="468"/>
      <c r="BH24" s="488">
        <f>入力③!Q18</f>
        <v>0</v>
      </c>
      <c r="BI24" s="489"/>
      <c r="BJ24" s="489"/>
      <c r="BK24" s="489"/>
      <c r="BL24" s="489"/>
      <c r="BM24" s="489"/>
      <c r="BN24" s="489"/>
      <c r="BO24" s="489"/>
      <c r="BP24" s="489"/>
      <c r="BQ24" s="489"/>
      <c r="BR24" s="489"/>
      <c r="BS24" s="237"/>
      <c r="BU24" s="532"/>
      <c r="BV24" s="533"/>
      <c r="BW24" s="466" t="s">
        <v>209</v>
      </c>
      <c r="BX24" s="467"/>
      <c r="BY24" s="467"/>
      <c r="BZ24" s="467"/>
      <c r="CA24" s="467"/>
      <c r="CB24" s="497"/>
      <c r="CC24" s="468">
        <f>入力③!N35</f>
        <v>0</v>
      </c>
      <c r="CD24" s="468"/>
      <c r="CE24" s="468"/>
      <c r="CF24" s="468"/>
      <c r="CG24" s="488">
        <f>入力③!O35</f>
        <v>0</v>
      </c>
      <c r="CH24" s="489"/>
      <c r="CI24" s="489"/>
      <c r="CJ24" s="489"/>
      <c r="CK24" s="489"/>
      <c r="CL24" s="489"/>
      <c r="CM24" s="489"/>
      <c r="CN24" s="489"/>
      <c r="CO24" s="489"/>
      <c r="CP24" s="489"/>
      <c r="CQ24" s="489"/>
      <c r="CR24" s="195"/>
      <c r="CS24" s="468">
        <f>入力③!P35</f>
        <v>0</v>
      </c>
      <c r="CT24" s="468"/>
      <c r="CU24" s="468"/>
      <c r="CV24" s="468"/>
      <c r="CW24" s="488">
        <f>入力③!Q35</f>
        <v>0</v>
      </c>
      <c r="CX24" s="489"/>
      <c r="CY24" s="489"/>
      <c r="CZ24" s="489"/>
      <c r="DA24" s="489"/>
      <c r="DB24" s="489"/>
      <c r="DC24" s="489"/>
      <c r="DD24" s="489"/>
      <c r="DE24" s="489"/>
      <c r="DF24" s="489"/>
      <c r="DG24" s="489"/>
      <c r="DH24" s="237"/>
      <c r="DJ24" s="395"/>
      <c r="DK24" s="400"/>
      <c r="DL24" s="400"/>
      <c r="DM24" s="400"/>
      <c r="DN24" s="400"/>
      <c r="DO24" s="407"/>
      <c r="DP24" s="407"/>
      <c r="DQ24" s="407"/>
      <c r="DR24" s="407"/>
      <c r="DS24" s="405"/>
      <c r="DT24" s="405"/>
      <c r="DU24" s="405"/>
      <c r="DV24" s="405"/>
      <c r="DW24" s="406"/>
      <c r="DX24" s="406"/>
      <c r="DY24" s="406"/>
      <c r="DZ24" s="406"/>
      <c r="EA24" s="406"/>
      <c r="EB24" s="406"/>
      <c r="EC24" s="406"/>
      <c r="ED24" s="406"/>
      <c r="EE24" s="406"/>
      <c r="EF24" s="406"/>
      <c r="EG24" s="406"/>
      <c r="EH24" s="399"/>
      <c r="EI24" s="405"/>
      <c r="EJ24" s="405"/>
      <c r="EK24" s="405"/>
      <c r="EL24" s="405"/>
      <c r="EM24" s="406"/>
      <c r="EN24" s="406"/>
      <c r="EO24" s="406"/>
      <c r="EP24" s="406"/>
      <c r="EQ24" s="406"/>
      <c r="ER24" s="406"/>
      <c r="ES24" s="406"/>
      <c r="ET24" s="406"/>
      <c r="EU24" s="406"/>
      <c r="EV24" s="406"/>
      <c r="EW24" s="406"/>
      <c r="EX24" s="399"/>
      <c r="EZ24" s="409"/>
      <c r="FA24" s="409"/>
      <c r="FB24" s="400"/>
      <c r="FC24" s="400"/>
      <c r="FD24" s="400"/>
      <c r="FE24" s="400"/>
      <c r="FF24" s="400"/>
      <c r="FG24" s="400"/>
      <c r="FH24" s="405"/>
      <c r="FI24" s="405"/>
      <c r="FJ24" s="405"/>
      <c r="FK24" s="405"/>
      <c r="FL24" s="406"/>
      <c r="FM24" s="406"/>
      <c r="FN24" s="406"/>
      <c r="FO24" s="406"/>
      <c r="FP24" s="406"/>
      <c r="FQ24" s="406"/>
      <c r="FR24" s="406"/>
      <c r="FS24" s="406"/>
      <c r="FT24" s="406"/>
      <c r="FU24" s="406"/>
      <c r="FV24" s="406"/>
      <c r="FW24" s="399"/>
      <c r="FX24" s="405"/>
      <c r="FY24" s="405"/>
      <c r="FZ24" s="405"/>
      <c r="GA24" s="405"/>
      <c r="GB24" s="406"/>
      <c r="GC24" s="406"/>
      <c r="GD24" s="406"/>
      <c r="GE24" s="406"/>
      <c r="GF24" s="406"/>
      <c r="GG24" s="406"/>
      <c r="GH24" s="406"/>
      <c r="GI24" s="406"/>
      <c r="GJ24" s="406"/>
      <c r="GK24" s="406"/>
      <c r="GL24" s="406"/>
      <c r="GM24" s="399"/>
      <c r="GN24" s="395"/>
    </row>
    <row r="25" spans="32:196" ht="15.6" customHeight="1">
      <c r="AF25" s="473" t="str">
        <f>入力③!B19</f>
        <v/>
      </c>
      <c r="AG25" s="474"/>
      <c r="AH25" s="474"/>
      <c r="AI25" s="474"/>
      <c r="AJ25" s="475" t="s">
        <v>122</v>
      </c>
      <c r="AK25" s="475"/>
      <c r="AL25" s="475"/>
      <c r="AM25" s="476"/>
      <c r="AN25" s="468">
        <f>入力③!N19</f>
        <v>0</v>
      </c>
      <c r="AO25" s="468"/>
      <c r="AP25" s="468"/>
      <c r="AQ25" s="468"/>
      <c r="AR25" s="488">
        <f>入力③!O19</f>
        <v>0</v>
      </c>
      <c r="AS25" s="489"/>
      <c r="AT25" s="489"/>
      <c r="AU25" s="489"/>
      <c r="AV25" s="489"/>
      <c r="AW25" s="489"/>
      <c r="AX25" s="489"/>
      <c r="AY25" s="489"/>
      <c r="AZ25" s="489"/>
      <c r="BA25" s="489"/>
      <c r="BB25" s="489"/>
      <c r="BC25" s="195"/>
      <c r="BD25" s="468">
        <f>入力③!P19</f>
        <v>0</v>
      </c>
      <c r="BE25" s="468"/>
      <c r="BF25" s="468"/>
      <c r="BG25" s="468"/>
      <c r="BH25" s="488">
        <f>入力③!Q19</f>
        <v>0</v>
      </c>
      <c r="BI25" s="489"/>
      <c r="BJ25" s="489"/>
      <c r="BK25" s="489"/>
      <c r="BL25" s="489"/>
      <c r="BM25" s="489"/>
      <c r="BN25" s="489"/>
      <c r="BO25" s="489"/>
      <c r="BP25" s="489"/>
      <c r="BQ25" s="489"/>
      <c r="BR25" s="489"/>
      <c r="BS25" s="237"/>
      <c r="BU25" s="532"/>
      <c r="BV25" s="533"/>
      <c r="BW25" s="466" t="s">
        <v>210</v>
      </c>
      <c r="BX25" s="467"/>
      <c r="BY25" s="467"/>
      <c r="BZ25" s="467"/>
      <c r="CA25" s="467"/>
      <c r="CB25" s="497"/>
      <c r="CC25" s="468">
        <f>入力③!N36</f>
        <v>0</v>
      </c>
      <c r="CD25" s="468"/>
      <c r="CE25" s="468"/>
      <c r="CF25" s="468"/>
      <c r="CG25" s="488">
        <f>入力③!O36</f>
        <v>0</v>
      </c>
      <c r="CH25" s="489"/>
      <c r="CI25" s="489"/>
      <c r="CJ25" s="489"/>
      <c r="CK25" s="489"/>
      <c r="CL25" s="489"/>
      <c r="CM25" s="489"/>
      <c r="CN25" s="489"/>
      <c r="CO25" s="489"/>
      <c r="CP25" s="489"/>
      <c r="CQ25" s="489"/>
      <c r="CR25" s="195"/>
      <c r="CS25" s="468">
        <f>入力③!P36</f>
        <v>0</v>
      </c>
      <c r="CT25" s="468"/>
      <c r="CU25" s="468"/>
      <c r="CV25" s="468"/>
      <c r="CW25" s="488">
        <f>入力③!Q36</f>
        <v>0</v>
      </c>
      <c r="CX25" s="489"/>
      <c r="CY25" s="489"/>
      <c r="CZ25" s="489"/>
      <c r="DA25" s="489"/>
      <c r="DB25" s="489"/>
      <c r="DC25" s="489"/>
      <c r="DD25" s="489"/>
      <c r="DE25" s="489"/>
      <c r="DF25" s="489"/>
      <c r="DG25" s="489"/>
      <c r="DH25" s="237"/>
      <c r="DJ25" s="395"/>
      <c r="DK25" s="400"/>
      <c r="DL25" s="400"/>
      <c r="DM25" s="400"/>
      <c r="DN25" s="400"/>
      <c r="DO25" s="407"/>
      <c r="DP25" s="407"/>
      <c r="DQ25" s="407"/>
      <c r="DR25" s="407"/>
      <c r="DS25" s="405"/>
      <c r="DT25" s="405"/>
      <c r="DU25" s="405"/>
      <c r="DV25" s="405"/>
      <c r="DW25" s="406"/>
      <c r="DX25" s="406"/>
      <c r="DY25" s="406"/>
      <c r="DZ25" s="406"/>
      <c r="EA25" s="406"/>
      <c r="EB25" s="406"/>
      <c r="EC25" s="406"/>
      <c r="ED25" s="406"/>
      <c r="EE25" s="406"/>
      <c r="EF25" s="406"/>
      <c r="EG25" s="406"/>
      <c r="EH25" s="399"/>
      <c r="EI25" s="405"/>
      <c r="EJ25" s="405"/>
      <c r="EK25" s="405"/>
      <c r="EL25" s="405"/>
      <c r="EM25" s="406"/>
      <c r="EN25" s="406"/>
      <c r="EO25" s="406"/>
      <c r="EP25" s="406"/>
      <c r="EQ25" s="406"/>
      <c r="ER25" s="406"/>
      <c r="ES25" s="406"/>
      <c r="ET25" s="406"/>
      <c r="EU25" s="406"/>
      <c r="EV25" s="406"/>
      <c r="EW25" s="406"/>
      <c r="EX25" s="399"/>
      <c r="EZ25" s="409"/>
      <c r="FA25" s="409"/>
      <c r="FB25" s="400"/>
      <c r="FC25" s="400"/>
      <c r="FD25" s="400"/>
      <c r="FE25" s="400"/>
      <c r="FF25" s="400"/>
      <c r="FG25" s="400"/>
      <c r="FH25" s="405"/>
      <c r="FI25" s="405"/>
      <c r="FJ25" s="405"/>
      <c r="FK25" s="405"/>
      <c r="FL25" s="406"/>
      <c r="FM25" s="406"/>
      <c r="FN25" s="406"/>
      <c r="FO25" s="406"/>
      <c r="FP25" s="406"/>
      <c r="FQ25" s="406"/>
      <c r="FR25" s="406"/>
      <c r="FS25" s="406"/>
      <c r="FT25" s="406"/>
      <c r="FU25" s="406"/>
      <c r="FV25" s="406"/>
      <c r="FW25" s="399"/>
      <c r="FX25" s="405"/>
      <c r="FY25" s="405"/>
      <c r="FZ25" s="405"/>
      <c r="GA25" s="405"/>
      <c r="GB25" s="406"/>
      <c r="GC25" s="406"/>
      <c r="GD25" s="406"/>
      <c r="GE25" s="406"/>
      <c r="GF25" s="406"/>
      <c r="GG25" s="406"/>
      <c r="GH25" s="406"/>
      <c r="GI25" s="406"/>
      <c r="GJ25" s="406"/>
      <c r="GK25" s="406"/>
      <c r="GL25" s="406"/>
      <c r="GM25" s="399"/>
      <c r="GN25" s="395"/>
    </row>
    <row r="26" spans="32:196" ht="15.6" customHeight="1">
      <c r="AF26" s="477" t="s">
        <v>199</v>
      </c>
      <c r="AG26" s="478"/>
      <c r="AH26" s="479"/>
      <c r="AI26" s="390"/>
      <c r="AJ26" s="486">
        <f>入力③!C20</f>
        <v>6</v>
      </c>
      <c r="AK26" s="486"/>
      <c r="AL26" s="486"/>
      <c r="AM26" s="487"/>
      <c r="AN26" s="468">
        <f>入力③!N20</f>
        <v>0</v>
      </c>
      <c r="AO26" s="468"/>
      <c r="AP26" s="468"/>
      <c r="AQ26" s="468"/>
      <c r="AR26" s="488">
        <f>入力③!O20</f>
        <v>0</v>
      </c>
      <c r="AS26" s="489"/>
      <c r="AT26" s="489"/>
      <c r="AU26" s="489"/>
      <c r="AV26" s="489"/>
      <c r="AW26" s="489"/>
      <c r="AX26" s="489"/>
      <c r="AY26" s="489"/>
      <c r="AZ26" s="489"/>
      <c r="BA26" s="489"/>
      <c r="BB26" s="489"/>
      <c r="BC26" s="195"/>
      <c r="BD26" s="468">
        <f>入力③!P20</f>
        <v>0</v>
      </c>
      <c r="BE26" s="468"/>
      <c r="BF26" s="468"/>
      <c r="BG26" s="468"/>
      <c r="BH26" s="488">
        <f>入力③!Q20</f>
        <v>0</v>
      </c>
      <c r="BI26" s="489"/>
      <c r="BJ26" s="489"/>
      <c r="BK26" s="489"/>
      <c r="BL26" s="489"/>
      <c r="BM26" s="489"/>
      <c r="BN26" s="489"/>
      <c r="BO26" s="489"/>
      <c r="BP26" s="489"/>
      <c r="BQ26" s="489"/>
      <c r="BR26" s="489"/>
      <c r="BS26" s="237"/>
      <c r="BU26" s="532"/>
      <c r="BV26" s="533"/>
      <c r="BW26" s="466" t="s">
        <v>211</v>
      </c>
      <c r="BX26" s="467"/>
      <c r="BY26" s="467"/>
      <c r="BZ26" s="467"/>
      <c r="CA26" s="467"/>
      <c r="CB26" s="497"/>
      <c r="CC26" s="468">
        <f>入力③!N37</f>
        <v>0</v>
      </c>
      <c r="CD26" s="468"/>
      <c r="CE26" s="468"/>
      <c r="CF26" s="468"/>
      <c r="CG26" s="488">
        <f>入力③!O37</f>
        <v>0</v>
      </c>
      <c r="CH26" s="489"/>
      <c r="CI26" s="489"/>
      <c r="CJ26" s="489"/>
      <c r="CK26" s="489"/>
      <c r="CL26" s="489"/>
      <c r="CM26" s="489"/>
      <c r="CN26" s="489"/>
      <c r="CO26" s="489"/>
      <c r="CP26" s="489"/>
      <c r="CQ26" s="489"/>
      <c r="CR26" s="195"/>
      <c r="CS26" s="468">
        <f>入力③!P37</f>
        <v>0</v>
      </c>
      <c r="CT26" s="468"/>
      <c r="CU26" s="468"/>
      <c r="CV26" s="468"/>
      <c r="CW26" s="488">
        <f>入力③!Q37</f>
        <v>0</v>
      </c>
      <c r="CX26" s="489"/>
      <c r="CY26" s="489"/>
      <c r="CZ26" s="489"/>
      <c r="DA26" s="489"/>
      <c r="DB26" s="489"/>
      <c r="DC26" s="489"/>
      <c r="DD26" s="489"/>
      <c r="DE26" s="489"/>
      <c r="DF26" s="489"/>
      <c r="DG26" s="489"/>
      <c r="DH26" s="237"/>
      <c r="DJ26" s="395"/>
      <c r="DK26" s="408"/>
      <c r="DL26" s="408"/>
      <c r="DM26" s="408"/>
      <c r="DN26" s="400"/>
      <c r="DO26" s="407"/>
      <c r="DP26" s="407"/>
      <c r="DQ26" s="407"/>
      <c r="DR26" s="407"/>
      <c r="DS26" s="405"/>
      <c r="DT26" s="405"/>
      <c r="DU26" s="405"/>
      <c r="DV26" s="405"/>
      <c r="DW26" s="406"/>
      <c r="DX26" s="406"/>
      <c r="DY26" s="406"/>
      <c r="DZ26" s="406"/>
      <c r="EA26" s="406"/>
      <c r="EB26" s="406"/>
      <c r="EC26" s="406"/>
      <c r="ED26" s="406"/>
      <c r="EE26" s="406"/>
      <c r="EF26" s="406"/>
      <c r="EG26" s="406"/>
      <c r="EH26" s="399"/>
      <c r="EI26" s="405"/>
      <c r="EJ26" s="405"/>
      <c r="EK26" s="405"/>
      <c r="EL26" s="405"/>
      <c r="EM26" s="406"/>
      <c r="EN26" s="406"/>
      <c r="EO26" s="406"/>
      <c r="EP26" s="406"/>
      <c r="EQ26" s="406"/>
      <c r="ER26" s="406"/>
      <c r="ES26" s="406"/>
      <c r="ET26" s="406"/>
      <c r="EU26" s="406"/>
      <c r="EV26" s="406"/>
      <c r="EW26" s="406"/>
      <c r="EX26" s="399"/>
      <c r="EZ26" s="409"/>
      <c r="FA26" s="409"/>
      <c r="FB26" s="400"/>
      <c r="FC26" s="400"/>
      <c r="FD26" s="400"/>
      <c r="FE26" s="400"/>
      <c r="FF26" s="400"/>
      <c r="FG26" s="400"/>
      <c r="FH26" s="405"/>
      <c r="FI26" s="405"/>
      <c r="FJ26" s="405"/>
      <c r="FK26" s="405"/>
      <c r="FL26" s="406"/>
      <c r="FM26" s="406"/>
      <c r="FN26" s="406"/>
      <c r="FO26" s="406"/>
      <c r="FP26" s="406"/>
      <c r="FQ26" s="406"/>
      <c r="FR26" s="406"/>
      <c r="FS26" s="406"/>
      <c r="FT26" s="406"/>
      <c r="FU26" s="406"/>
      <c r="FV26" s="406"/>
      <c r="FW26" s="399"/>
      <c r="FX26" s="405"/>
      <c r="FY26" s="405"/>
      <c r="FZ26" s="405"/>
      <c r="GA26" s="405"/>
      <c r="GB26" s="406"/>
      <c r="GC26" s="406"/>
      <c r="GD26" s="406"/>
      <c r="GE26" s="406"/>
      <c r="GF26" s="406"/>
      <c r="GG26" s="406"/>
      <c r="GH26" s="406"/>
      <c r="GI26" s="406"/>
      <c r="GJ26" s="406"/>
      <c r="GK26" s="406"/>
      <c r="GL26" s="406"/>
      <c r="GM26" s="399"/>
      <c r="GN26" s="395"/>
    </row>
    <row r="27" spans="32:196" ht="15.6" customHeight="1">
      <c r="AF27" s="480"/>
      <c r="AG27" s="481"/>
      <c r="AH27" s="482"/>
      <c r="AI27" s="390"/>
      <c r="AJ27" s="486">
        <f>入力③!C21</f>
        <v>0</v>
      </c>
      <c r="AK27" s="486"/>
      <c r="AL27" s="486"/>
      <c r="AM27" s="487"/>
      <c r="AN27" s="468">
        <f>入力③!N21</f>
        <v>0</v>
      </c>
      <c r="AO27" s="468"/>
      <c r="AP27" s="468"/>
      <c r="AQ27" s="468"/>
      <c r="AR27" s="488">
        <f>入力③!O21</f>
        <v>0</v>
      </c>
      <c r="AS27" s="489"/>
      <c r="AT27" s="489"/>
      <c r="AU27" s="489"/>
      <c r="AV27" s="489"/>
      <c r="AW27" s="489"/>
      <c r="AX27" s="489"/>
      <c r="AY27" s="489"/>
      <c r="AZ27" s="489"/>
      <c r="BA27" s="489"/>
      <c r="BB27" s="489"/>
      <c r="BC27" s="195"/>
      <c r="BD27" s="468">
        <f>入力③!P21</f>
        <v>0</v>
      </c>
      <c r="BE27" s="468"/>
      <c r="BF27" s="468"/>
      <c r="BG27" s="468"/>
      <c r="BH27" s="488">
        <f>入力③!Q21</f>
        <v>0</v>
      </c>
      <c r="BI27" s="489"/>
      <c r="BJ27" s="489"/>
      <c r="BK27" s="489"/>
      <c r="BL27" s="489"/>
      <c r="BM27" s="489"/>
      <c r="BN27" s="489"/>
      <c r="BO27" s="489"/>
      <c r="BP27" s="489"/>
      <c r="BQ27" s="489"/>
      <c r="BR27" s="489"/>
      <c r="BS27" s="237"/>
      <c r="BU27" s="532"/>
      <c r="BV27" s="533"/>
      <c r="BW27" s="466" t="s">
        <v>212</v>
      </c>
      <c r="BX27" s="467"/>
      <c r="BY27" s="467"/>
      <c r="BZ27" s="467"/>
      <c r="CA27" s="467"/>
      <c r="CB27" s="497"/>
      <c r="CC27" s="468">
        <f>入力③!N38</f>
        <v>0</v>
      </c>
      <c r="CD27" s="468"/>
      <c r="CE27" s="468"/>
      <c r="CF27" s="468"/>
      <c r="CG27" s="488">
        <f>入力③!O38</f>
        <v>0</v>
      </c>
      <c r="CH27" s="489"/>
      <c r="CI27" s="489"/>
      <c r="CJ27" s="489"/>
      <c r="CK27" s="489"/>
      <c r="CL27" s="489"/>
      <c r="CM27" s="489"/>
      <c r="CN27" s="489"/>
      <c r="CO27" s="489"/>
      <c r="CP27" s="489"/>
      <c r="CQ27" s="489"/>
      <c r="CR27" s="195"/>
      <c r="CS27" s="468">
        <f>入力③!P38</f>
        <v>0</v>
      </c>
      <c r="CT27" s="468"/>
      <c r="CU27" s="468"/>
      <c r="CV27" s="468"/>
      <c r="CW27" s="488">
        <f>入力③!Q38</f>
        <v>0</v>
      </c>
      <c r="CX27" s="489"/>
      <c r="CY27" s="489"/>
      <c r="CZ27" s="489"/>
      <c r="DA27" s="489"/>
      <c r="DB27" s="489"/>
      <c r="DC27" s="489"/>
      <c r="DD27" s="489"/>
      <c r="DE27" s="489"/>
      <c r="DF27" s="489"/>
      <c r="DG27" s="489"/>
      <c r="DH27" s="237"/>
      <c r="DJ27" s="395"/>
      <c r="DK27" s="408"/>
      <c r="DL27" s="408"/>
      <c r="DM27" s="408"/>
      <c r="DN27" s="400"/>
      <c r="DO27" s="407"/>
      <c r="DP27" s="407"/>
      <c r="DQ27" s="407"/>
      <c r="DR27" s="407"/>
      <c r="DS27" s="405"/>
      <c r="DT27" s="405"/>
      <c r="DU27" s="405"/>
      <c r="DV27" s="405"/>
      <c r="DW27" s="406"/>
      <c r="DX27" s="406"/>
      <c r="DY27" s="406"/>
      <c r="DZ27" s="406"/>
      <c r="EA27" s="406"/>
      <c r="EB27" s="406"/>
      <c r="EC27" s="406"/>
      <c r="ED27" s="406"/>
      <c r="EE27" s="406"/>
      <c r="EF27" s="406"/>
      <c r="EG27" s="406"/>
      <c r="EH27" s="399"/>
      <c r="EI27" s="405"/>
      <c r="EJ27" s="405"/>
      <c r="EK27" s="405"/>
      <c r="EL27" s="405"/>
      <c r="EM27" s="406"/>
      <c r="EN27" s="406"/>
      <c r="EO27" s="406"/>
      <c r="EP27" s="406"/>
      <c r="EQ27" s="406"/>
      <c r="ER27" s="406"/>
      <c r="ES27" s="406"/>
      <c r="ET27" s="406"/>
      <c r="EU27" s="406"/>
      <c r="EV27" s="406"/>
      <c r="EW27" s="406"/>
      <c r="EX27" s="399"/>
      <c r="EZ27" s="409"/>
      <c r="FA27" s="409"/>
      <c r="FB27" s="400"/>
      <c r="FC27" s="400"/>
      <c r="FD27" s="400"/>
      <c r="FE27" s="400"/>
      <c r="FF27" s="400"/>
      <c r="FG27" s="400"/>
      <c r="FH27" s="405"/>
      <c r="FI27" s="405"/>
      <c r="FJ27" s="405"/>
      <c r="FK27" s="405"/>
      <c r="FL27" s="406"/>
      <c r="FM27" s="406"/>
      <c r="FN27" s="406"/>
      <c r="FO27" s="406"/>
      <c r="FP27" s="406"/>
      <c r="FQ27" s="406"/>
      <c r="FR27" s="406"/>
      <c r="FS27" s="406"/>
      <c r="FT27" s="406"/>
      <c r="FU27" s="406"/>
      <c r="FV27" s="406"/>
      <c r="FW27" s="399"/>
      <c r="FX27" s="405"/>
      <c r="FY27" s="405"/>
      <c r="FZ27" s="405"/>
      <c r="GA27" s="405"/>
      <c r="GB27" s="406"/>
      <c r="GC27" s="406"/>
      <c r="GD27" s="406"/>
      <c r="GE27" s="406"/>
      <c r="GF27" s="406"/>
      <c r="GG27" s="406"/>
      <c r="GH27" s="406"/>
      <c r="GI27" s="406"/>
      <c r="GJ27" s="406"/>
      <c r="GK27" s="406"/>
      <c r="GL27" s="406"/>
      <c r="GM27" s="399"/>
      <c r="GN27" s="395"/>
    </row>
    <row r="28" spans="32:196" ht="15.6" customHeight="1">
      <c r="AF28" s="480"/>
      <c r="AG28" s="481"/>
      <c r="AH28" s="482"/>
      <c r="AI28" s="390"/>
      <c r="AJ28" s="486">
        <f>入力③!C22</f>
        <v>12</v>
      </c>
      <c r="AK28" s="486"/>
      <c r="AL28" s="486"/>
      <c r="AM28" s="487"/>
      <c r="AN28" s="468">
        <f>入力③!N22</f>
        <v>0</v>
      </c>
      <c r="AO28" s="468"/>
      <c r="AP28" s="468"/>
      <c r="AQ28" s="468"/>
      <c r="AR28" s="488">
        <f>入力③!O22</f>
        <v>0</v>
      </c>
      <c r="AS28" s="489"/>
      <c r="AT28" s="489"/>
      <c r="AU28" s="489"/>
      <c r="AV28" s="489"/>
      <c r="AW28" s="489"/>
      <c r="AX28" s="489"/>
      <c r="AY28" s="489"/>
      <c r="AZ28" s="489"/>
      <c r="BA28" s="489"/>
      <c r="BB28" s="489"/>
      <c r="BC28" s="195"/>
      <c r="BD28" s="468">
        <f>入力③!P22</f>
        <v>0</v>
      </c>
      <c r="BE28" s="468"/>
      <c r="BF28" s="468"/>
      <c r="BG28" s="468"/>
      <c r="BH28" s="488">
        <f>入力③!Q22</f>
        <v>0</v>
      </c>
      <c r="BI28" s="489"/>
      <c r="BJ28" s="489"/>
      <c r="BK28" s="489"/>
      <c r="BL28" s="489"/>
      <c r="BM28" s="489"/>
      <c r="BN28" s="489"/>
      <c r="BO28" s="489"/>
      <c r="BP28" s="489"/>
      <c r="BQ28" s="489"/>
      <c r="BR28" s="489"/>
      <c r="BS28" s="237"/>
      <c r="BU28" s="532"/>
      <c r="BV28" s="533"/>
      <c r="BW28" s="466" t="s">
        <v>213</v>
      </c>
      <c r="BX28" s="467"/>
      <c r="BY28" s="467"/>
      <c r="BZ28" s="467"/>
      <c r="CA28" s="467"/>
      <c r="CB28" s="497"/>
      <c r="CC28" s="468">
        <f>入力③!N39</f>
        <v>0</v>
      </c>
      <c r="CD28" s="468"/>
      <c r="CE28" s="468"/>
      <c r="CF28" s="468"/>
      <c r="CG28" s="488">
        <f>入力③!O39</f>
        <v>0</v>
      </c>
      <c r="CH28" s="489"/>
      <c r="CI28" s="489"/>
      <c r="CJ28" s="489"/>
      <c r="CK28" s="489"/>
      <c r="CL28" s="489"/>
      <c r="CM28" s="489"/>
      <c r="CN28" s="489"/>
      <c r="CO28" s="489"/>
      <c r="CP28" s="489"/>
      <c r="CQ28" s="489"/>
      <c r="CR28" s="195"/>
      <c r="CS28" s="468">
        <f>入力③!P39</f>
        <v>0</v>
      </c>
      <c r="CT28" s="468"/>
      <c r="CU28" s="468"/>
      <c r="CV28" s="468"/>
      <c r="CW28" s="488">
        <f>入力③!Q39</f>
        <v>0</v>
      </c>
      <c r="CX28" s="489"/>
      <c r="CY28" s="489"/>
      <c r="CZ28" s="489"/>
      <c r="DA28" s="489"/>
      <c r="DB28" s="489"/>
      <c r="DC28" s="489"/>
      <c r="DD28" s="489"/>
      <c r="DE28" s="489"/>
      <c r="DF28" s="489"/>
      <c r="DG28" s="489"/>
      <c r="DH28" s="237"/>
      <c r="DJ28" s="395"/>
      <c r="DK28" s="408"/>
      <c r="DL28" s="408"/>
      <c r="DM28" s="408"/>
      <c r="DN28" s="400"/>
      <c r="DO28" s="407"/>
      <c r="DP28" s="407"/>
      <c r="DQ28" s="407"/>
      <c r="DR28" s="407"/>
      <c r="DS28" s="405"/>
      <c r="DT28" s="405"/>
      <c r="DU28" s="405"/>
      <c r="DV28" s="405"/>
      <c r="DW28" s="406"/>
      <c r="DX28" s="406"/>
      <c r="DY28" s="406"/>
      <c r="DZ28" s="406"/>
      <c r="EA28" s="406"/>
      <c r="EB28" s="406"/>
      <c r="EC28" s="406"/>
      <c r="ED28" s="406"/>
      <c r="EE28" s="406"/>
      <c r="EF28" s="406"/>
      <c r="EG28" s="406"/>
      <c r="EH28" s="399"/>
      <c r="EI28" s="405"/>
      <c r="EJ28" s="405"/>
      <c r="EK28" s="405"/>
      <c r="EL28" s="405"/>
      <c r="EM28" s="406"/>
      <c r="EN28" s="406"/>
      <c r="EO28" s="406"/>
      <c r="EP28" s="406"/>
      <c r="EQ28" s="406"/>
      <c r="ER28" s="406"/>
      <c r="ES28" s="406"/>
      <c r="ET28" s="406"/>
      <c r="EU28" s="406"/>
      <c r="EV28" s="406"/>
      <c r="EW28" s="406"/>
      <c r="EX28" s="399"/>
      <c r="EZ28" s="409"/>
      <c r="FA28" s="409"/>
      <c r="FB28" s="400"/>
      <c r="FC28" s="400"/>
      <c r="FD28" s="400"/>
      <c r="FE28" s="400"/>
      <c r="FF28" s="400"/>
      <c r="FG28" s="400"/>
      <c r="FH28" s="405"/>
      <c r="FI28" s="405"/>
      <c r="FJ28" s="405"/>
      <c r="FK28" s="405"/>
      <c r="FL28" s="406"/>
      <c r="FM28" s="406"/>
      <c r="FN28" s="406"/>
      <c r="FO28" s="406"/>
      <c r="FP28" s="406"/>
      <c r="FQ28" s="406"/>
      <c r="FR28" s="406"/>
      <c r="FS28" s="406"/>
      <c r="FT28" s="406"/>
      <c r="FU28" s="406"/>
      <c r="FV28" s="406"/>
      <c r="FW28" s="399"/>
      <c r="FX28" s="405"/>
      <c r="FY28" s="405"/>
      <c r="FZ28" s="405"/>
      <c r="GA28" s="405"/>
      <c r="GB28" s="406"/>
      <c r="GC28" s="406"/>
      <c r="GD28" s="406"/>
      <c r="GE28" s="406"/>
      <c r="GF28" s="406"/>
      <c r="GG28" s="406"/>
      <c r="GH28" s="406"/>
      <c r="GI28" s="406"/>
      <c r="GJ28" s="406"/>
      <c r="GK28" s="406"/>
      <c r="GL28" s="406"/>
      <c r="GM28" s="399"/>
      <c r="GN28" s="395"/>
    </row>
    <row r="29" spans="32:196" ht="15.6" customHeight="1">
      <c r="AF29" s="483"/>
      <c r="AG29" s="484"/>
      <c r="AH29" s="485"/>
      <c r="AI29" s="390"/>
      <c r="AJ29" s="486">
        <f>入力③!C23</f>
        <v>0</v>
      </c>
      <c r="AK29" s="486"/>
      <c r="AL29" s="486"/>
      <c r="AM29" s="487"/>
      <c r="AN29" s="468">
        <f>入力③!N23</f>
        <v>0</v>
      </c>
      <c r="AO29" s="468"/>
      <c r="AP29" s="468"/>
      <c r="AQ29" s="468"/>
      <c r="AR29" s="469">
        <f>入力③!O23</f>
        <v>0</v>
      </c>
      <c r="AS29" s="470"/>
      <c r="AT29" s="470"/>
      <c r="AU29" s="470"/>
      <c r="AV29" s="470"/>
      <c r="AW29" s="470"/>
      <c r="AX29" s="470"/>
      <c r="AY29" s="470"/>
      <c r="AZ29" s="470"/>
      <c r="BA29" s="470"/>
      <c r="BB29" s="470"/>
      <c r="BC29" s="239"/>
      <c r="BD29" s="468">
        <f>入力③!P23</f>
        <v>0</v>
      </c>
      <c r="BE29" s="468"/>
      <c r="BF29" s="468"/>
      <c r="BG29" s="468"/>
      <c r="BH29" s="469">
        <f>入力③!Q23</f>
        <v>0</v>
      </c>
      <c r="BI29" s="470"/>
      <c r="BJ29" s="470"/>
      <c r="BK29" s="470"/>
      <c r="BL29" s="470"/>
      <c r="BM29" s="470"/>
      <c r="BN29" s="470"/>
      <c r="BO29" s="470"/>
      <c r="BP29" s="470"/>
      <c r="BQ29" s="470"/>
      <c r="BR29" s="470"/>
      <c r="BS29" s="238"/>
      <c r="BU29" s="532"/>
      <c r="BV29" s="533"/>
      <c r="BW29" s="477" t="s">
        <v>188</v>
      </c>
      <c r="BX29" s="479"/>
      <c r="BY29" s="501">
        <f>入力③!C42</f>
        <v>12</v>
      </c>
      <c r="BZ29" s="501"/>
      <c r="CA29" s="501"/>
      <c r="CB29" s="502"/>
      <c r="CC29" s="468">
        <f>入力③!N42</f>
        <v>0</v>
      </c>
      <c r="CD29" s="468"/>
      <c r="CE29" s="468"/>
      <c r="CF29" s="468"/>
      <c r="CG29" s="488">
        <f>入力③!O42</f>
        <v>0</v>
      </c>
      <c r="CH29" s="489"/>
      <c r="CI29" s="489"/>
      <c r="CJ29" s="489"/>
      <c r="CK29" s="489"/>
      <c r="CL29" s="489"/>
      <c r="CM29" s="489"/>
      <c r="CN29" s="489"/>
      <c r="CO29" s="489"/>
      <c r="CP29" s="489"/>
      <c r="CQ29" s="489"/>
      <c r="CR29" s="195"/>
      <c r="CS29" s="468">
        <f>入力③!P42</f>
        <v>0</v>
      </c>
      <c r="CT29" s="468"/>
      <c r="CU29" s="468"/>
      <c r="CV29" s="468"/>
      <c r="CW29" s="488">
        <f>入力③!Q42</f>
        <v>0</v>
      </c>
      <c r="CX29" s="489"/>
      <c r="CY29" s="489"/>
      <c r="CZ29" s="489"/>
      <c r="DA29" s="489"/>
      <c r="DB29" s="489"/>
      <c r="DC29" s="489"/>
      <c r="DD29" s="489"/>
      <c r="DE29" s="489"/>
      <c r="DF29" s="489"/>
      <c r="DG29" s="489"/>
      <c r="DH29" s="237"/>
      <c r="DJ29" s="395"/>
      <c r="DK29" s="408"/>
      <c r="DL29" s="408"/>
      <c r="DM29" s="408"/>
      <c r="DN29" s="400"/>
      <c r="DO29" s="407"/>
      <c r="DP29" s="407"/>
      <c r="DQ29" s="407"/>
      <c r="DR29" s="407"/>
      <c r="DS29" s="405"/>
      <c r="DT29" s="405"/>
      <c r="DU29" s="405"/>
      <c r="DV29" s="405"/>
      <c r="DW29" s="406"/>
      <c r="DX29" s="406"/>
      <c r="DY29" s="406"/>
      <c r="DZ29" s="406"/>
      <c r="EA29" s="406"/>
      <c r="EB29" s="406"/>
      <c r="EC29" s="406"/>
      <c r="ED29" s="406"/>
      <c r="EE29" s="406"/>
      <c r="EF29" s="406"/>
      <c r="EG29" s="406"/>
      <c r="EH29" s="399"/>
      <c r="EI29" s="405"/>
      <c r="EJ29" s="405"/>
      <c r="EK29" s="405"/>
      <c r="EL29" s="405"/>
      <c r="EM29" s="406"/>
      <c r="EN29" s="406"/>
      <c r="EO29" s="406"/>
      <c r="EP29" s="406"/>
      <c r="EQ29" s="406"/>
      <c r="ER29" s="406"/>
      <c r="ES29" s="406"/>
      <c r="ET29" s="406"/>
      <c r="EU29" s="406"/>
      <c r="EV29" s="406"/>
      <c r="EW29" s="406"/>
      <c r="EX29" s="399"/>
      <c r="EZ29" s="409"/>
      <c r="FA29" s="409"/>
      <c r="FB29" s="408"/>
      <c r="FC29" s="408"/>
      <c r="FD29" s="407"/>
      <c r="FE29" s="407"/>
      <c r="FF29" s="407"/>
      <c r="FG29" s="407"/>
      <c r="FH29" s="405"/>
      <c r="FI29" s="405"/>
      <c r="FJ29" s="405"/>
      <c r="FK29" s="405"/>
      <c r="FL29" s="406"/>
      <c r="FM29" s="406"/>
      <c r="FN29" s="406"/>
      <c r="FO29" s="406"/>
      <c r="FP29" s="406"/>
      <c r="FQ29" s="406"/>
      <c r="FR29" s="406"/>
      <c r="FS29" s="406"/>
      <c r="FT29" s="406"/>
      <c r="FU29" s="406"/>
      <c r="FV29" s="406"/>
      <c r="FW29" s="399"/>
      <c r="FX29" s="405"/>
      <c r="FY29" s="405"/>
      <c r="FZ29" s="405"/>
      <c r="GA29" s="405"/>
      <c r="GB29" s="406"/>
      <c r="GC29" s="406"/>
      <c r="GD29" s="406"/>
      <c r="GE29" s="406"/>
      <c r="GF29" s="406"/>
      <c r="GG29" s="406"/>
      <c r="GH29" s="406"/>
      <c r="GI29" s="406"/>
      <c r="GJ29" s="406"/>
      <c r="GK29" s="406"/>
      <c r="GL29" s="406"/>
      <c r="GM29" s="399"/>
      <c r="GN29" s="395"/>
    </row>
    <row r="30" spans="32:196" ht="15.6" customHeight="1">
      <c r="AF30" s="466"/>
      <c r="AG30" s="467"/>
      <c r="AH30" s="467"/>
      <c r="AI30" s="467"/>
      <c r="AJ30" s="471"/>
      <c r="AK30" s="471"/>
      <c r="AL30" s="471"/>
      <c r="AM30" s="472"/>
      <c r="AN30" s="468"/>
      <c r="AO30" s="468"/>
      <c r="AP30" s="468"/>
      <c r="AQ30" s="468"/>
      <c r="AR30" s="469"/>
      <c r="AS30" s="470"/>
      <c r="AT30" s="470"/>
      <c r="AU30" s="470"/>
      <c r="AV30" s="470"/>
      <c r="AW30" s="470"/>
      <c r="AX30" s="470"/>
      <c r="AY30" s="470"/>
      <c r="AZ30" s="470"/>
      <c r="BA30" s="470"/>
      <c r="BB30" s="470"/>
      <c r="BC30" s="239"/>
      <c r="BD30" s="468"/>
      <c r="BE30" s="468"/>
      <c r="BF30" s="468"/>
      <c r="BG30" s="468"/>
      <c r="BH30" s="469"/>
      <c r="BI30" s="470"/>
      <c r="BJ30" s="470"/>
      <c r="BK30" s="470"/>
      <c r="BL30" s="470"/>
      <c r="BM30" s="470"/>
      <c r="BN30" s="470"/>
      <c r="BO30" s="470"/>
      <c r="BP30" s="470"/>
      <c r="BQ30" s="470"/>
      <c r="BR30" s="470"/>
      <c r="BS30" s="238"/>
      <c r="BU30" s="532"/>
      <c r="BV30" s="533"/>
      <c r="BW30" s="480"/>
      <c r="BX30" s="482"/>
      <c r="BY30" s="528">
        <f>入力③!C43</f>
        <v>0</v>
      </c>
      <c r="BZ30" s="528"/>
      <c r="CA30" s="528"/>
      <c r="CB30" s="529"/>
      <c r="CC30" s="524">
        <f>入力③!N43</f>
        <v>0</v>
      </c>
      <c r="CD30" s="524"/>
      <c r="CE30" s="524"/>
      <c r="CF30" s="524"/>
      <c r="CG30" s="469">
        <f>入力③!O43</f>
        <v>0</v>
      </c>
      <c r="CH30" s="470"/>
      <c r="CI30" s="470"/>
      <c r="CJ30" s="470"/>
      <c r="CK30" s="470"/>
      <c r="CL30" s="470"/>
      <c r="CM30" s="470"/>
      <c r="CN30" s="470"/>
      <c r="CO30" s="470"/>
      <c r="CP30" s="470"/>
      <c r="CQ30" s="470"/>
      <c r="CR30" s="239"/>
      <c r="CS30" s="524">
        <f>入力③!P43</f>
        <v>0</v>
      </c>
      <c r="CT30" s="524"/>
      <c r="CU30" s="524"/>
      <c r="CV30" s="524"/>
      <c r="CW30" s="469">
        <f>入力③!Q43</f>
        <v>0</v>
      </c>
      <c r="CX30" s="470"/>
      <c r="CY30" s="470"/>
      <c r="CZ30" s="470"/>
      <c r="DA30" s="470"/>
      <c r="DB30" s="470"/>
      <c r="DC30" s="470"/>
      <c r="DD30" s="470"/>
      <c r="DE30" s="470"/>
      <c r="DF30" s="470"/>
      <c r="DG30" s="470"/>
      <c r="DH30" s="238"/>
      <c r="DJ30" s="395"/>
      <c r="DK30" s="400"/>
      <c r="DL30" s="400"/>
      <c r="DM30" s="400"/>
      <c r="DN30" s="400"/>
      <c r="DO30" s="407"/>
      <c r="DP30" s="407"/>
      <c r="DQ30" s="407"/>
      <c r="DR30" s="407"/>
      <c r="DS30" s="405"/>
      <c r="DT30" s="405"/>
      <c r="DU30" s="405"/>
      <c r="DV30" s="405"/>
      <c r="DW30" s="406"/>
      <c r="DX30" s="406"/>
      <c r="DY30" s="406"/>
      <c r="DZ30" s="406"/>
      <c r="EA30" s="406"/>
      <c r="EB30" s="406"/>
      <c r="EC30" s="406"/>
      <c r="ED30" s="406"/>
      <c r="EE30" s="406"/>
      <c r="EF30" s="406"/>
      <c r="EG30" s="406"/>
      <c r="EH30" s="399"/>
      <c r="EI30" s="405"/>
      <c r="EJ30" s="405"/>
      <c r="EK30" s="405"/>
      <c r="EL30" s="405"/>
      <c r="EM30" s="406"/>
      <c r="EN30" s="406"/>
      <c r="EO30" s="406"/>
      <c r="EP30" s="406"/>
      <c r="EQ30" s="406"/>
      <c r="ER30" s="406"/>
      <c r="ES30" s="406"/>
      <c r="ET30" s="406"/>
      <c r="EU30" s="406"/>
      <c r="EV30" s="406"/>
      <c r="EW30" s="406"/>
      <c r="EX30" s="399"/>
      <c r="EZ30" s="409"/>
      <c r="FA30" s="409"/>
      <c r="FB30" s="408"/>
      <c r="FC30" s="408"/>
      <c r="FD30" s="407"/>
      <c r="FE30" s="407"/>
      <c r="FF30" s="407"/>
      <c r="FG30" s="407"/>
      <c r="FH30" s="405"/>
      <c r="FI30" s="405"/>
      <c r="FJ30" s="405"/>
      <c r="FK30" s="405"/>
      <c r="FL30" s="406"/>
      <c r="FM30" s="406"/>
      <c r="FN30" s="406"/>
      <c r="FO30" s="406"/>
      <c r="FP30" s="406"/>
      <c r="FQ30" s="406"/>
      <c r="FR30" s="406"/>
      <c r="FS30" s="406"/>
      <c r="FT30" s="406"/>
      <c r="FU30" s="406"/>
      <c r="FV30" s="406"/>
      <c r="FW30" s="399"/>
      <c r="FX30" s="405"/>
      <c r="FY30" s="405"/>
      <c r="FZ30" s="405"/>
      <c r="GA30" s="405"/>
      <c r="GB30" s="406"/>
      <c r="GC30" s="406"/>
      <c r="GD30" s="406"/>
      <c r="GE30" s="406"/>
      <c r="GF30" s="406"/>
      <c r="GG30" s="406"/>
      <c r="GH30" s="406"/>
      <c r="GI30" s="406"/>
      <c r="GJ30" s="406"/>
      <c r="GK30" s="406"/>
      <c r="GL30" s="406"/>
      <c r="GM30" s="399"/>
      <c r="GN30" s="395"/>
    </row>
    <row r="31" spans="32:196" ht="15.6" customHeight="1">
      <c r="AF31" s="466"/>
      <c r="AG31" s="467"/>
      <c r="AH31" s="467"/>
      <c r="AI31" s="467"/>
      <c r="AJ31" s="471"/>
      <c r="AK31" s="471"/>
      <c r="AL31" s="471"/>
      <c r="AM31" s="472"/>
      <c r="AN31" s="468"/>
      <c r="AO31" s="468"/>
      <c r="AP31" s="468"/>
      <c r="AQ31" s="468"/>
      <c r="AR31" s="469"/>
      <c r="AS31" s="470"/>
      <c r="AT31" s="470"/>
      <c r="AU31" s="470"/>
      <c r="AV31" s="470"/>
      <c r="AW31" s="470"/>
      <c r="AX31" s="470"/>
      <c r="AY31" s="470"/>
      <c r="AZ31" s="470"/>
      <c r="BA31" s="470"/>
      <c r="BB31" s="470"/>
      <c r="BC31" s="239"/>
      <c r="BD31" s="468"/>
      <c r="BE31" s="468"/>
      <c r="BF31" s="468"/>
      <c r="BG31" s="468"/>
      <c r="BH31" s="469"/>
      <c r="BI31" s="470"/>
      <c r="BJ31" s="470"/>
      <c r="BK31" s="470"/>
      <c r="BL31" s="470"/>
      <c r="BM31" s="470"/>
      <c r="BN31" s="470"/>
      <c r="BO31" s="470"/>
      <c r="BP31" s="470"/>
      <c r="BQ31" s="470"/>
      <c r="BR31" s="470"/>
      <c r="BS31" s="238"/>
      <c r="BU31" s="534"/>
      <c r="BV31" s="535"/>
      <c r="BW31" s="498" t="s">
        <v>214</v>
      </c>
      <c r="BX31" s="499"/>
      <c r="BY31" s="499"/>
      <c r="BZ31" s="499"/>
      <c r="CA31" s="499"/>
      <c r="CB31" s="500"/>
      <c r="CC31" s="494">
        <f>SUM(CC23:CF28)</f>
        <v>0</v>
      </c>
      <c r="CD31" s="494"/>
      <c r="CE31" s="494"/>
      <c r="CF31" s="494"/>
      <c r="CG31" s="495">
        <f>SUM(CG23:CQ30)</f>
        <v>0</v>
      </c>
      <c r="CH31" s="496"/>
      <c r="CI31" s="496"/>
      <c r="CJ31" s="496"/>
      <c r="CK31" s="496"/>
      <c r="CL31" s="496"/>
      <c r="CM31" s="496"/>
      <c r="CN31" s="496"/>
      <c r="CO31" s="496"/>
      <c r="CP31" s="496"/>
      <c r="CQ31" s="496"/>
      <c r="CR31" s="393"/>
      <c r="CS31" s="494">
        <f>SUM(CS23:CV28)</f>
        <v>0</v>
      </c>
      <c r="CT31" s="494"/>
      <c r="CU31" s="494"/>
      <c r="CV31" s="494"/>
      <c r="CW31" s="495">
        <f>SUM(CW23:DG30)</f>
        <v>0</v>
      </c>
      <c r="CX31" s="496"/>
      <c r="CY31" s="496"/>
      <c r="CZ31" s="496"/>
      <c r="DA31" s="496"/>
      <c r="DB31" s="496"/>
      <c r="DC31" s="496"/>
      <c r="DD31" s="496"/>
      <c r="DE31" s="496"/>
      <c r="DF31" s="496"/>
      <c r="DG31" s="496"/>
      <c r="DH31" s="394"/>
      <c r="DJ31" s="395"/>
      <c r="DK31" s="400"/>
      <c r="DL31" s="400"/>
      <c r="DM31" s="400"/>
      <c r="DN31" s="400"/>
      <c r="DO31" s="407"/>
      <c r="DP31" s="407"/>
      <c r="DQ31" s="407"/>
      <c r="DR31" s="407"/>
      <c r="DS31" s="405"/>
      <c r="DT31" s="405"/>
      <c r="DU31" s="405"/>
      <c r="DV31" s="405"/>
      <c r="DW31" s="406"/>
      <c r="DX31" s="406"/>
      <c r="DY31" s="406"/>
      <c r="DZ31" s="406"/>
      <c r="EA31" s="406"/>
      <c r="EB31" s="406"/>
      <c r="EC31" s="406"/>
      <c r="ED31" s="406"/>
      <c r="EE31" s="406"/>
      <c r="EF31" s="406"/>
      <c r="EG31" s="406"/>
      <c r="EH31" s="399"/>
      <c r="EI31" s="405"/>
      <c r="EJ31" s="405"/>
      <c r="EK31" s="405"/>
      <c r="EL31" s="405"/>
      <c r="EM31" s="406"/>
      <c r="EN31" s="406"/>
      <c r="EO31" s="406"/>
      <c r="EP31" s="406"/>
      <c r="EQ31" s="406"/>
      <c r="ER31" s="406"/>
      <c r="ES31" s="406"/>
      <c r="ET31" s="406"/>
      <c r="EU31" s="406"/>
      <c r="EV31" s="406"/>
      <c r="EW31" s="406"/>
      <c r="EX31" s="399"/>
      <c r="EZ31" s="409"/>
      <c r="FA31" s="409"/>
      <c r="FB31" s="400"/>
      <c r="FC31" s="400"/>
      <c r="FD31" s="400"/>
      <c r="FE31" s="400"/>
      <c r="FF31" s="400"/>
      <c r="FG31" s="400"/>
      <c r="FH31" s="405"/>
      <c r="FI31" s="405"/>
      <c r="FJ31" s="405"/>
      <c r="FK31" s="405"/>
      <c r="FL31" s="406"/>
      <c r="FM31" s="406"/>
      <c r="FN31" s="406"/>
      <c r="FO31" s="406"/>
      <c r="FP31" s="406"/>
      <c r="FQ31" s="406"/>
      <c r="FR31" s="406"/>
      <c r="FS31" s="406"/>
      <c r="FT31" s="406"/>
      <c r="FU31" s="406"/>
      <c r="FV31" s="406"/>
      <c r="FW31" s="399"/>
      <c r="FX31" s="405"/>
      <c r="FY31" s="405"/>
      <c r="FZ31" s="405"/>
      <c r="GA31" s="405"/>
      <c r="GB31" s="406"/>
      <c r="GC31" s="406"/>
      <c r="GD31" s="406"/>
      <c r="GE31" s="406"/>
      <c r="GF31" s="406"/>
      <c r="GG31" s="406"/>
      <c r="GH31" s="406"/>
      <c r="GI31" s="406"/>
      <c r="GJ31" s="406"/>
      <c r="GK31" s="406"/>
      <c r="GL31" s="406"/>
      <c r="GM31" s="399"/>
      <c r="GN31" s="395"/>
    </row>
    <row r="32" spans="32:196" ht="18.75" customHeight="1">
      <c r="AF32" s="492" t="s">
        <v>101</v>
      </c>
      <c r="AG32" s="493"/>
      <c r="AH32" s="493"/>
      <c r="AI32" s="493"/>
      <c r="AJ32" s="493"/>
      <c r="AK32" s="493"/>
      <c r="AL32" s="493"/>
      <c r="AM32" s="493"/>
      <c r="AN32" s="494">
        <f>SUM(AN14:AQ25)</f>
        <v>0</v>
      </c>
      <c r="AO32" s="494"/>
      <c r="AP32" s="494"/>
      <c r="AQ32" s="494"/>
      <c r="AR32" s="495">
        <f>SUM(AR14:BB31)</f>
        <v>0</v>
      </c>
      <c r="AS32" s="496"/>
      <c r="AT32" s="496"/>
      <c r="AU32" s="496"/>
      <c r="AV32" s="496"/>
      <c r="AW32" s="496"/>
      <c r="AX32" s="496"/>
      <c r="AY32" s="496"/>
      <c r="AZ32" s="496"/>
      <c r="BA32" s="496"/>
      <c r="BB32" s="496"/>
      <c r="BC32" s="284" t="s">
        <v>40</v>
      </c>
      <c r="BD32" s="494">
        <f>SUM(BD14:BG25)</f>
        <v>0</v>
      </c>
      <c r="BE32" s="494"/>
      <c r="BF32" s="494"/>
      <c r="BG32" s="494"/>
      <c r="BH32" s="495">
        <f>SUM(BH14:BR31)</f>
        <v>0</v>
      </c>
      <c r="BI32" s="496"/>
      <c r="BJ32" s="496"/>
      <c r="BK32" s="496"/>
      <c r="BL32" s="496"/>
      <c r="BM32" s="496"/>
      <c r="BN32" s="496"/>
      <c r="BO32" s="496"/>
      <c r="BP32" s="496"/>
      <c r="BQ32" s="496"/>
      <c r="BR32" s="496"/>
      <c r="BS32" s="285" t="s">
        <v>40</v>
      </c>
      <c r="BU32" s="492" t="s">
        <v>101</v>
      </c>
      <c r="BV32" s="493"/>
      <c r="BW32" s="493"/>
      <c r="BX32" s="493"/>
      <c r="BY32" s="493"/>
      <c r="BZ32" s="493"/>
      <c r="CA32" s="493"/>
      <c r="CB32" s="493"/>
      <c r="CC32" s="494">
        <f>SUM(CC23:CF28)+SUM(CC14:CF19)</f>
        <v>0</v>
      </c>
      <c r="CD32" s="494"/>
      <c r="CE32" s="494"/>
      <c r="CF32" s="494"/>
      <c r="CG32" s="495">
        <f>SUM(CG23:CR30)+SUM(CG14:CR21)</f>
        <v>0</v>
      </c>
      <c r="CH32" s="496"/>
      <c r="CI32" s="496"/>
      <c r="CJ32" s="496"/>
      <c r="CK32" s="496"/>
      <c r="CL32" s="496"/>
      <c r="CM32" s="496"/>
      <c r="CN32" s="496"/>
      <c r="CO32" s="496"/>
      <c r="CP32" s="496"/>
      <c r="CQ32" s="496"/>
      <c r="CR32" s="284" t="s">
        <v>40</v>
      </c>
      <c r="CS32" s="494">
        <f>SUM(CS23:CV28)+SUM(CS14:CV19)</f>
        <v>0</v>
      </c>
      <c r="CT32" s="494"/>
      <c r="CU32" s="494"/>
      <c r="CV32" s="494"/>
      <c r="CW32" s="495">
        <f>SUM(CW23:DH30)+SUM(CW14:DH21)</f>
        <v>0</v>
      </c>
      <c r="CX32" s="496"/>
      <c r="CY32" s="496"/>
      <c r="CZ32" s="496"/>
      <c r="DA32" s="496"/>
      <c r="DB32" s="496"/>
      <c r="DC32" s="496"/>
      <c r="DD32" s="496"/>
      <c r="DE32" s="496"/>
      <c r="DF32" s="496"/>
      <c r="DG32" s="496"/>
      <c r="DH32" s="285" t="s">
        <v>40</v>
      </c>
      <c r="DJ32" s="395"/>
      <c r="DK32" s="399"/>
      <c r="DL32" s="399"/>
      <c r="DM32" s="399"/>
      <c r="DN32" s="399"/>
      <c r="DO32" s="399"/>
      <c r="DP32" s="399"/>
      <c r="DQ32" s="399"/>
      <c r="DR32" s="399"/>
      <c r="DS32" s="405"/>
      <c r="DT32" s="405"/>
      <c r="DU32" s="405"/>
      <c r="DV32" s="405"/>
      <c r="DW32" s="406"/>
      <c r="DX32" s="406"/>
      <c r="DY32" s="406"/>
      <c r="DZ32" s="406"/>
      <c r="EA32" s="406"/>
      <c r="EB32" s="406"/>
      <c r="EC32" s="406"/>
      <c r="ED32" s="406"/>
      <c r="EE32" s="406"/>
      <c r="EF32" s="406"/>
      <c r="EG32" s="406"/>
      <c r="EH32" s="401"/>
      <c r="EI32" s="405"/>
      <c r="EJ32" s="405"/>
      <c r="EK32" s="405"/>
      <c r="EL32" s="405"/>
      <c r="EM32" s="406"/>
      <c r="EN32" s="406"/>
      <c r="EO32" s="406"/>
      <c r="EP32" s="406"/>
      <c r="EQ32" s="406"/>
      <c r="ER32" s="406"/>
      <c r="ES32" s="406"/>
      <c r="ET32" s="406"/>
      <c r="EU32" s="406"/>
      <c r="EV32" s="406"/>
      <c r="EW32" s="406"/>
      <c r="EX32" s="402"/>
      <c r="EZ32" s="399"/>
      <c r="FA32" s="399"/>
      <c r="FB32" s="399"/>
      <c r="FC32" s="399"/>
      <c r="FD32" s="399"/>
      <c r="FE32" s="399"/>
      <c r="FF32" s="399"/>
      <c r="FG32" s="399"/>
      <c r="FH32" s="405"/>
      <c r="FI32" s="405"/>
      <c r="FJ32" s="405"/>
      <c r="FK32" s="405"/>
      <c r="FL32" s="406"/>
      <c r="FM32" s="406"/>
      <c r="FN32" s="406"/>
      <c r="FO32" s="406"/>
      <c r="FP32" s="406"/>
      <c r="FQ32" s="406"/>
      <c r="FR32" s="406"/>
      <c r="FS32" s="406"/>
      <c r="FT32" s="406"/>
      <c r="FU32" s="406"/>
      <c r="FV32" s="406"/>
      <c r="FW32" s="401"/>
      <c r="FX32" s="405"/>
      <c r="FY32" s="405"/>
      <c r="FZ32" s="405"/>
      <c r="GA32" s="405"/>
      <c r="GB32" s="406"/>
      <c r="GC32" s="406"/>
      <c r="GD32" s="406"/>
      <c r="GE32" s="406"/>
      <c r="GF32" s="406"/>
      <c r="GG32" s="406"/>
      <c r="GH32" s="406"/>
      <c r="GI32" s="406"/>
      <c r="GJ32" s="406"/>
      <c r="GK32" s="406"/>
      <c r="GL32" s="406"/>
      <c r="GM32" s="402"/>
      <c r="GN32" s="395"/>
    </row>
    <row r="33" spans="32:196" ht="9" customHeight="1">
      <c r="DJ33" s="395"/>
      <c r="GN33" s="395"/>
    </row>
    <row r="34" spans="32:196" ht="3.75" customHeight="1"/>
    <row r="35" spans="32:196" ht="17.25" customHeight="1">
      <c r="AF35" s="503">
        <f>入力③!B8</f>
        <v>45017</v>
      </c>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5"/>
      <c r="BU35" s="503">
        <f>入力③!B28</f>
        <v>45383</v>
      </c>
      <c r="BV35" s="504"/>
      <c r="BW35" s="504"/>
      <c r="BX35" s="504"/>
      <c r="BY35" s="504"/>
      <c r="BZ35" s="504"/>
      <c r="CA35" s="504"/>
      <c r="CB35" s="504"/>
      <c r="CC35" s="504"/>
      <c r="CD35" s="504"/>
      <c r="CE35" s="504"/>
      <c r="CF35" s="504"/>
      <c r="CG35" s="504"/>
      <c r="CH35" s="504"/>
      <c r="CI35" s="504"/>
      <c r="CJ35" s="504"/>
      <c r="CK35" s="504"/>
      <c r="CL35" s="504"/>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5"/>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row>
    <row r="36" spans="32:196" ht="15" customHeight="1">
      <c r="AF36" s="506" t="s">
        <v>97</v>
      </c>
      <c r="AG36" s="507"/>
      <c r="AH36" s="507"/>
      <c r="AI36" s="507"/>
      <c r="AJ36" s="507"/>
      <c r="AK36" s="507"/>
      <c r="AL36" s="507"/>
      <c r="AM36" s="507"/>
      <c r="AN36" s="507" t="s">
        <v>98</v>
      </c>
      <c r="AO36" s="507"/>
      <c r="AP36" s="507"/>
      <c r="AQ36" s="507"/>
      <c r="AR36" s="507"/>
      <c r="AS36" s="507"/>
      <c r="AT36" s="507"/>
      <c r="AU36" s="507"/>
      <c r="AV36" s="507"/>
      <c r="AW36" s="507"/>
      <c r="AX36" s="507"/>
      <c r="AY36" s="507"/>
      <c r="AZ36" s="507"/>
      <c r="BA36" s="507"/>
      <c r="BB36" s="507"/>
      <c r="BC36" s="507"/>
      <c r="BD36" s="507" t="s">
        <v>99</v>
      </c>
      <c r="BE36" s="507"/>
      <c r="BF36" s="507"/>
      <c r="BG36" s="507"/>
      <c r="BH36" s="507"/>
      <c r="BI36" s="507"/>
      <c r="BJ36" s="507"/>
      <c r="BK36" s="507"/>
      <c r="BL36" s="507"/>
      <c r="BM36" s="507"/>
      <c r="BN36" s="507"/>
      <c r="BO36" s="507"/>
      <c r="BP36" s="507"/>
      <c r="BQ36" s="507"/>
      <c r="BR36" s="507"/>
      <c r="BS36" s="510"/>
      <c r="BU36" s="506" t="s">
        <v>97</v>
      </c>
      <c r="BV36" s="507"/>
      <c r="BW36" s="507"/>
      <c r="BX36" s="507"/>
      <c r="BY36" s="507"/>
      <c r="BZ36" s="507"/>
      <c r="CA36" s="507"/>
      <c r="CB36" s="507"/>
      <c r="CC36" s="507" t="s">
        <v>98</v>
      </c>
      <c r="CD36" s="507"/>
      <c r="CE36" s="507"/>
      <c r="CF36" s="507"/>
      <c r="CG36" s="507"/>
      <c r="CH36" s="507"/>
      <c r="CI36" s="507"/>
      <c r="CJ36" s="507"/>
      <c r="CK36" s="507"/>
      <c r="CL36" s="507"/>
      <c r="CM36" s="507"/>
      <c r="CN36" s="507"/>
      <c r="CO36" s="507"/>
      <c r="CP36" s="507"/>
      <c r="CQ36" s="507"/>
      <c r="CR36" s="507"/>
      <c r="CS36" s="507" t="s">
        <v>99</v>
      </c>
      <c r="CT36" s="507"/>
      <c r="CU36" s="507"/>
      <c r="CV36" s="507"/>
      <c r="CW36" s="507"/>
      <c r="CX36" s="507"/>
      <c r="CY36" s="507"/>
      <c r="CZ36" s="507"/>
      <c r="DA36" s="507"/>
      <c r="DB36" s="507"/>
      <c r="DC36" s="507"/>
      <c r="DD36" s="507"/>
      <c r="DE36" s="507"/>
      <c r="DF36" s="507"/>
      <c r="DG36" s="507"/>
      <c r="DH36" s="510"/>
      <c r="DK36" s="413"/>
      <c r="DL36" s="413"/>
      <c r="DM36" s="413"/>
      <c r="DN36" s="413"/>
      <c r="DO36" s="413"/>
      <c r="DP36" s="413"/>
      <c r="DQ36" s="413"/>
      <c r="DR36" s="413"/>
      <c r="DS36" s="413"/>
      <c r="DT36" s="413"/>
      <c r="DU36" s="413"/>
      <c r="DV36" s="413"/>
      <c r="DW36" s="413"/>
      <c r="DX36" s="413"/>
      <c r="DY36" s="413"/>
      <c r="DZ36" s="413"/>
      <c r="EA36" s="413"/>
      <c r="EB36" s="413"/>
      <c r="EC36" s="413"/>
      <c r="ED36" s="413"/>
      <c r="EE36" s="413"/>
      <c r="EF36" s="413"/>
      <c r="EG36" s="413"/>
      <c r="EH36" s="413"/>
      <c r="EI36" s="413"/>
      <c r="EJ36" s="413"/>
      <c r="EK36" s="413"/>
      <c r="EL36" s="413"/>
      <c r="EM36" s="413"/>
      <c r="EN36" s="413"/>
      <c r="EO36" s="413"/>
      <c r="EP36" s="413"/>
      <c r="EQ36" s="413"/>
      <c r="ER36" s="413"/>
      <c r="ES36" s="413"/>
      <c r="ET36" s="413"/>
      <c r="EU36" s="413"/>
      <c r="EV36" s="413"/>
      <c r="EW36" s="413"/>
      <c r="EX36" s="413"/>
      <c r="EZ36" s="413"/>
      <c r="FA36" s="413"/>
      <c r="FB36" s="413"/>
      <c r="FC36" s="413"/>
      <c r="FD36" s="413"/>
      <c r="FE36" s="413"/>
      <c r="FF36" s="413"/>
      <c r="FG36" s="413"/>
      <c r="FH36" s="413"/>
      <c r="FI36" s="413"/>
      <c r="FJ36" s="413"/>
      <c r="FK36" s="413"/>
      <c r="FL36" s="413"/>
      <c r="FM36" s="413"/>
      <c r="FN36" s="413"/>
      <c r="FO36" s="413"/>
      <c r="FP36" s="413"/>
      <c r="FQ36" s="413"/>
      <c r="FR36" s="413"/>
      <c r="FS36" s="413"/>
      <c r="FT36" s="413"/>
      <c r="FU36" s="413"/>
      <c r="FV36" s="413"/>
      <c r="FW36" s="413"/>
      <c r="FX36" s="413"/>
      <c r="FY36" s="413"/>
      <c r="FZ36" s="413"/>
      <c r="GA36" s="413"/>
      <c r="GB36" s="413"/>
      <c r="GC36" s="413"/>
      <c r="GD36" s="413"/>
      <c r="GE36" s="413"/>
      <c r="GF36" s="413"/>
      <c r="GG36" s="413"/>
      <c r="GH36" s="413"/>
      <c r="GI36" s="413"/>
      <c r="GJ36" s="413"/>
      <c r="GK36" s="413"/>
      <c r="GL36" s="413"/>
      <c r="GM36" s="413"/>
    </row>
    <row r="37" spans="32:196" ht="15" customHeight="1">
      <c r="AF37" s="523"/>
      <c r="AG37" s="519"/>
      <c r="AH37" s="519"/>
      <c r="AI37" s="519"/>
      <c r="AJ37" s="519"/>
      <c r="AK37" s="519"/>
      <c r="AL37" s="519"/>
      <c r="AM37" s="519"/>
      <c r="AN37" s="519" t="s">
        <v>39</v>
      </c>
      <c r="AO37" s="519"/>
      <c r="AP37" s="519"/>
      <c r="AQ37" s="519"/>
      <c r="AR37" s="519" t="s">
        <v>100</v>
      </c>
      <c r="AS37" s="519"/>
      <c r="AT37" s="519"/>
      <c r="AU37" s="519"/>
      <c r="AV37" s="519"/>
      <c r="AW37" s="519"/>
      <c r="AX37" s="519"/>
      <c r="AY37" s="519"/>
      <c r="AZ37" s="519"/>
      <c r="BA37" s="519"/>
      <c r="BB37" s="519"/>
      <c r="BC37" s="519"/>
      <c r="BD37" s="519" t="s">
        <v>39</v>
      </c>
      <c r="BE37" s="519"/>
      <c r="BF37" s="519"/>
      <c r="BG37" s="519"/>
      <c r="BH37" s="519" t="s">
        <v>100</v>
      </c>
      <c r="BI37" s="519"/>
      <c r="BJ37" s="519"/>
      <c r="BK37" s="519"/>
      <c r="BL37" s="519"/>
      <c r="BM37" s="519"/>
      <c r="BN37" s="519"/>
      <c r="BO37" s="519"/>
      <c r="BP37" s="519"/>
      <c r="BQ37" s="519"/>
      <c r="BR37" s="519"/>
      <c r="BS37" s="520"/>
      <c r="BU37" s="508"/>
      <c r="BV37" s="509"/>
      <c r="BW37" s="509"/>
      <c r="BX37" s="509"/>
      <c r="BY37" s="509"/>
      <c r="BZ37" s="509"/>
      <c r="CA37" s="509"/>
      <c r="CB37" s="509"/>
      <c r="CC37" s="509" t="s">
        <v>39</v>
      </c>
      <c r="CD37" s="509"/>
      <c r="CE37" s="509"/>
      <c r="CF37" s="509"/>
      <c r="CG37" s="509" t="s">
        <v>100</v>
      </c>
      <c r="CH37" s="509"/>
      <c r="CI37" s="509"/>
      <c r="CJ37" s="509"/>
      <c r="CK37" s="509"/>
      <c r="CL37" s="509"/>
      <c r="CM37" s="509"/>
      <c r="CN37" s="509"/>
      <c r="CO37" s="509"/>
      <c r="CP37" s="509"/>
      <c r="CQ37" s="509"/>
      <c r="CR37" s="509"/>
      <c r="CS37" s="509" t="s">
        <v>39</v>
      </c>
      <c r="CT37" s="509"/>
      <c r="CU37" s="509"/>
      <c r="CV37" s="509"/>
      <c r="CW37" s="509" t="s">
        <v>100</v>
      </c>
      <c r="CX37" s="509"/>
      <c r="CY37" s="509"/>
      <c r="CZ37" s="509"/>
      <c r="DA37" s="509"/>
      <c r="DB37" s="509"/>
      <c r="DC37" s="509"/>
      <c r="DD37" s="509"/>
      <c r="DE37" s="509"/>
      <c r="DF37" s="509"/>
      <c r="DG37" s="509"/>
      <c r="DH37" s="511"/>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413"/>
      <c r="EZ37" s="413"/>
      <c r="FA37" s="413"/>
      <c r="FB37" s="413"/>
      <c r="FC37" s="413"/>
      <c r="FD37" s="413"/>
      <c r="FE37" s="413"/>
      <c r="FF37" s="413"/>
      <c r="FG37" s="413"/>
      <c r="FH37" s="413"/>
      <c r="FI37" s="413"/>
      <c r="FJ37" s="413"/>
      <c r="FK37" s="413"/>
      <c r="FL37" s="413"/>
      <c r="FM37" s="413"/>
      <c r="FN37" s="413"/>
      <c r="FO37" s="413"/>
      <c r="FP37" s="413"/>
      <c r="FQ37" s="413"/>
      <c r="FR37" s="413"/>
      <c r="FS37" s="413"/>
      <c r="FT37" s="413"/>
      <c r="FU37" s="413"/>
      <c r="FV37" s="413"/>
      <c r="FW37" s="413"/>
      <c r="FX37" s="413"/>
      <c r="FY37" s="413"/>
      <c r="FZ37" s="413"/>
      <c r="GA37" s="413"/>
      <c r="GB37" s="413"/>
      <c r="GC37" s="413"/>
      <c r="GD37" s="413"/>
      <c r="GE37" s="413"/>
      <c r="GF37" s="413"/>
      <c r="GG37" s="413"/>
      <c r="GH37" s="413"/>
      <c r="GI37" s="413"/>
      <c r="GJ37" s="413"/>
      <c r="GK37" s="413"/>
      <c r="GL37" s="413"/>
      <c r="GM37" s="413"/>
    </row>
    <row r="38" spans="32:196" ht="15.6" customHeight="1">
      <c r="AF38" s="512">
        <f>入力③!B8</f>
        <v>45017</v>
      </c>
      <c r="AG38" s="513"/>
      <c r="AH38" s="516">
        <f>入力③!C8</f>
        <v>45017</v>
      </c>
      <c r="AI38" s="517"/>
      <c r="AJ38" s="517"/>
      <c r="AK38" s="517"/>
      <c r="AL38" s="517"/>
      <c r="AM38" s="518"/>
      <c r="AN38" s="468">
        <f>入力③!N8</f>
        <v>0</v>
      </c>
      <c r="AO38" s="468"/>
      <c r="AP38" s="468"/>
      <c r="AQ38" s="468"/>
      <c r="AR38" s="521">
        <f>入力③!O8</f>
        <v>0</v>
      </c>
      <c r="AS38" s="522"/>
      <c r="AT38" s="522"/>
      <c r="AU38" s="522"/>
      <c r="AV38" s="522"/>
      <c r="AW38" s="522"/>
      <c r="AX38" s="522"/>
      <c r="AY38" s="522"/>
      <c r="AZ38" s="522"/>
      <c r="BA38" s="522"/>
      <c r="BB38" s="522"/>
      <c r="BC38" s="283" t="s">
        <v>40</v>
      </c>
      <c r="BD38" s="468">
        <f>入力③!P8</f>
        <v>0</v>
      </c>
      <c r="BE38" s="468"/>
      <c r="BF38" s="468"/>
      <c r="BG38" s="468"/>
      <c r="BH38" s="521">
        <f>入力③!Q8</f>
        <v>0</v>
      </c>
      <c r="BI38" s="522"/>
      <c r="BJ38" s="522"/>
      <c r="BK38" s="522"/>
      <c r="BL38" s="522"/>
      <c r="BM38" s="522"/>
      <c r="BN38" s="522"/>
      <c r="BO38" s="522"/>
      <c r="BP38" s="522"/>
      <c r="BQ38" s="522"/>
      <c r="BR38" s="522"/>
      <c r="BS38" s="286" t="s">
        <v>133</v>
      </c>
      <c r="BU38" s="463">
        <f>入力③!B28</f>
        <v>45383</v>
      </c>
      <c r="BV38" s="464"/>
      <c r="BW38" s="464"/>
      <c r="BX38" s="464"/>
      <c r="BY38" s="464"/>
      <c r="BZ38" s="464"/>
      <c r="CA38" s="464"/>
      <c r="CB38" s="465"/>
      <c r="CC38" s="468">
        <f>入力③!N28</f>
        <v>0</v>
      </c>
      <c r="CD38" s="468"/>
      <c r="CE38" s="468"/>
      <c r="CF38" s="468"/>
      <c r="CG38" s="488">
        <f>入力③!O28</f>
        <v>0</v>
      </c>
      <c r="CH38" s="489"/>
      <c r="CI38" s="489"/>
      <c r="CJ38" s="489"/>
      <c r="CK38" s="489"/>
      <c r="CL38" s="489"/>
      <c r="CM38" s="489"/>
      <c r="CN38" s="489"/>
      <c r="CO38" s="489"/>
      <c r="CP38" s="489"/>
      <c r="CQ38" s="489"/>
      <c r="CR38" s="283" t="s">
        <v>40</v>
      </c>
      <c r="CS38" s="468">
        <f>入力③!P28</f>
        <v>0</v>
      </c>
      <c r="CT38" s="468"/>
      <c r="CU38" s="468"/>
      <c r="CV38" s="468"/>
      <c r="CW38" s="488">
        <f>入力③!Q28</f>
        <v>0</v>
      </c>
      <c r="CX38" s="489"/>
      <c r="CY38" s="489"/>
      <c r="CZ38" s="489"/>
      <c r="DA38" s="489"/>
      <c r="DB38" s="489"/>
      <c r="DC38" s="489"/>
      <c r="DD38" s="489"/>
      <c r="DE38" s="489"/>
      <c r="DF38" s="489"/>
      <c r="DG38" s="489"/>
      <c r="DH38" s="286" t="s">
        <v>133</v>
      </c>
      <c r="DK38" s="411"/>
      <c r="DL38" s="411"/>
      <c r="DM38" s="410"/>
      <c r="DN38" s="410"/>
      <c r="DO38" s="410"/>
      <c r="DP38" s="410"/>
      <c r="DQ38" s="410"/>
      <c r="DR38" s="410"/>
      <c r="DS38" s="405"/>
      <c r="DT38" s="405"/>
      <c r="DU38" s="405"/>
      <c r="DV38" s="405"/>
      <c r="DW38" s="406"/>
      <c r="DX38" s="406"/>
      <c r="DY38" s="406"/>
      <c r="DZ38" s="406"/>
      <c r="EA38" s="406"/>
      <c r="EB38" s="406"/>
      <c r="EC38" s="406"/>
      <c r="ED38" s="406"/>
      <c r="EE38" s="406"/>
      <c r="EF38" s="406"/>
      <c r="EG38" s="406"/>
      <c r="EH38" s="401"/>
      <c r="EI38" s="405"/>
      <c r="EJ38" s="405"/>
      <c r="EK38" s="405"/>
      <c r="EL38" s="405"/>
      <c r="EM38" s="406"/>
      <c r="EN38" s="406"/>
      <c r="EO38" s="406"/>
      <c r="EP38" s="406"/>
      <c r="EQ38" s="406"/>
      <c r="ER38" s="406"/>
      <c r="ES38" s="406"/>
      <c r="ET38" s="406"/>
      <c r="EU38" s="406"/>
      <c r="EV38" s="406"/>
      <c r="EW38" s="406"/>
      <c r="EX38" s="402"/>
      <c r="EZ38" s="400"/>
      <c r="FA38" s="400"/>
      <c r="FB38" s="400"/>
      <c r="FC38" s="400"/>
      <c r="FD38" s="407"/>
      <c r="FE38" s="407"/>
      <c r="FF38" s="407"/>
      <c r="FG38" s="407"/>
      <c r="FH38" s="405"/>
      <c r="FI38" s="405"/>
      <c r="FJ38" s="405"/>
      <c r="FK38" s="405"/>
      <c r="FL38" s="406"/>
      <c r="FM38" s="406"/>
      <c r="FN38" s="406"/>
      <c r="FO38" s="406"/>
      <c r="FP38" s="406"/>
      <c r="FQ38" s="406"/>
      <c r="FR38" s="406"/>
      <c r="FS38" s="406"/>
      <c r="FT38" s="406"/>
      <c r="FU38" s="406"/>
      <c r="FV38" s="406"/>
      <c r="FW38" s="401"/>
      <c r="FX38" s="405"/>
      <c r="FY38" s="405"/>
      <c r="FZ38" s="405"/>
      <c r="GA38" s="405"/>
      <c r="GB38" s="406"/>
      <c r="GC38" s="406"/>
      <c r="GD38" s="406"/>
      <c r="GE38" s="406"/>
      <c r="GF38" s="406"/>
      <c r="GG38" s="406"/>
      <c r="GH38" s="406"/>
      <c r="GI38" s="406"/>
      <c r="GJ38" s="406"/>
      <c r="GK38" s="406"/>
      <c r="GL38" s="406"/>
      <c r="GM38" s="402"/>
    </row>
    <row r="39" spans="32:196" ht="15.6" customHeight="1">
      <c r="AF39" s="512"/>
      <c r="AG39" s="513"/>
      <c r="AH39" s="466" t="s">
        <v>203</v>
      </c>
      <c r="AI39" s="467"/>
      <c r="AJ39" s="467"/>
      <c r="AK39" s="467"/>
      <c r="AL39" s="467"/>
      <c r="AM39" s="497"/>
      <c r="AN39" s="468">
        <f>入力③!N9</f>
        <v>0</v>
      </c>
      <c r="AO39" s="468"/>
      <c r="AP39" s="468"/>
      <c r="AQ39" s="468"/>
      <c r="AR39" s="488">
        <f>入力③!O9</f>
        <v>0</v>
      </c>
      <c r="AS39" s="489"/>
      <c r="AT39" s="489"/>
      <c r="AU39" s="489"/>
      <c r="AV39" s="489"/>
      <c r="AW39" s="489"/>
      <c r="AX39" s="489"/>
      <c r="AY39" s="489"/>
      <c r="AZ39" s="489"/>
      <c r="BA39" s="489"/>
      <c r="BB39" s="489"/>
      <c r="BC39" s="195"/>
      <c r="BD39" s="468">
        <f>入力③!P9</f>
        <v>0</v>
      </c>
      <c r="BE39" s="468"/>
      <c r="BF39" s="468"/>
      <c r="BG39" s="468"/>
      <c r="BH39" s="488">
        <f>入力③!Q9</f>
        <v>0</v>
      </c>
      <c r="BI39" s="489"/>
      <c r="BJ39" s="489"/>
      <c r="BK39" s="489"/>
      <c r="BL39" s="489"/>
      <c r="BM39" s="489"/>
      <c r="BN39" s="489"/>
      <c r="BO39" s="489"/>
      <c r="BP39" s="489"/>
      <c r="BQ39" s="489"/>
      <c r="BR39" s="489"/>
      <c r="BS39" s="237"/>
      <c r="BU39" s="473" t="str">
        <f>入力③!B29</f>
        <v/>
      </c>
      <c r="BV39" s="474"/>
      <c r="BW39" s="474"/>
      <c r="BX39" s="474"/>
      <c r="BY39" s="475" t="s">
        <v>200</v>
      </c>
      <c r="BZ39" s="475"/>
      <c r="CA39" s="475"/>
      <c r="CB39" s="476"/>
      <c r="CC39" s="468">
        <f>入力③!N29</f>
        <v>0</v>
      </c>
      <c r="CD39" s="468"/>
      <c r="CE39" s="468"/>
      <c r="CF39" s="468"/>
      <c r="CG39" s="488">
        <f>入力③!O29</f>
        <v>0</v>
      </c>
      <c r="CH39" s="489"/>
      <c r="CI39" s="489"/>
      <c r="CJ39" s="489"/>
      <c r="CK39" s="489"/>
      <c r="CL39" s="489"/>
      <c r="CM39" s="489"/>
      <c r="CN39" s="489"/>
      <c r="CO39" s="489"/>
      <c r="CP39" s="489"/>
      <c r="CQ39" s="489"/>
      <c r="CR39" s="195"/>
      <c r="CS39" s="468">
        <f>入力③!P29</f>
        <v>0</v>
      </c>
      <c r="CT39" s="468"/>
      <c r="CU39" s="468"/>
      <c r="CV39" s="468"/>
      <c r="CW39" s="488">
        <f>入力③!Q29</f>
        <v>0</v>
      </c>
      <c r="CX39" s="489"/>
      <c r="CY39" s="489"/>
      <c r="CZ39" s="489"/>
      <c r="DA39" s="489"/>
      <c r="DB39" s="489"/>
      <c r="DC39" s="489"/>
      <c r="DD39" s="489"/>
      <c r="DE39" s="489"/>
      <c r="DF39" s="489"/>
      <c r="DG39" s="489"/>
      <c r="DH39" s="237"/>
      <c r="DK39" s="411"/>
      <c r="DL39" s="411"/>
      <c r="DM39" s="400"/>
      <c r="DN39" s="400"/>
      <c r="DO39" s="400"/>
      <c r="DP39" s="400"/>
      <c r="DQ39" s="400"/>
      <c r="DR39" s="400"/>
      <c r="DS39" s="405"/>
      <c r="DT39" s="405"/>
      <c r="DU39" s="405"/>
      <c r="DV39" s="405"/>
      <c r="DW39" s="406"/>
      <c r="DX39" s="406"/>
      <c r="DY39" s="406"/>
      <c r="DZ39" s="406"/>
      <c r="EA39" s="406"/>
      <c r="EB39" s="406"/>
      <c r="EC39" s="406"/>
      <c r="ED39" s="406"/>
      <c r="EE39" s="406"/>
      <c r="EF39" s="406"/>
      <c r="EG39" s="406"/>
      <c r="EH39" s="399"/>
      <c r="EI39" s="405"/>
      <c r="EJ39" s="405"/>
      <c r="EK39" s="405"/>
      <c r="EL39" s="405"/>
      <c r="EM39" s="406"/>
      <c r="EN39" s="406"/>
      <c r="EO39" s="406"/>
      <c r="EP39" s="406"/>
      <c r="EQ39" s="406"/>
      <c r="ER39" s="406"/>
      <c r="ES39" s="406"/>
      <c r="ET39" s="406"/>
      <c r="EU39" s="406"/>
      <c r="EV39" s="406"/>
      <c r="EW39" s="406"/>
      <c r="EX39" s="399"/>
      <c r="EZ39" s="400"/>
      <c r="FA39" s="400"/>
      <c r="FB39" s="400"/>
      <c r="FC39" s="400"/>
      <c r="FD39" s="407"/>
      <c r="FE39" s="407"/>
      <c r="FF39" s="407"/>
      <c r="FG39" s="407"/>
      <c r="FH39" s="405"/>
      <c r="FI39" s="405"/>
      <c r="FJ39" s="405"/>
      <c r="FK39" s="405"/>
      <c r="FL39" s="406"/>
      <c r="FM39" s="406"/>
      <c r="FN39" s="406"/>
      <c r="FO39" s="406"/>
      <c r="FP39" s="406"/>
      <c r="FQ39" s="406"/>
      <c r="FR39" s="406"/>
      <c r="FS39" s="406"/>
      <c r="FT39" s="406"/>
      <c r="FU39" s="406"/>
      <c r="FV39" s="406"/>
      <c r="FW39" s="399"/>
      <c r="FX39" s="405"/>
      <c r="FY39" s="405"/>
      <c r="FZ39" s="405"/>
      <c r="GA39" s="405"/>
      <c r="GB39" s="406"/>
      <c r="GC39" s="406"/>
      <c r="GD39" s="406"/>
      <c r="GE39" s="406"/>
      <c r="GF39" s="406"/>
      <c r="GG39" s="406"/>
      <c r="GH39" s="406"/>
      <c r="GI39" s="406"/>
      <c r="GJ39" s="406"/>
      <c r="GK39" s="406"/>
      <c r="GL39" s="406"/>
      <c r="GM39" s="399"/>
    </row>
    <row r="40" spans="32:196" ht="15.6" customHeight="1">
      <c r="AF40" s="512"/>
      <c r="AG40" s="513"/>
      <c r="AH40" s="466" t="s">
        <v>204</v>
      </c>
      <c r="AI40" s="467"/>
      <c r="AJ40" s="467"/>
      <c r="AK40" s="467"/>
      <c r="AL40" s="467"/>
      <c r="AM40" s="497"/>
      <c r="AN40" s="468">
        <f>入力③!N10</f>
        <v>0</v>
      </c>
      <c r="AO40" s="468"/>
      <c r="AP40" s="468"/>
      <c r="AQ40" s="468"/>
      <c r="AR40" s="488">
        <f>入力③!O10</f>
        <v>0</v>
      </c>
      <c r="AS40" s="489"/>
      <c r="AT40" s="489"/>
      <c r="AU40" s="489"/>
      <c r="AV40" s="489"/>
      <c r="AW40" s="489"/>
      <c r="AX40" s="489"/>
      <c r="AY40" s="489"/>
      <c r="AZ40" s="489"/>
      <c r="BA40" s="489"/>
      <c r="BB40" s="489"/>
      <c r="BC40" s="195"/>
      <c r="BD40" s="468">
        <f>入力③!P10</f>
        <v>0</v>
      </c>
      <c r="BE40" s="468"/>
      <c r="BF40" s="468"/>
      <c r="BG40" s="468"/>
      <c r="BH40" s="488">
        <f>入力③!Q10</f>
        <v>0</v>
      </c>
      <c r="BI40" s="489"/>
      <c r="BJ40" s="489"/>
      <c r="BK40" s="489"/>
      <c r="BL40" s="489"/>
      <c r="BM40" s="489"/>
      <c r="BN40" s="489"/>
      <c r="BO40" s="489"/>
      <c r="BP40" s="489"/>
      <c r="BQ40" s="489"/>
      <c r="BR40" s="489"/>
      <c r="BS40" s="237"/>
      <c r="BU40" s="473" t="str">
        <f>入力③!B30</f>
        <v/>
      </c>
      <c r="BV40" s="474"/>
      <c r="BW40" s="474"/>
      <c r="BX40" s="474"/>
      <c r="BY40" s="475" t="s">
        <v>116</v>
      </c>
      <c r="BZ40" s="475"/>
      <c r="CA40" s="475"/>
      <c r="CB40" s="476"/>
      <c r="CC40" s="468">
        <f>入力③!N30</f>
        <v>0</v>
      </c>
      <c r="CD40" s="468"/>
      <c r="CE40" s="468"/>
      <c r="CF40" s="468"/>
      <c r="CG40" s="488">
        <f>入力③!O30</f>
        <v>0</v>
      </c>
      <c r="CH40" s="489"/>
      <c r="CI40" s="489"/>
      <c r="CJ40" s="489"/>
      <c r="CK40" s="489"/>
      <c r="CL40" s="489"/>
      <c r="CM40" s="489"/>
      <c r="CN40" s="489"/>
      <c r="CO40" s="489"/>
      <c r="CP40" s="489"/>
      <c r="CQ40" s="489"/>
      <c r="CR40" s="195"/>
      <c r="CS40" s="468">
        <f>入力③!P30</f>
        <v>0</v>
      </c>
      <c r="CT40" s="468"/>
      <c r="CU40" s="468"/>
      <c r="CV40" s="468"/>
      <c r="CW40" s="488">
        <f>入力③!Q30</f>
        <v>0</v>
      </c>
      <c r="CX40" s="489"/>
      <c r="CY40" s="489"/>
      <c r="CZ40" s="489"/>
      <c r="DA40" s="489"/>
      <c r="DB40" s="489"/>
      <c r="DC40" s="489"/>
      <c r="DD40" s="489"/>
      <c r="DE40" s="489"/>
      <c r="DF40" s="489"/>
      <c r="DG40" s="489"/>
      <c r="DH40" s="237"/>
      <c r="DK40" s="411"/>
      <c r="DL40" s="411"/>
      <c r="DM40" s="400"/>
      <c r="DN40" s="400"/>
      <c r="DO40" s="400"/>
      <c r="DP40" s="400"/>
      <c r="DQ40" s="400"/>
      <c r="DR40" s="400"/>
      <c r="DS40" s="405"/>
      <c r="DT40" s="405"/>
      <c r="DU40" s="405"/>
      <c r="DV40" s="405"/>
      <c r="DW40" s="406"/>
      <c r="DX40" s="406"/>
      <c r="DY40" s="406"/>
      <c r="DZ40" s="406"/>
      <c r="EA40" s="406"/>
      <c r="EB40" s="406"/>
      <c r="EC40" s="406"/>
      <c r="ED40" s="406"/>
      <c r="EE40" s="406"/>
      <c r="EF40" s="406"/>
      <c r="EG40" s="406"/>
      <c r="EH40" s="399"/>
      <c r="EI40" s="405"/>
      <c r="EJ40" s="405"/>
      <c r="EK40" s="405"/>
      <c r="EL40" s="405"/>
      <c r="EM40" s="406"/>
      <c r="EN40" s="406"/>
      <c r="EO40" s="406"/>
      <c r="EP40" s="406"/>
      <c r="EQ40" s="406"/>
      <c r="ER40" s="406"/>
      <c r="ES40" s="406"/>
      <c r="ET40" s="406"/>
      <c r="EU40" s="406"/>
      <c r="EV40" s="406"/>
      <c r="EW40" s="406"/>
      <c r="EX40" s="399"/>
      <c r="EZ40" s="400"/>
      <c r="FA40" s="400"/>
      <c r="FB40" s="400"/>
      <c r="FC40" s="400"/>
      <c r="FD40" s="407"/>
      <c r="FE40" s="407"/>
      <c r="FF40" s="407"/>
      <c r="FG40" s="407"/>
      <c r="FH40" s="405"/>
      <c r="FI40" s="405"/>
      <c r="FJ40" s="405"/>
      <c r="FK40" s="405"/>
      <c r="FL40" s="406"/>
      <c r="FM40" s="406"/>
      <c r="FN40" s="406"/>
      <c r="FO40" s="406"/>
      <c r="FP40" s="406"/>
      <c r="FQ40" s="406"/>
      <c r="FR40" s="406"/>
      <c r="FS40" s="406"/>
      <c r="FT40" s="406"/>
      <c r="FU40" s="406"/>
      <c r="FV40" s="406"/>
      <c r="FW40" s="399"/>
      <c r="FX40" s="405"/>
      <c r="FY40" s="405"/>
      <c r="FZ40" s="405"/>
      <c r="GA40" s="405"/>
      <c r="GB40" s="406"/>
      <c r="GC40" s="406"/>
      <c r="GD40" s="406"/>
      <c r="GE40" s="406"/>
      <c r="GF40" s="406"/>
      <c r="GG40" s="406"/>
      <c r="GH40" s="406"/>
      <c r="GI40" s="406"/>
      <c r="GJ40" s="406"/>
      <c r="GK40" s="406"/>
      <c r="GL40" s="406"/>
      <c r="GM40" s="399"/>
    </row>
    <row r="41" spans="32:196" ht="15.6" customHeight="1">
      <c r="AF41" s="512"/>
      <c r="AG41" s="513"/>
      <c r="AH41" s="466" t="s">
        <v>205</v>
      </c>
      <c r="AI41" s="467"/>
      <c r="AJ41" s="467"/>
      <c r="AK41" s="467"/>
      <c r="AL41" s="467"/>
      <c r="AM41" s="497"/>
      <c r="AN41" s="468">
        <f>入力③!N11</f>
        <v>0</v>
      </c>
      <c r="AO41" s="468"/>
      <c r="AP41" s="468"/>
      <c r="AQ41" s="468"/>
      <c r="AR41" s="488">
        <f>入力③!O11</f>
        <v>0</v>
      </c>
      <c r="AS41" s="489"/>
      <c r="AT41" s="489"/>
      <c r="AU41" s="489"/>
      <c r="AV41" s="489"/>
      <c r="AW41" s="489"/>
      <c r="AX41" s="489"/>
      <c r="AY41" s="489"/>
      <c r="AZ41" s="489"/>
      <c r="BA41" s="489"/>
      <c r="BB41" s="489"/>
      <c r="BC41" s="195"/>
      <c r="BD41" s="468">
        <f>入力③!P11</f>
        <v>0</v>
      </c>
      <c r="BE41" s="468"/>
      <c r="BF41" s="468"/>
      <c r="BG41" s="468"/>
      <c r="BH41" s="488">
        <f>入力③!Q11</f>
        <v>0</v>
      </c>
      <c r="BI41" s="489"/>
      <c r="BJ41" s="489"/>
      <c r="BK41" s="489"/>
      <c r="BL41" s="489"/>
      <c r="BM41" s="489"/>
      <c r="BN41" s="489"/>
      <c r="BO41" s="489"/>
      <c r="BP41" s="489"/>
      <c r="BQ41" s="489"/>
      <c r="BR41" s="489"/>
      <c r="BS41" s="237"/>
      <c r="BU41" s="473" t="str">
        <f>入力③!B31</f>
        <v/>
      </c>
      <c r="BV41" s="474"/>
      <c r="BW41" s="474"/>
      <c r="BX41" s="474"/>
      <c r="BY41" s="475" t="s">
        <v>117</v>
      </c>
      <c r="BZ41" s="475"/>
      <c r="CA41" s="475"/>
      <c r="CB41" s="476"/>
      <c r="CC41" s="468">
        <f>入力③!N31</f>
        <v>0</v>
      </c>
      <c r="CD41" s="468"/>
      <c r="CE41" s="468"/>
      <c r="CF41" s="468"/>
      <c r="CG41" s="488">
        <f>入力③!O31</f>
        <v>0</v>
      </c>
      <c r="CH41" s="489"/>
      <c r="CI41" s="489"/>
      <c r="CJ41" s="489"/>
      <c r="CK41" s="489"/>
      <c r="CL41" s="489"/>
      <c r="CM41" s="489"/>
      <c r="CN41" s="489"/>
      <c r="CO41" s="489"/>
      <c r="CP41" s="489"/>
      <c r="CQ41" s="489"/>
      <c r="CR41" s="195"/>
      <c r="CS41" s="468">
        <f>入力③!P31</f>
        <v>0</v>
      </c>
      <c r="CT41" s="468"/>
      <c r="CU41" s="468"/>
      <c r="CV41" s="468"/>
      <c r="CW41" s="488">
        <f>入力③!Q31</f>
        <v>0</v>
      </c>
      <c r="CX41" s="489"/>
      <c r="CY41" s="489"/>
      <c r="CZ41" s="489"/>
      <c r="DA41" s="489"/>
      <c r="DB41" s="489"/>
      <c r="DC41" s="489"/>
      <c r="DD41" s="489"/>
      <c r="DE41" s="489"/>
      <c r="DF41" s="489"/>
      <c r="DG41" s="489"/>
      <c r="DH41" s="237"/>
      <c r="DK41" s="411"/>
      <c r="DL41" s="411"/>
      <c r="DM41" s="400"/>
      <c r="DN41" s="400"/>
      <c r="DO41" s="400"/>
      <c r="DP41" s="400"/>
      <c r="DQ41" s="400"/>
      <c r="DR41" s="400"/>
      <c r="DS41" s="405"/>
      <c r="DT41" s="405"/>
      <c r="DU41" s="405"/>
      <c r="DV41" s="405"/>
      <c r="DW41" s="406"/>
      <c r="DX41" s="406"/>
      <c r="DY41" s="406"/>
      <c r="DZ41" s="406"/>
      <c r="EA41" s="406"/>
      <c r="EB41" s="406"/>
      <c r="EC41" s="406"/>
      <c r="ED41" s="406"/>
      <c r="EE41" s="406"/>
      <c r="EF41" s="406"/>
      <c r="EG41" s="406"/>
      <c r="EH41" s="399"/>
      <c r="EI41" s="405"/>
      <c r="EJ41" s="405"/>
      <c r="EK41" s="405"/>
      <c r="EL41" s="405"/>
      <c r="EM41" s="406"/>
      <c r="EN41" s="406"/>
      <c r="EO41" s="406"/>
      <c r="EP41" s="406"/>
      <c r="EQ41" s="406"/>
      <c r="ER41" s="406"/>
      <c r="ES41" s="406"/>
      <c r="ET41" s="406"/>
      <c r="EU41" s="406"/>
      <c r="EV41" s="406"/>
      <c r="EW41" s="406"/>
      <c r="EX41" s="399"/>
      <c r="EZ41" s="400"/>
      <c r="FA41" s="400"/>
      <c r="FB41" s="400"/>
      <c r="FC41" s="400"/>
      <c r="FD41" s="407"/>
      <c r="FE41" s="407"/>
      <c r="FF41" s="407"/>
      <c r="FG41" s="407"/>
      <c r="FH41" s="405"/>
      <c r="FI41" s="405"/>
      <c r="FJ41" s="405"/>
      <c r="FK41" s="405"/>
      <c r="FL41" s="406"/>
      <c r="FM41" s="406"/>
      <c r="FN41" s="406"/>
      <c r="FO41" s="406"/>
      <c r="FP41" s="406"/>
      <c r="FQ41" s="406"/>
      <c r="FR41" s="406"/>
      <c r="FS41" s="406"/>
      <c r="FT41" s="406"/>
      <c r="FU41" s="406"/>
      <c r="FV41" s="406"/>
      <c r="FW41" s="399"/>
      <c r="FX41" s="405"/>
      <c r="FY41" s="405"/>
      <c r="FZ41" s="405"/>
      <c r="GA41" s="405"/>
      <c r="GB41" s="406"/>
      <c r="GC41" s="406"/>
      <c r="GD41" s="406"/>
      <c r="GE41" s="406"/>
      <c r="GF41" s="406"/>
      <c r="GG41" s="406"/>
      <c r="GH41" s="406"/>
      <c r="GI41" s="406"/>
      <c r="GJ41" s="406"/>
      <c r="GK41" s="406"/>
      <c r="GL41" s="406"/>
      <c r="GM41" s="399"/>
    </row>
    <row r="42" spans="32:196" ht="15.6" customHeight="1">
      <c r="AF42" s="512"/>
      <c r="AG42" s="513"/>
      <c r="AH42" s="466" t="s">
        <v>206</v>
      </c>
      <c r="AI42" s="467"/>
      <c r="AJ42" s="467"/>
      <c r="AK42" s="467"/>
      <c r="AL42" s="467"/>
      <c r="AM42" s="497"/>
      <c r="AN42" s="468">
        <f>入力③!N12</f>
        <v>0</v>
      </c>
      <c r="AO42" s="468"/>
      <c r="AP42" s="468"/>
      <c r="AQ42" s="468"/>
      <c r="AR42" s="488">
        <f>入力③!O12</f>
        <v>0</v>
      </c>
      <c r="AS42" s="489"/>
      <c r="AT42" s="489"/>
      <c r="AU42" s="489"/>
      <c r="AV42" s="489"/>
      <c r="AW42" s="489"/>
      <c r="AX42" s="489"/>
      <c r="AY42" s="489"/>
      <c r="AZ42" s="489"/>
      <c r="BA42" s="489"/>
      <c r="BB42" s="489"/>
      <c r="BC42" s="195"/>
      <c r="BD42" s="468">
        <f>入力③!P12</f>
        <v>0</v>
      </c>
      <c r="BE42" s="468"/>
      <c r="BF42" s="468"/>
      <c r="BG42" s="468"/>
      <c r="BH42" s="488">
        <f>入力③!Q12</f>
        <v>0</v>
      </c>
      <c r="BI42" s="489"/>
      <c r="BJ42" s="489"/>
      <c r="BK42" s="489"/>
      <c r="BL42" s="489"/>
      <c r="BM42" s="489"/>
      <c r="BN42" s="489"/>
      <c r="BO42" s="489"/>
      <c r="BP42" s="489"/>
      <c r="BQ42" s="489"/>
      <c r="BR42" s="489"/>
      <c r="BS42" s="237"/>
      <c r="BU42" s="473" t="str">
        <f>入力③!B32</f>
        <v/>
      </c>
      <c r="BV42" s="474"/>
      <c r="BW42" s="474"/>
      <c r="BX42" s="474"/>
      <c r="BY42" s="475" t="s">
        <v>118</v>
      </c>
      <c r="BZ42" s="475"/>
      <c r="CA42" s="475"/>
      <c r="CB42" s="476"/>
      <c r="CC42" s="468">
        <f>入力③!N32</f>
        <v>0</v>
      </c>
      <c r="CD42" s="468"/>
      <c r="CE42" s="468"/>
      <c r="CF42" s="468"/>
      <c r="CG42" s="488">
        <f>入力③!O32</f>
        <v>0</v>
      </c>
      <c r="CH42" s="489"/>
      <c r="CI42" s="489"/>
      <c r="CJ42" s="489"/>
      <c r="CK42" s="489"/>
      <c r="CL42" s="489"/>
      <c r="CM42" s="489"/>
      <c r="CN42" s="489"/>
      <c r="CO42" s="489"/>
      <c r="CP42" s="489"/>
      <c r="CQ42" s="489"/>
      <c r="CR42" s="195"/>
      <c r="CS42" s="468">
        <f>入力③!P32</f>
        <v>0</v>
      </c>
      <c r="CT42" s="468"/>
      <c r="CU42" s="468"/>
      <c r="CV42" s="468"/>
      <c r="CW42" s="488">
        <f>入力③!Q32</f>
        <v>0</v>
      </c>
      <c r="CX42" s="489"/>
      <c r="CY42" s="489"/>
      <c r="CZ42" s="489"/>
      <c r="DA42" s="489"/>
      <c r="DB42" s="489"/>
      <c r="DC42" s="489"/>
      <c r="DD42" s="489"/>
      <c r="DE42" s="489"/>
      <c r="DF42" s="489"/>
      <c r="DG42" s="489"/>
      <c r="DH42" s="237"/>
      <c r="DK42" s="411"/>
      <c r="DL42" s="411"/>
      <c r="DM42" s="400"/>
      <c r="DN42" s="400"/>
      <c r="DO42" s="400"/>
      <c r="DP42" s="400"/>
      <c r="DQ42" s="400"/>
      <c r="DR42" s="400"/>
      <c r="DS42" s="405"/>
      <c r="DT42" s="405"/>
      <c r="DU42" s="405"/>
      <c r="DV42" s="405"/>
      <c r="DW42" s="406"/>
      <c r="DX42" s="406"/>
      <c r="DY42" s="406"/>
      <c r="DZ42" s="406"/>
      <c r="EA42" s="406"/>
      <c r="EB42" s="406"/>
      <c r="EC42" s="406"/>
      <c r="ED42" s="406"/>
      <c r="EE42" s="406"/>
      <c r="EF42" s="406"/>
      <c r="EG42" s="406"/>
      <c r="EH42" s="399"/>
      <c r="EI42" s="405"/>
      <c r="EJ42" s="405"/>
      <c r="EK42" s="405"/>
      <c r="EL42" s="405"/>
      <c r="EM42" s="406"/>
      <c r="EN42" s="406"/>
      <c r="EO42" s="406"/>
      <c r="EP42" s="406"/>
      <c r="EQ42" s="406"/>
      <c r="ER42" s="406"/>
      <c r="ES42" s="406"/>
      <c r="ET42" s="406"/>
      <c r="EU42" s="406"/>
      <c r="EV42" s="406"/>
      <c r="EW42" s="406"/>
      <c r="EX42" s="399"/>
      <c r="EZ42" s="400"/>
      <c r="FA42" s="400"/>
      <c r="FB42" s="400"/>
      <c r="FC42" s="400"/>
      <c r="FD42" s="407"/>
      <c r="FE42" s="407"/>
      <c r="FF42" s="407"/>
      <c r="FG42" s="407"/>
      <c r="FH42" s="405"/>
      <c r="FI42" s="405"/>
      <c r="FJ42" s="405"/>
      <c r="FK42" s="405"/>
      <c r="FL42" s="406"/>
      <c r="FM42" s="406"/>
      <c r="FN42" s="406"/>
      <c r="FO42" s="406"/>
      <c r="FP42" s="406"/>
      <c r="FQ42" s="406"/>
      <c r="FR42" s="406"/>
      <c r="FS42" s="406"/>
      <c r="FT42" s="406"/>
      <c r="FU42" s="406"/>
      <c r="FV42" s="406"/>
      <c r="FW42" s="399"/>
      <c r="FX42" s="405"/>
      <c r="FY42" s="405"/>
      <c r="FZ42" s="405"/>
      <c r="GA42" s="405"/>
      <c r="GB42" s="406"/>
      <c r="GC42" s="406"/>
      <c r="GD42" s="406"/>
      <c r="GE42" s="406"/>
      <c r="GF42" s="406"/>
      <c r="GG42" s="406"/>
      <c r="GH42" s="406"/>
      <c r="GI42" s="406"/>
      <c r="GJ42" s="406"/>
      <c r="GK42" s="406"/>
      <c r="GL42" s="406"/>
      <c r="GM42" s="399"/>
    </row>
    <row r="43" spans="32:196" ht="15.6" customHeight="1">
      <c r="AF43" s="512"/>
      <c r="AG43" s="513"/>
      <c r="AH43" s="466" t="s">
        <v>207</v>
      </c>
      <c r="AI43" s="467"/>
      <c r="AJ43" s="467"/>
      <c r="AK43" s="467"/>
      <c r="AL43" s="467"/>
      <c r="AM43" s="497"/>
      <c r="AN43" s="468">
        <f>入力③!N13</f>
        <v>0</v>
      </c>
      <c r="AO43" s="468"/>
      <c r="AP43" s="468"/>
      <c r="AQ43" s="468"/>
      <c r="AR43" s="488">
        <f>入力③!O13</f>
        <v>0</v>
      </c>
      <c r="AS43" s="489"/>
      <c r="AT43" s="489"/>
      <c r="AU43" s="489"/>
      <c r="AV43" s="489"/>
      <c r="AW43" s="489"/>
      <c r="AX43" s="489"/>
      <c r="AY43" s="489"/>
      <c r="AZ43" s="489"/>
      <c r="BA43" s="489"/>
      <c r="BB43" s="489"/>
      <c r="BC43" s="195"/>
      <c r="BD43" s="468">
        <f>入力③!P13</f>
        <v>0</v>
      </c>
      <c r="BE43" s="468"/>
      <c r="BF43" s="468"/>
      <c r="BG43" s="468"/>
      <c r="BH43" s="488">
        <f>入力③!Q13</f>
        <v>0</v>
      </c>
      <c r="BI43" s="489"/>
      <c r="BJ43" s="489"/>
      <c r="BK43" s="489"/>
      <c r="BL43" s="489"/>
      <c r="BM43" s="489"/>
      <c r="BN43" s="489"/>
      <c r="BO43" s="489"/>
      <c r="BP43" s="489"/>
      <c r="BQ43" s="489"/>
      <c r="BR43" s="489"/>
      <c r="BS43" s="237"/>
      <c r="BU43" s="473" t="str">
        <f>入力③!B33</f>
        <v/>
      </c>
      <c r="BV43" s="474"/>
      <c r="BW43" s="474"/>
      <c r="BX43" s="474"/>
      <c r="BY43" s="475" t="s">
        <v>119</v>
      </c>
      <c r="BZ43" s="475"/>
      <c r="CA43" s="475"/>
      <c r="CB43" s="476"/>
      <c r="CC43" s="468">
        <f>入力③!N33</f>
        <v>0</v>
      </c>
      <c r="CD43" s="468"/>
      <c r="CE43" s="468"/>
      <c r="CF43" s="468"/>
      <c r="CG43" s="488">
        <f>入力③!O33</f>
        <v>0</v>
      </c>
      <c r="CH43" s="489"/>
      <c r="CI43" s="489"/>
      <c r="CJ43" s="489"/>
      <c r="CK43" s="489"/>
      <c r="CL43" s="489"/>
      <c r="CM43" s="489"/>
      <c r="CN43" s="489"/>
      <c r="CO43" s="489"/>
      <c r="CP43" s="489"/>
      <c r="CQ43" s="489"/>
      <c r="CR43" s="195"/>
      <c r="CS43" s="468">
        <f>入力③!P33</f>
        <v>0</v>
      </c>
      <c r="CT43" s="468"/>
      <c r="CU43" s="468"/>
      <c r="CV43" s="468"/>
      <c r="CW43" s="488">
        <f>入力③!Q33</f>
        <v>0</v>
      </c>
      <c r="CX43" s="489"/>
      <c r="CY43" s="489"/>
      <c r="CZ43" s="489"/>
      <c r="DA43" s="489"/>
      <c r="DB43" s="489"/>
      <c r="DC43" s="489"/>
      <c r="DD43" s="489"/>
      <c r="DE43" s="489"/>
      <c r="DF43" s="489"/>
      <c r="DG43" s="489"/>
      <c r="DH43" s="237"/>
      <c r="DK43" s="411"/>
      <c r="DL43" s="411"/>
      <c r="DM43" s="400"/>
      <c r="DN43" s="400"/>
      <c r="DO43" s="400"/>
      <c r="DP43" s="400"/>
      <c r="DQ43" s="400"/>
      <c r="DR43" s="400"/>
      <c r="DS43" s="405"/>
      <c r="DT43" s="405"/>
      <c r="DU43" s="405"/>
      <c r="DV43" s="405"/>
      <c r="DW43" s="406"/>
      <c r="DX43" s="406"/>
      <c r="DY43" s="406"/>
      <c r="DZ43" s="406"/>
      <c r="EA43" s="406"/>
      <c r="EB43" s="406"/>
      <c r="EC43" s="406"/>
      <c r="ED43" s="406"/>
      <c r="EE43" s="406"/>
      <c r="EF43" s="406"/>
      <c r="EG43" s="406"/>
      <c r="EH43" s="399"/>
      <c r="EI43" s="405"/>
      <c r="EJ43" s="405"/>
      <c r="EK43" s="405"/>
      <c r="EL43" s="405"/>
      <c r="EM43" s="406"/>
      <c r="EN43" s="406"/>
      <c r="EO43" s="406"/>
      <c r="EP43" s="406"/>
      <c r="EQ43" s="406"/>
      <c r="ER43" s="406"/>
      <c r="ES43" s="406"/>
      <c r="ET43" s="406"/>
      <c r="EU43" s="406"/>
      <c r="EV43" s="406"/>
      <c r="EW43" s="406"/>
      <c r="EX43" s="399"/>
      <c r="EZ43" s="400"/>
      <c r="FA43" s="400"/>
      <c r="FB43" s="400"/>
      <c r="FC43" s="400"/>
      <c r="FD43" s="407"/>
      <c r="FE43" s="407"/>
      <c r="FF43" s="407"/>
      <c r="FG43" s="407"/>
      <c r="FH43" s="405"/>
      <c r="FI43" s="405"/>
      <c r="FJ43" s="405"/>
      <c r="FK43" s="405"/>
      <c r="FL43" s="406"/>
      <c r="FM43" s="406"/>
      <c r="FN43" s="406"/>
      <c r="FO43" s="406"/>
      <c r="FP43" s="406"/>
      <c r="FQ43" s="406"/>
      <c r="FR43" s="406"/>
      <c r="FS43" s="406"/>
      <c r="FT43" s="406"/>
      <c r="FU43" s="406"/>
      <c r="FV43" s="406"/>
      <c r="FW43" s="399"/>
      <c r="FX43" s="405"/>
      <c r="FY43" s="405"/>
      <c r="FZ43" s="405"/>
      <c r="GA43" s="405"/>
      <c r="GB43" s="406"/>
      <c r="GC43" s="406"/>
      <c r="GD43" s="406"/>
      <c r="GE43" s="406"/>
      <c r="GF43" s="406"/>
      <c r="GG43" s="406"/>
      <c r="GH43" s="406"/>
      <c r="GI43" s="406"/>
      <c r="GJ43" s="406"/>
      <c r="GK43" s="406"/>
      <c r="GL43" s="406"/>
      <c r="GM43" s="399"/>
    </row>
    <row r="44" spans="32:196" ht="15.6" customHeight="1">
      <c r="AF44" s="512"/>
      <c r="AG44" s="513"/>
      <c r="AH44" s="477" t="s">
        <v>188</v>
      </c>
      <c r="AI44" s="479"/>
      <c r="AJ44" s="501">
        <f>入力③!C20</f>
        <v>6</v>
      </c>
      <c r="AK44" s="501"/>
      <c r="AL44" s="501"/>
      <c r="AM44" s="502"/>
      <c r="AN44" s="468">
        <f>入力③!N20</f>
        <v>0</v>
      </c>
      <c r="AO44" s="468"/>
      <c r="AP44" s="468"/>
      <c r="AQ44" s="468"/>
      <c r="AR44" s="488">
        <f>入力③!O20</f>
        <v>0</v>
      </c>
      <c r="AS44" s="489"/>
      <c r="AT44" s="489"/>
      <c r="AU44" s="489"/>
      <c r="AV44" s="489"/>
      <c r="AW44" s="489"/>
      <c r="AX44" s="489"/>
      <c r="AY44" s="489"/>
      <c r="AZ44" s="489"/>
      <c r="BA44" s="489"/>
      <c r="BB44" s="489"/>
      <c r="BC44" s="195"/>
      <c r="BD44" s="468">
        <f>入力③!P20</f>
        <v>0</v>
      </c>
      <c r="BE44" s="468"/>
      <c r="BF44" s="468"/>
      <c r="BG44" s="468"/>
      <c r="BH44" s="488">
        <f>入力③!Q20</f>
        <v>0</v>
      </c>
      <c r="BI44" s="489"/>
      <c r="BJ44" s="489"/>
      <c r="BK44" s="489"/>
      <c r="BL44" s="489"/>
      <c r="BM44" s="489"/>
      <c r="BN44" s="489"/>
      <c r="BO44" s="489"/>
      <c r="BP44" s="489"/>
      <c r="BQ44" s="489"/>
      <c r="BR44" s="489"/>
      <c r="BS44" s="237"/>
      <c r="BU44" s="473" t="str">
        <f>入力③!B34</f>
        <v/>
      </c>
      <c r="BV44" s="474"/>
      <c r="BW44" s="474"/>
      <c r="BX44" s="474"/>
      <c r="BY44" s="475" t="s">
        <v>135</v>
      </c>
      <c r="BZ44" s="475"/>
      <c r="CA44" s="475"/>
      <c r="CB44" s="476"/>
      <c r="CC44" s="468">
        <f>入力③!N34</f>
        <v>0</v>
      </c>
      <c r="CD44" s="468"/>
      <c r="CE44" s="468"/>
      <c r="CF44" s="468"/>
      <c r="CG44" s="488">
        <f>入力③!O34</f>
        <v>0</v>
      </c>
      <c r="CH44" s="489"/>
      <c r="CI44" s="489"/>
      <c r="CJ44" s="489"/>
      <c r="CK44" s="489"/>
      <c r="CL44" s="489"/>
      <c r="CM44" s="489"/>
      <c r="CN44" s="489"/>
      <c r="CO44" s="489"/>
      <c r="CP44" s="489"/>
      <c r="CQ44" s="489"/>
      <c r="CR44" s="195"/>
      <c r="CS44" s="468">
        <f>入力③!P34</f>
        <v>0</v>
      </c>
      <c r="CT44" s="468"/>
      <c r="CU44" s="468"/>
      <c r="CV44" s="468"/>
      <c r="CW44" s="488">
        <f>入力③!Q34</f>
        <v>0</v>
      </c>
      <c r="CX44" s="489"/>
      <c r="CY44" s="489"/>
      <c r="CZ44" s="489"/>
      <c r="DA44" s="489"/>
      <c r="DB44" s="489"/>
      <c r="DC44" s="489"/>
      <c r="DD44" s="489"/>
      <c r="DE44" s="489"/>
      <c r="DF44" s="489"/>
      <c r="DG44" s="489"/>
      <c r="DH44" s="237"/>
      <c r="DK44" s="411"/>
      <c r="DL44" s="411"/>
      <c r="DM44" s="408"/>
      <c r="DN44" s="408"/>
      <c r="DO44" s="407"/>
      <c r="DP44" s="407"/>
      <c r="DQ44" s="407"/>
      <c r="DR44" s="407"/>
      <c r="DS44" s="405"/>
      <c r="DT44" s="405"/>
      <c r="DU44" s="405"/>
      <c r="DV44" s="405"/>
      <c r="DW44" s="406"/>
      <c r="DX44" s="406"/>
      <c r="DY44" s="406"/>
      <c r="DZ44" s="406"/>
      <c r="EA44" s="406"/>
      <c r="EB44" s="406"/>
      <c r="EC44" s="406"/>
      <c r="ED44" s="406"/>
      <c r="EE44" s="406"/>
      <c r="EF44" s="406"/>
      <c r="EG44" s="406"/>
      <c r="EH44" s="399"/>
      <c r="EI44" s="405"/>
      <c r="EJ44" s="405"/>
      <c r="EK44" s="405"/>
      <c r="EL44" s="405"/>
      <c r="EM44" s="406"/>
      <c r="EN44" s="406"/>
      <c r="EO44" s="406"/>
      <c r="EP44" s="406"/>
      <c r="EQ44" s="406"/>
      <c r="ER44" s="406"/>
      <c r="ES44" s="406"/>
      <c r="ET44" s="406"/>
      <c r="EU44" s="406"/>
      <c r="EV44" s="406"/>
      <c r="EW44" s="406"/>
      <c r="EX44" s="399"/>
      <c r="EZ44" s="400"/>
      <c r="FA44" s="400"/>
      <c r="FB44" s="400"/>
      <c r="FC44" s="400"/>
      <c r="FD44" s="407"/>
      <c r="FE44" s="407"/>
      <c r="FF44" s="407"/>
      <c r="FG44" s="407"/>
      <c r="FH44" s="405"/>
      <c r="FI44" s="405"/>
      <c r="FJ44" s="405"/>
      <c r="FK44" s="405"/>
      <c r="FL44" s="406"/>
      <c r="FM44" s="406"/>
      <c r="FN44" s="406"/>
      <c r="FO44" s="406"/>
      <c r="FP44" s="406"/>
      <c r="FQ44" s="406"/>
      <c r="FR44" s="406"/>
      <c r="FS44" s="406"/>
      <c r="FT44" s="406"/>
      <c r="FU44" s="406"/>
      <c r="FV44" s="406"/>
      <c r="FW44" s="399"/>
      <c r="FX44" s="405"/>
      <c r="FY44" s="405"/>
      <c r="FZ44" s="405"/>
      <c r="GA44" s="405"/>
      <c r="GB44" s="406"/>
      <c r="GC44" s="406"/>
      <c r="GD44" s="406"/>
      <c r="GE44" s="406"/>
      <c r="GF44" s="406"/>
      <c r="GG44" s="406"/>
      <c r="GH44" s="406"/>
      <c r="GI44" s="406"/>
      <c r="GJ44" s="406"/>
      <c r="GK44" s="406"/>
      <c r="GL44" s="406"/>
      <c r="GM44" s="399"/>
    </row>
    <row r="45" spans="32:196" ht="15.6" customHeight="1">
      <c r="AF45" s="512"/>
      <c r="AG45" s="513"/>
      <c r="AH45" s="480"/>
      <c r="AI45" s="482"/>
      <c r="AJ45" s="528">
        <f>入力③!C21</f>
        <v>0</v>
      </c>
      <c r="AK45" s="528"/>
      <c r="AL45" s="528"/>
      <c r="AM45" s="529"/>
      <c r="AN45" s="524">
        <f>入力③!N21</f>
        <v>0</v>
      </c>
      <c r="AO45" s="524"/>
      <c r="AP45" s="524"/>
      <c r="AQ45" s="524"/>
      <c r="AR45" s="469">
        <f>入力③!O21</f>
        <v>0</v>
      </c>
      <c r="AS45" s="470"/>
      <c r="AT45" s="470"/>
      <c r="AU45" s="470"/>
      <c r="AV45" s="470"/>
      <c r="AW45" s="470"/>
      <c r="AX45" s="470"/>
      <c r="AY45" s="470"/>
      <c r="AZ45" s="470"/>
      <c r="BA45" s="470"/>
      <c r="BB45" s="470"/>
      <c r="BC45" s="239"/>
      <c r="BD45" s="524">
        <f>入力③!P21</f>
        <v>0</v>
      </c>
      <c r="BE45" s="524"/>
      <c r="BF45" s="524"/>
      <c r="BG45" s="524"/>
      <c r="BH45" s="469">
        <f>入力③!Q21</f>
        <v>0</v>
      </c>
      <c r="BI45" s="470"/>
      <c r="BJ45" s="470"/>
      <c r="BK45" s="470"/>
      <c r="BL45" s="470"/>
      <c r="BM45" s="470"/>
      <c r="BN45" s="470"/>
      <c r="BO45" s="470"/>
      <c r="BP45" s="470"/>
      <c r="BQ45" s="470"/>
      <c r="BR45" s="470"/>
      <c r="BS45" s="238"/>
      <c r="BU45" s="473" t="str">
        <f>入力③!B35</f>
        <v/>
      </c>
      <c r="BV45" s="474"/>
      <c r="BW45" s="474"/>
      <c r="BX45" s="474"/>
      <c r="BY45" s="475" t="s">
        <v>136</v>
      </c>
      <c r="BZ45" s="475"/>
      <c r="CA45" s="475"/>
      <c r="CB45" s="476"/>
      <c r="CC45" s="468">
        <f>入力③!N35</f>
        <v>0</v>
      </c>
      <c r="CD45" s="468"/>
      <c r="CE45" s="468"/>
      <c r="CF45" s="468"/>
      <c r="CG45" s="488">
        <f>入力③!O35</f>
        <v>0</v>
      </c>
      <c r="CH45" s="489"/>
      <c r="CI45" s="489"/>
      <c r="CJ45" s="489"/>
      <c r="CK45" s="489"/>
      <c r="CL45" s="489"/>
      <c r="CM45" s="489"/>
      <c r="CN45" s="489"/>
      <c r="CO45" s="489"/>
      <c r="CP45" s="489"/>
      <c r="CQ45" s="489"/>
      <c r="CR45" s="195"/>
      <c r="CS45" s="468">
        <f>入力③!P35</f>
        <v>0</v>
      </c>
      <c r="CT45" s="468"/>
      <c r="CU45" s="468"/>
      <c r="CV45" s="468"/>
      <c r="CW45" s="488">
        <f>入力③!Q35</f>
        <v>0</v>
      </c>
      <c r="CX45" s="489"/>
      <c r="CY45" s="489"/>
      <c r="CZ45" s="489"/>
      <c r="DA45" s="489"/>
      <c r="DB45" s="489"/>
      <c r="DC45" s="489"/>
      <c r="DD45" s="489"/>
      <c r="DE45" s="489"/>
      <c r="DF45" s="489"/>
      <c r="DG45" s="489"/>
      <c r="DH45" s="237"/>
      <c r="DK45" s="411"/>
      <c r="DL45" s="411"/>
      <c r="DM45" s="408"/>
      <c r="DN45" s="408"/>
      <c r="DO45" s="407"/>
      <c r="DP45" s="407"/>
      <c r="DQ45" s="407"/>
      <c r="DR45" s="407"/>
      <c r="DS45" s="405"/>
      <c r="DT45" s="405"/>
      <c r="DU45" s="405"/>
      <c r="DV45" s="405"/>
      <c r="DW45" s="406"/>
      <c r="DX45" s="406"/>
      <c r="DY45" s="406"/>
      <c r="DZ45" s="406"/>
      <c r="EA45" s="406"/>
      <c r="EB45" s="406"/>
      <c r="EC45" s="406"/>
      <c r="ED45" s="406"/>
      <c r="EE45" s="406"/>
      <c r="EF45" s="406"/>
      <c r="EG45" s="406"/>
      <c r="EH45" s="399"/>
      <c r="EI45" s="405"/>
      <c r="EJ45" s="405"/>
      <c r="EK45" s="405"/>
      <c r="EL45" s="405"/>
      <c r="EM45" s="406"/>
      <c r="EN45" s="406"/>
      <c r="EO45" s="406"/>
      <c r="EP45" s="406"/>
      <c r="EQ45" s="406"/>
      <c r="ER45" s="406"/>
      <c r="ES45" s="406"/>
      <c r="ET45" s="406"/>
      <c r="EU45" s="406"/>
      <c r="EV45" s="406"/>
      <c r="EW45" s="406"/>
      <c r="EX45" s="399"/>
      <c r="EZ45" s="400"/>
      <c r="FA45" s="400"/>
      <c r="FB45" s="400"/>
      <c r="FC45" s="400"/>
      <c r="FD45" s="407"/>
      <c r="FE45" s="407"/>
      <c r="FF45" s="407"/>
      <c r="FG45" s="407"/>
      <c r="FH45" s="405"/>
      <c r="FI45" s="405"/>
      <c r="FJ45" s="405"/>
      <c r="FK45" s="405"/>
      <c r="FL45" s="406"/>
      <c r="FM45" s="406"/>
      <c r="FN45" s="406"/>
      <c r="FO45" s="406"/>
      <c r="FP45" s="406"/>
      <c r="FQ45" s="406"/>
      <c r="FR45" s="406"/>
      <c r="FS45" s="406"/>
      <c r="FT45" s="406"/>
      <c r="FU45" s="406"/>
      <c r="FV45" s="406"/>
      <c r="FW45" s="399"/>
      <c r="FX45" s="405"/>
      <c r="FY45" s="405"/>
      <c r="FZ45" s="405"/>
      <c r="GA45" s="405"/>
      <c r="GB45" s="406"/>
      <c r="GC45" s="406"/>
      <c r="GD45" s="406"/>
      <c r="GE45" s="406"/>
      <c r="GF45" s="406"/>
      <c r="GG45" s="406"/>
      <c r="GH45" s="406"/>
      <c r="GI45" s="406"/>
      <c r="GJ45" s="406"/>
      <c r="GK45" s="406"/>
      <c r="GL45" s="406"/>
      <c r="GM45" s="399"/>
    </row>
    <row r="46" spans="32:196" ht="15.6" customHeight="1">
      <c r="AF46" s="514"/>
      <c r="AG46" s="515"/>
      <c r="AH46" s="498" t="s">
        <v>208</v>
      </c>
      <c r="AI46" s="499"/>
      <c r="AJ46" s="499"/>
      <c r="AK46" s="499"/>
      <c r="AL46" s="499"/>
      <c r="AM46" s="500"/>
      <c r="AN46" s="494">
        <f>SUM(AN38:AQ43)</f>
        <v>0</v>
      </c>
      <c r="AO46" s="494"/>
      <c r="AP46" s="494"/>
      <c r="AQ46" s="494"/>
      <c r="AR46" s="495">
        <f>SUM(AR38:BB45)</f>
        <v>0</v>
      </c>
      <c r="AS46" s="496"/>
      <c r="AT46" s="496"/>
      <c r="AU46" s="496"/>
      <c r="AV46" s="496"/>
      <c r="AW46" s="496"/>
      <c r="AX46" s="496"/>
      <c r="AY46" s="496"/>
      <c r="AZ46" s="496"/>
      <c r="BA46" s="496"/>
      <c r="BB46" s="496"/>
      <c r="BC46" s="393"/>
      <c r="BD46" s="494">
        <f>SUM(BD38:BG43)</f>
        <v>0</v>
      </c>
      <c r="BE46" s="494"/>
      <c r="BF46" s="494"/>
      <c r="BG46" s="494"/>
      <c r="BH46" s="495">
        <f>SUM(BH38:BR45)</f>
        <v>0</v>
      </c>
      <c r="BI46" s="496"/>
      <c r="BJ46" s="496"/>
      <c r="BK46" s="496"/>
      <c r="BL46" s="496"/>
      <c r="BM46" s="496"/>
      <c r="BN46" s="496"/>
      <c r="BO46" s="496"/>
      <c r="BP46" s="496"/>
      <c r="BQ46" s="496"/>
      <c r="BR46" s="496"/>
      <c r="BS46" s="394"/>
      <c r="BU46" s="473" t="str">
        <f>入力③!B36</f>
        <v/>
      </c>
      <c r="BV46" s="474"/>
      <c r="BW46" s="474"/>
      <c r="BX46" s="474"/>
      <c r="BY46" s="475" t="s">
        <v>137</v>
      </c>
      <c r="BZ46" s="475"/>
      <c r="CA46" s="475"/>
      <c r="CB46" s="476"/>
      <c r="CC46" s="468">
        <f>入力③!N36</f>
        <v>0</v>
      </c>
      <c r="CD46" s="468"/>
      <c r="CE46" s="468"/>
      <c r="CF46" s="468"/>
      <c r="CG46" s="488">
        <f>入力③!O36</f>
        <v>0</v>
      </c>
      <c r="CH46" s="489"/>
      <c r="CI46" s="489"/>
      <c r="CJ46" s="489"/>
      <c r="CK46" s="489"/>
      <c r="CL46" s="489"/>
      <c r="CM46" s="489"/>
      <c r="CN46" s="489"/>
      <c r="CO46" s="489"/>
      <c r="CP46" s="489"/>
      <c r="CQ46" s="489"/>
      <c r="CR46" s="195"/>
      <c r="CS46" s="468">
        <f>入力③!P36</f>
        <v>0</v>
      </c>
      <c r="CT46" s="468"/>
      <c r="CU46" s="468"/>
      <c r="CV46" s="468"/>
      <c r="CW46" s="488">
        <f>入力③!Q36</f>
        <v>0</v>
      </c>
      <c r="CX46" s="489"/>
      <c r="CY46" s="489"/>
      <c r="CZ46" s="489"/>
      <c r="DA46" s="489"/>
      <c r="DB46" s="489"/>
      <c r="DC46" s="489"/>
      <c r="DD46" s="489"/>
      <c r="DE46" s="489"/>
      <c r="DF46" s="489"/>
      <c r="DG46" s="489"/>
      <c r="DH46" s="237"/>
      <c r="DK46" s="411"/>
      <c r="DL46" s="411"/>
      <c r="DM46" s="400"/>
      <c r="DN46" s="400"/>
      <c r="DO46" s="400"/>
      <c r="DP46" s="400"/>
      <c r="DQ46" s="400"/>
      <c r="DR46" s="400"/>
      <c r="DS46" s="405"/>
      <c r="DT46" s="405"/>
      <c r="DU46" s="405"/>
      <c r="DV46" s="405"/>
      <c r="DW46" s="406"/>
      <c r="DX46" s="406"/>
      <c r="DY46" s="406"/>
      <c r="DZ46" s="406"/>
      <c r="EA46" s="406"/>
      <c r="EB46" s="406"/>
      <c r="EC46" s="406"/>
      <c r="ED46" s="406"/>
      <c r="EE46" s="406"/>
      <c r="EF46" s="406"/>
      <c r="EG46" s="406"/>
      <c r="EH46" s="399"/>
      <c r="EI46" s="405"/>
      <c r="EJ46" s="405"/>
      <c r="EK46" s="405"/>
      <c r="EL46" s="405"/>
      <c r="EM46" s="406"/>
      <c r="EN46" s="406"/>
      <c r="EO46" s="406"/>
      <c r="EP46" s="406"/>
      <c r="EQ46" s="406"/>
      <c r="ER46" s="406"/>
      <c r="ES46" s="406"/>
      <c r="ET46" s="406"/>
      <c r="EU46" s="406"/>
      <c r="EV46" s="406"/>
      <c r="EW46" s="406"/>
      <c r="EX46" s="399"/>
      <c r="EZ46" s="400"/>
      <c r="FA46" s="400"/>
      <c r="FB46" s="400"/>
      <c r="FC46" s="400"/>
      <c r="FD46" s="407"/>
      <c r="FE46" s="407"/>
      <c r="FF46" s="407"/>
      <c r="FG46" s="407"/>
      <c r="FH46" s="405"/>
      <c r="FI46" s="405"/>
      <c r="FJ46" s="405"/>
      <c r="FK46" s="405"/>
      <c r="FL46" s="406"/>
      <c r="FM46" s="406"/>
      <c r="FN46" s="406"/>
      <c r="FO46" s="406"/>
      <c r="FP46" s="406"/>
      <c r="FQ46" s="406"/>
      <c r="FR46" s="406"/>
      <c r="FS46" s="406"/>
      <c r="FT46" s="406"/>
      <c r="FU46" s="406"/>
      <c r="FV46" s="406"/>
      <c r="FW46" s="399"/>
      <c r="FX46" s="405"/>
      <c r="FY46" s="405"/>
      <c r="FZ46" s="405"/>
      <c r="GA46" s="405"/>
      <c r="GB46" s="406"/>
      <c r="GC46" s="406"/>
      <c r="GD46" s="406"/>
      <c r="GE46" s="406"/>
      <c r="GF46" s="406"/>
      <c r="GG46" s="406"/>
      <c r="GH46" s="406"/>
      <c r="GI46" s="406"/>
      <c r="GJ46" s="406"/>
      <c r="GK46" s="406"/>
      <c r="GL46" s="406"/>
      <c r="GM46" s="399"/>
    </row>
    <row r="47" spans="32:196" ht="15.6" customHeight="1">
      <c r="AF47" s="530">
        <f>入力③!B8</f>
        <v>45017</v>
      </c>
      <c r="AG47" s="531"/>
      <c r="AH47" s="525">
        <f>入力③!C14</f>
        <v>45200</v>
      </c>
      <c r="AI47" s="526"/>
      <c r="AJ47" s="526"/>
      <c r="AK47" s="526"/>
      <c r="AL47" s="526"/>
      <c r="AM47" s="527"/>
      <c r="AN47" s="468">
        <f>入力③!N14</f>
        <v>0</v>
      </c>
      <c r="AO47" s="468"/>
      <c r="AP47" s="468"/>
      <c r="AQ47" s="468"/>
      <c r="AR47" s="521">
        <f>入力③!O14</f>
        <v>0</v>
      </c>
      <c r="AS47" s="522"/>
      <c r="AT47" s="522"/>
      <c r="AU47" s="522"/>
      <c r="AV47" s="522"/>
      <c r="AW47" s="522"/>
      <c r="AX47" s="522"/>
      <c r="AY47" s="522"/>
      <c r="AZ47" s="522"/>
      <c r="BA47" s="522"/>
      <c r="BB47" s="522"/>
      <c r="BC47" s="391"/>
      <c r="BD47" s="468">
        <f>入力③!P14</f>
        <v>0</v>
      </c>
      <c r="BE47" s="468"/>
      <c r="BF47" s="468"/>
      <c r="BG47" s="468"/>
      <c r="BH47" s="521">
        <f>入力③!Q14</f>
        <v>0</v>
      </c>
      <c r="BI47" s="522"/>
      <c r="BJ47" s="522"/>
      <c r="BK47" s="522"/>
      <c r="BL47" s="522"/>
      <c r="BM47" s="522"/>
      <c r="BN47" s="522"/>
      <c r="BO47" s="522"/>
      <c r="BP47" s="522"/>
      <c r="BQ47" s="522"/>
      <c r="BR47" s="522"/>
      <c r="BS47" s="392"/>
      <c r="BU47" s="460">
        <f>入力③!C37</f>
        <v>45658</v>
      </c>
      <c r="BV47" s="461"/>
      <c r="BW47" s="461"/>
      <c r="BX47" s="461"/>
      <c r="BY47" s="461"/>
      <c r="BZ47" s="461"/>
      <c r="CA47" s="461"/>
      <c r="CB47" s="462"/>
      <c r="CC47" s="468">
        <f>入力③!N37</f>
        <v>0</v>
      </c>
      <c r="CD47" s="468"/>
      <c r="CE47" s="468"/>
      <c r="CF47" s="468"/>
      <c r="CG47" s="488">
        <f>入力③!O37</f>
        <v>0</v>
      </c>
      <c r="CH47" s="489"/>
      <c r="CI47" s="489"/>
      <c r="CJ47" s="489"/>
      <c r="CK47" s="489"/>
      <c r="CL47" s="489"/>
      <c r="CM47" s="489"/>
      <c r="CN47" s="489"/>
      <c r="CO47" s="489"/>
      <c r="CP47" s="489"/>
      <c r="CQ47" s="489"/>
      <c r="CR47" s="195"/>
      <c r="CS47" s="468">
        <f>入力③!P37</f>
        <v>0</v>
      </c>
      <c r="CT47" s="468"/>
      <c r="CU47" s="468"/>
      <c r="CV47" s="468"/>
      <c r="CW47" s="488">
        <f>入力③!Q37</f>
        <v>0</v>
      </c>
      <c r="CX47" s="489"/>
      <c r="CY47" s="489"/>
      <c r="CZ47" s="489"/>
      <c r="DA47" s="489"/>
      <c r="DB47" s="489"/>
      <c r="DC47" s="489"/>
      <c r="DD47" s="489"/>
      <c r="DE47" s="489"/>
      <c r="DF47" s="489"/>
      <c r="DG47" s="489"/>
      <c r="DH47" s="237"/>
      <c r="DK47" s="409"/>
      <c r="DL47" s="409"/>
      <c r="DM47" s="410"/>
      <c r="DN47" s="410"/>
      <c r="DO47" s="410"/>
      <c r="DP47" s="410"/>
      <c r="DQ47" s="410"/>
      <c r="DR47" s="410"/>
      <c r="DS47" s="405"/>
      <c r="DT47" s="405"/>
      <c r="DU47" s="405"/>
      <c r="DV47" s="405"/>
      <c r="DW47" s="406"/>
      <c r="DX47" s="406"/>
      <c r="DY47" s="406"/>
      <c r="DZ47" s="406"/>
      <c r="EA47" s="406"/>
      <c r="EB47" s="406"/>
      <c r="EC47" s="406"/>
      <c r="ED47" s="406"/>
      <c r="EE47" s="406"/>
      <c r="EF47" s="406"/>
      <c r="EG47" s="406"/>
      <c r="EH47" s="399"/>
      <c r="EI47" s="405"/>
      <c r="EJ47" s="405"/>
      <c r="EK47" s="405"/>
      <c r="EL47" s="405"/>
      <c r="EM47" s="406"/>
      <c r="EN47" s="406"/>
      <c r="EO47" s="406"/>
      <c r="EP47" s="406"/>
      <c r="EQ47" s="406"/>
      <c r="ER47" s="406"/>
      <c r="ES47" s="406"/>
      <c r="ET47" s="406"/>
      <c r="EU47" s="406"/>
      <c r="EV47" s="406"/>
      <c r="EW47" s="406"/>
      <c r="EX47" s="399"/>
      <c r="EZ47" s="400"/>
      <c r="FA47" s="400"/>
      <c r="FB47" s="400"/>
      <c r="FC47" s="400"/>
      <c r="FD47" s="407"/>
      <c r="FE47" s="407"/>
      <c r="FF47" s="407"/>
      <c r="FG47" s="407"/>
      <c r="FH47" s="405"/>
      <c r="FI47" s="405"/>
      <c r="FJ47" s="405"/>
      <c r="FK47" s="405"/>
      <c r="FL47" s="406"/>
      <c r="FM47" s="406"/>
      <c r="FN47" s="406"/>
      <c r="FO47" s="406"/>
      <c r="FP47" s="406"/>
      <c r="FQ47" s="406"/>
      <c r="FR47" s="406"/>
      <c r="FS47" s="406"/>
      <c r="FT47" s="406"/>
      <c r="FU47" s="406"/>
      <c r="FV47" s="406"/>
      <c r="FW47" s="399"/>
      <c r="FX47" s="405"/>
      <c r="FY47" s="405"/>
      <c r="FZ47" s="405"/>
      <c r="GA47" s="405"/>
      <c r="GB47" s="406"/>
      <c r="GC47" s="406"/>
      <c r="GD47" s="406"/>
      <c r="GE47" s="406"/>
      <c r="GF47" s="406"/>
      <c r="GG47" s="406"/>
      <c r="GH47" s="406"/>
      <c r="GI47" s="406"/>
      <c r="GJ47" s="406"/>
      <c r="GK47" s="406"/>
      <c r="GL47" s="406"/>
      <c r="GM47" s="399"/>
    </row>
    <row r="48" spans="32:196" ht="15.6" customHeight="1">
      <c r="AF48" s="532"/>
      <c r="AG48" s="533"/>
      <c r="AH48" s="466" t="s">
        <v>209</v>
      </c>
      <c r="AI48" s="467"/>
      <c r="AJ48" s="467"/>
      <c r="AK48" s="467"/>
      <c r="AL48" s="467"/>
      <c r="AM48" s="497"/>
      <c r="AN48" s="468">
        <f>入力③!N15</f>
        <v>0</v>
      </c>
      <c r="AO48" s="468"/>
      <c r="AP48" s="468"/>
      <c r="AQ48" s="468"/>
      <c r="AR48" s="488">
        <f>入力③!O15</f>
        <v>0</v>
      </c>
      <c r="AS48" s="489"/>
      <c r="AT48" s="489"/>
      <c r="AU48" s="489"/>
      <c r="AV48" s="489"/>
      <c r="AW48" s="489"/>
      <c r="AX48" s="489"/>
      <c r="AY48" s="489"/>
      <c r="AZ48" s="489"/>
      <c r="BA48" s="489"/>
      <c r="BB48" s="489"/>
      <c r="BC48" s="195"/>
      <c r="BD48" s="468">
        <f>入力③!P15</f>
        <v>0</v>
      </c>
      <c r="BE48" s="468"/>
      <c r="BF48" s="468"/>
      <c r="BG48" s="468"/>
      <c r="BH48" s="488">
        <f>入力③!Q15</f>
        <v>0</v>
      </c>
      <c r="BI48" s="489"/>
      <c r="BJ48" s="489"/>
      <c r="BK48" s="489"/>
      <c r="BL48" s="489"/>
      <c r="BM48" s="489"/>
      <c r="BN48" s="489"/>
      <c r="BO48" s="489"/>
      <c r="BP48" s="489"/>
      <c r="BQ48" s="489"/>
      <c r="BR48" s="489"/>
      <c r="BS48" s="237"/>
      <c r="BU48" s="473" t="str">
        <f>入力③!B38</f>
        <v/>
      </c>
      <c r="BV48" s="474"/>
      <c r="BW48" s="474"/>
      <c r="BX48" s="474"/>
      <c r="BY48" s="475" t="s">
        <v>121</v>
      </c>
      <c r="BZ48" s="475"/>
      <c r="CA48" s="475"/>
      <c r="CB48" s="476"/>
      <c r="CC48" s="468">
        <f>入力③!N38</f>
        <v>0</v>
      </c>
      <c r="CD48" s="468"/>
      <c r="CE48" s="468"/>
      <c r="CF48" s="468"/>
      <c r="CG48" s="488">
        <f>入力③!O38</f>
        <v>0</v>
      </c>
      <c r="CH48" s="489"/>
      <c r="CI48" s="489"/>
      <c r="CJ48" s="489"/>
      <c r="CK48" s="489"/>
      <c r="CL48" s="489"/>
      <c r="CM48" s="489"/>
      <c r="CN48" s="489"/>
      <c r="CO48" s="489"/>
      <c r="CP48" s="489"/>
      <c r="CQ48" s="489"/>
      <c r="CR48" s="195"/>
      <c r="CS48" s="468">
        <f>入力③!P38</f>
        <v>0</v>
      </c>
      <c r="CT48" s="468"/>
      <c r="CU48" s="468"/>
      <c r="CV48" s="468"/>
      <c r="CW48" s="488">
        <f>入力③!Q38</f>
        <v>0</v>
      </c>
      <c r="CX48" s="489"/>
      <c r="CY48" s="489"/>
      <c r="CZ48" s="489"/>
      <c r="DA48" s="489"/>
      <c r="DB48" s="489"/>
      <c r="DC48" s="489"/>
      <c r="DD48" s="489"/>
      <c r="DE48" s="489"/>
      <c r="DF48" s="489"/>
      <c r="DG48" s="489"/>
      <c r="DH48" s="237"/>
      <c r="DK48" s="409"/>
      <c r="DL48" s="409"/>
      <c r="DM48" s="400"/>
      <c r="DN48" s="400"/>
      <c r="DO48" s="400"/>
      <c r="DP48" s="400"/>
      <c r="DQ48" s="400"/>
      <c r="DR48" s="400"/>
      <c r="DS48" s="405"/>
      <c r="DT48" s="405"/>
      <c r="DU48" s="405"/>
      <c r="DV48" s="405"/>
      <c r="DW48" s="406"/>
      <c r="DX48" s="406"/>
      <c r="DY48" s="406"/>
      <c r="DZ48" s="406"/>
      <c r="EA48" s="406"/>
      <c r="EB48" s="406"/>
      <c r="EC48" s="406"/>
      <c r="ED48" s="406"/>
      <c r="EE48" s="406"/>
      <c r="EF48" s="406"/>
      <c r="EG48" s="406"/>
      <c r="EH48" s="399"/>
      <c r="EI48" s="405"/>
      <c r="EJ48" s="405"/>
      <c r="EK48" s="405"/>
      <c r="EL48" s="405"/>
      <c r="EM48" s="406"/>
      <c r="EN48" s="406"/>
      <c r="EO48" s="406"/>
      <c r="EP48" s="406"/>
      <c r="EQ48" s="406"/>
      <c r="ER48" s="406"/>
      <c r="ES48" s="406"/>
      <c r="ET48" s="406"/>
      <c r="EU48" s="406"/>
      <c r="EV48" s="406"/>
      <c r="EW48" s="406"/>
      <c r="EX48" s="399"/>
      <c r="EZ48" s="400"/>
      <c r="FA48" s="400"/>
      <c r="FB48" s="400"/>
      <c r="FC48" s="400"/>
      <c r="FD48" s="407"/>
      <c r="FE48" s="407"/>
      <c r="FF48" s="407"/>
      <c r="FG48" s="407"/>
      <c r="FH48" s="405"/>
      <c r="FI48" s="405"/>
      <c r="FJ48" s="405"/>
      <c r="FK48" s="405"/>
      <c r="FL48" s="406"/>
      <c r="FM48" s="406"/>
      <c r="FN48" s="406"/>
      <c r="FO48" s="406"/>
      <c r="FP48" s="406"/>
      <c r="FQ48" s="406"/>
      <c r="FR48" s="406"/>
      <c r="FS48" s="406"/>
      <c r="FT48" s="406"/>
      <c r="FU48" s="406"/>
      <c r="FV48" s="406"/>
      <c r="FW48" s="399"/>
      <c r="FX48" s="405"/>
      <c r="FY48" s="405"/>
      <c r="FZ48" s="405"/>
      <c r="GA48" s="405"/>
      <c r="GB48" s="406"/>
      <c r="GC48" s="406"/>
      <c r="GD48" s="406"/>
      <c r="GE48" s="406"/>
      <c r="GF48" s="406"/>
      <c r="GG48" s="406"/>
      <c r="GH48" s="406"/>
      <c r="GI48" s="406"/>
      <c r="GJ48" s="406"/>
      <c r="GK48" s="406"/>
      <c r="GL48" s="406"/>
      <c r="GM48" s="399"/>
    </row>
    <row r="49" spans="32:195" ht="15.6" customHeight="1">
      <c r="AF49" s="532"/>
      <c r="AG49" s="533"/>
      <c r="AH49" s="466" t="s">
        <v>210</v>
      </c>
      <c r="AI49" s="467"/>
      <c r="AJ49" s="467"/>
      <c r="AK49" s="467"/>
      <c r="AL49" s="467"/>
      <c r="AM49" s="497"/>
      <c r="AN49" s="468">
        <f>入力③!N16</f>
        <v>0</v>
      </c>
      <c r="AO49" s="468"/>
      <c r="AP49" s="468"/>
      <c r="AQ49" s="468"/>
      <c r="AR49" s="488">
        <f>入力③!O16</f>
        <v>0</v>
      </c>
      <c r="AS49" s="489"/>
      <c r="AT49" s="489"/>
      <c r="AU49" s="489"/>
      <c r="AV49" s="489"/>
      <c r="AW49" s="489"/>
      <c r="AX49" s="489"/>
      <c r="AY49" s="489"/>
      <c r="AZ49" s="489"/>
      <c r="BA49" s="489"/>
      <c r="BB49" s="489"/>
      <c r="BC49" s="195"/>
      <c r="BD49" s="468">
        <f>入力③!P16</f>
        <v>0</v>
      </c>
      <c r="BE49" s="468"/>
      <c r="BF49" s="468"/>
      <c r="BG49" s="468"/>
      <c r="BH49" s="488">
        <f>入力③!Q16</f>
        <v>0</v>
      </c>
      <c r="BI49" s="489"/>
      <c r="BJ49" s="489"/>
      <c r="BK49" s="489"/>
      <c r="BL49" s="489"/>
      <c r="BM49" s="489"/>
      <c r="BN49" s="489"/>
      <c r="BO49" s="489"/>
      <c r="BP49" s="489"/>
      <c r="BQ49" s="489"/>
      <c r="BR49" s="489"/>
      <c r="BS49" s="237"/>
      <c r="BU49" s="473" t="str">
        <f>入力③!B39</f>
        <v/>
      </c>
      <c r="BV49" s="474"/>
      <c r="BW49" s="474"/>
      <c r="BX49" s="474"/>
      <c r="BY49" s="475" t="s">
        <v>122</v>
      </c>
      <c r="BZ49" s="475"/>
      <c r="CA49" s="475"/>
      <c r="CB49" s="476"/>
      <c r="CC49" s="468">
        <f>入力③!N39</f>
        <v>0</v>
      </c>
      <c r="CD49" s="468"/>
      <c r="CE49" s="468"/>
      <c r="CF49" s="468"/>
      <c r="CG49" s="488">
        <f>入力③!O39</f>
        <v>0</v>
      </c>
      <c r="CH49" s="489"/>
      <c r="CI49" s="489"/>
      <c r="CJ49" s="489"/>
      <c r="CK49" s="489"/>
      <c r="CL49" s="489"/>
      <c r="CM49" s="489"/>
      <c r="CN49" s="489"/>
      <c r="CO49" s="489"/>
      <c r="CP49" s="489"/>
      <c r="CQ49" s="489"/>
      <c r="CR49" s="195"/>
      <c r="CS49" s="468">
        <f>入力③!P39</f>
        <v>0</v>
      </c>
      <c r="CT49" s="468"/>
      <c r="CU49" s="468"/>
      <c r="CV49" s="468"/>
      <c r="CW49" s="488">
        <f>入力③!Q39</f>
        <v>0</v>
      </c>
      <c r="CX49" s="489"/>
      <c r="CY49" s="489"/>
      <c r="CZ49" s="489"/>
      <c r="DA49" s="489"/>
      <c r="DB49" s="489"/>
      <c r="DC49" s="489"/>
      <c r="DD49" s="489"/>
      <c r="DE49" s="489"/>
      <c r="DF49" s="489"/>
      <c r="DG49" s="489"/>
      <c r="DH49" s="237"/>
      <c r="DK49" s="409"/>
      <c r="DL49" s="409"/>
      <c r="DM49" s="400"/>
      <c r="DN49" s="400"/>
      <c r="DO49" s="400"/>
      <c r="DP49" s="400"/>
      <c r="DQ49" s="400"/>
      <c r="DR49" s="400"/>
      <c r="DS49" s="405"/>
      <c r="DT49" s="405"/>
      <c r="DU49" s="405"/>
      <c r="DV49" s="405"/>
      <c r="DW49" s="406"/>
      <c r="DX49" s="406"/>
      <c r="DY49" s="406"/>
      <c r="DZ49" s="406"/>
      <c r="EA49" s="406"/>
      <c r="EB49" s="406"/>
      <c r="EC49" s="406"/>
      <c r="ED49" s="406"/>
      <c r="EE49" s="406"/>
      <c r="EF49" s="406"/>
      <c r="EG49" s="406"/>
      <c r="EH49" s="399"/>
      <c r="EI49" s="405"/>
      <c r="EJ49" s="405"/>
      <c r="EK49" s="405"/>
      <c r="EL49" s="405"/>
      <c r="EM49" s="406"/>
      <c r="EN49" s="406"/>
      <c r="EO49" s="406"/>
      <c r="EP49" s="406"/>
      <c r="EQ49" s="406"/>
      <c r="ER49" s="406"/>
      <c r="ES49" s="406"/>
      <c r="ET49" s="406"/>
      <c r="EU49" s="406"/>
      <c r="EV49" s="406"/>
      <c r="EW49" s="406"/>
      <c r="EX49" s="399"/>
      <c r="EZ49" s="400"/>
      <c r="FA49" s="400"/>
      <c r="FB49" s="400"/>
      <c r="FC49" s="400"/>
      <c r="FD49" s="407"/>
      <c r="FE49" s="407"/>
      <c r="FF49" s="407"/>
      <c r="FG49" s="407"/>
      <c r="FH49" s="405"/>
      <c r="FI49" s="405"/>
      <c r="FJ49" s="405"/>
      <c r="FK49" s="405"/>
      <c r="FL49" s="406"/>
      <c r="FM49" s="406"/>
      <c r="FN49" s="406"/>
      <c r="FO49" s="406"/>
      <c r="FP49" s="406"/>
      <c r="FQ49" s="406"/>
      <c r="FR49" s="406"/>
      <c r="FS49" s="406"/>
      <c r="FT49" s="406"/>
      <c r="FU49" s="406"/>
      <c r="FV49" s="406"/>
      <c r="FW49" s="399"/>
      <c r="FX49" s="405"/>
      <c r="FY49" s="405"/>
      <c r="FZ49" s="405"/>
      <c r="GA49" s="405"/>
      <c r="GB49" s="406"/>
      <c r="GC49" s="406"/>
      <c r="GD49" s="406"/>
      <c r="GE49" s="406"/>
      <c r="GF49" s="406"/>
      <c r="GG49" s="406"/>
      <c r="GH49" s="406"/>
      <c r="GI49" s="406"/>
      <c r="GJ49" s="406"/>
      <c r="GK49" s="406"/>
      <c r="GL49" s="406"/>
      <c r="GM49" s="399"/>
    </row>
    <row r="50" spans="32:195" ht="15.6" customHeight="1">
      <c r="AF50" s="532"/>
      <c r="AG50" s="533"/>
      <c r="AH50" s="466" t="s">
        <v>211</v>
      </c>
      <c r="AI50" s="467"/>
      <c r="AJ50" s="467"/>
      <c r="AK50" s="467"/>
      <c r="AL50" s="467"/>
      <c r="AM50" s="497"/>
      <c r="AN50" s="468">
        <f>入力③!N17</f>
        <v>0</v>
      </c>
      <c r="AO50" s="468"/>
      <c r="AP50" s="468"/>
      <c r="AQ50" s="468"/>
      <c r="AR50" s="488">
        <f>入力③!O17</f>
        <v>0</v>
      </c>
      <c r="AS50" s="489"/>
      <c r="AT50" s="489"/>
      <c r="AU50" s="489"/>
      <c r="AV50" s="489"/>
      <c r="AW50" s="489"/>
      <c r="AX50" s="489"/>
      <c r="AY50" s="489"/>
      <c r="AZ50" s="489"/>
      <c r="BA50" s="489"/>
      <c r="BB50" s="489"/>
      <c r="BC50" s="195"/>
      <c r="BD50" s="468">
        <f>入力③!P17</f>
        <v>0</v>
      </c>
      <c r="BE50" s="468"/>
      <c r="BF50" s="468"/>
      <c r="BG50" s="468"/>
      <c r="BH50" s="488">
        <f>入力③!Q17</f>
        <v>0</v>
      </c>
      <c r="BI50" s="489"/>
      <c r="BJ50" s="489"/>
      <c r="BK50" s="489"/>
      <c r="BL50" s="489"/>
      <c r="BM50" s="489"/>
      <c r="BN50" s="489"/>
      <c r="BO50" s="489"/>
      <c r="BP50" s="489"/>
      <c r="BQ50" s="489"/>
      <c r="BR50" s="489"/>
      <c r="BS50" s="237"/>
      <c r="BU50" s="477" t="s">
        <v>199</v>
      </c>
      <c r="BV50" s="478"/>
      <c r="BW50" s="479"/>
      <c r="BX50" s="390"/>
      <c r="BY50" s="486">
        <f>入力③!C20</f>
        <v>6</v>
      </c>
      <c r="BZ50" s="486"/>
      <c r="CA50" s="486"/>
      <c r="CB50" s="487"/>
      <c r="CC50" s="468">
        <f>入力③!N40</f>
        <v>0</v>
      </c>
      <c r="CD50" s="468"/>
      <c r="CE50" s="468"/>
      <c r="CF50" s="468"/>
      <c r="CG50" s="488">
        <f>入力③!O40</f>
        <v>0</v>
      </c>
      <c r="CH50" s="489"/>
      <c r="CI50" s="489"/>
      <c r="CJ50" s="489"/>
      <c r="CK50" s="489"/>
      <c r="CL50" s="489"/>
      <c r="CM50" s="489"/>
      <c r="CN50" s="489"/>
      <c r="CO50" s="489"/>
      <c r="CP50" s="489"/>
      <c r="CQ50" s="489"/>
      <c r="CR50" s="195"/>
      <c r="CS50" s="468">
        <f>入力③!P40</f>
        <v>0</v>
      </c>
      <c r="CT50" s="468"/>
      <c r="CU50" s="468"/>
      <c r="CV50" s="468"/>
      <c r="CW50" s="488">
        <f>入力③!Q40</f>
        <v>0</v>
      </c>
      <c r="CX50" s="489"/>
      <c r="CY50" s="489"/>
      <c r="CZ50" s="489"/>
      <c r="DA50" s="489"/>
      <c r="DB50" s="489"/>
      <c r="DC50" s="489"/>
      <c r="DD50" s="489"/>
      <c r="DE50" s="489"/>
      <c r="DF50" s="489"/>
      <c r="DG50" s="489"/>
      <c r="DH50" s="237"/>
      <c r="DK50" s="409"/>
      <c r="DL50" s="409"/>
      <c r="DM50" s="400"/>
      <c r="DN50" s="400"/>
      <c r="DO50" s="400"/>
      <c r="DP50" s="400"/>
      <c r="DQ50" s="400"/>
      <c r="DR50" s="400"/>
      <c r="DS50" s="405"/>
      <c r="DT50" s="405"/>
      <c r="DU50" s="405"/>
      <c r="DV50" s="405"/>
      <c r="DW50" s="406"/>
      <c r="DX50" s="406"/>
      <c r="DY50" s="406"/>
      <c r="DZ50" s="406"/>
      <c r="EA50" s="406"/>
      <c r="EB50" s="406"/>
      <c r="EC50" s="406"/>
      <c r="ED50" s="406"/>
      <c r="EE50" s="406"/>
      <c r="EF50" s="406"/>
      <c r="EG50" s="406"/>
      <c r="EH50" s="399"/>
      <c r="EI50" s="405"/>
      <c r="EJ50" s="405"/>
      <c r="EK50" s="405"/>
      <c r="EL50" s="405"/>
      <c r="EM50" s="406"/>
      <c r="EN50" s="406"/>
      <c r="EO50" s="406"/>
      <c r="EP50" s="406"/>
      <c r="EQ50" s="406"/>
      <c r="ER50" s="406"/>
      <c r="ES50" s="406"/>
      <c r="ET50" s="406"/>
      <c r="EU50" s="406"/>
      <c r="EV50" s="406"/>
      <c r="EW50" s="406"/>
      <c r="EX50" s="399"/>
      <c r="EZ50" s="408"/>
      <c r="FA50" s="408"/>
      <c r="FB50" s="408"/>
      <c r="FC50" s="400"/>
      <c r="FD50" s="407"/>
      <c r="FE50" s="407"/>
      <c r="FF50" s="407"/>
      <c r="FG50" s="407"/>
      <c r="FH50" s="405"/>
      <c r="FI50" s="405"/>
      <c r="FJ50" s="405"/>
      <c r="FK50" s="405"/>
      <c r="FL50" s="406"/>
      <c r="FM50" s="406"/>
      <c r="FN50" s="406"/>
      <c r="FO50" s="406"/>
      <c r="FP50" s="406"/>
      <c r="FQ50" s="406"/>
      <c r="FR50" s="406"/>
      <c r="FS50" s="406"/>
      <c r="FT50" s="406"/>
      <c r="FU50" s="406"/>
      <c r="FV50" s="406"/>
      <c r="FW50" s="399"/>
      <c r="FX50" s="405"/>
      <c r="FY50" s="405"/>
      <c r="FZ50" s="405"/>
      <c r="GA50" s="405"/>
      <c r="GB50" s="406"/>
      <c r="GC50" s="406"/>
      <c r="GD50" s="406"/>
      <c r="GE50" s="406"/>
      <c r="GF50" s="406"/>
      <c r="GG50" s="406"/>
      <c r="GH50" s="406"/>
      <c r="GI50" s="406"/>
      <c r="GJ50" s="406"/>
      <c r="GK50" s="406"/>
      <c r="GL50" s="406"/>
      <c r="GM50" s="399"/>
    </row>
    <row r="51" spans="32:195" ht="15.6" customHeight="1">
      <c r="AF51" s="532"/>
      <c r="AG51" s="533"/>
      <c r="AH51" s="466" t="s">
        <v>212</v>
      </c>
      <c r="AI51" s="467"/>
      <c r="AJ51" s="467"/>
      <c r="AK51" s="467"/>
      <c r="AL51" s="467"/>
      <c r="AM51" s="497"/>
      <c r="AN51" s="468">
        <f>入力③!N18</f>
        <v>0</v>
      </c>
      <c r="AO51" s="468"/>
      <c r="AP51" s="468"/>
      <c r="AQ51" s="468"/>
      <c r="AR51" s="488">
        <f>入力③!O18</f>
        <v>0</v>
      </c>
      <c r="AS51" s="489"/>
      <c r="AT51" s="489"/>
      <c r="AU51" s="489"/>
      <c r="AV51" s="489"/>
      <c r="AW51" s="489"/>
      <c r="AX51" s="489"/>
      <c r="AY51" s="489"/>
      <c r="AZ51" s="489"/>
      <c r="BA51" s="489"/>
      <c r="BB51" s="489"/>
      <c r="BC51" s="195"/>
      <c r="BD51" s="468">
        <f>入力③!P18</f>
        <v>0</v>
      </c>
      <c r="BE51" s="468"/>
      <c r="BF51" s="468"/>
      <c r="BG51" s="468"/>
      <c r="BH51" s="488">
        <f>入力③!Q18</f>
        <v>0</v>
      </c>
      <c r="BI51" s="489"/>
      <c r="BJ51" s="489"/>
      <c r="BK51" s="489"/>
      <c r="BL51" s="489"/>
      <c r="BM51" s="489"/>
      <c r="BN51" s="489"/>
      <c r="BO51" s="489"/>
      <c r="BP51" s="489"/>
      <c r="BQ51" s="489"/>
      <c r="BR51" s="489"/>
      <c r="BS51" s="237"/>
      <c r="BU51" s="480"/>
      <c r="BV51" s="481"/>
      <c r="BW51" s="482"/>
      <c r="BX51" s="390"/>
      <c r="BY51" s="486">
        <f>入力③!C21</f>
        <v>0</v>
      </c>
      <c r="BZ51" s="486"/>
      <c r="CA51" s="486"/>
      <c r="CB51" s="487"/>
      <c r="CC51" s="468">
        <f>入力③!N41</f>
        <v>0</v>
      </c>
      <c r="CD51" s="468"/>
      <c r="CE51" s="468"/>
      <c r="CF51" s="468"/>
      <c r="CG51" s="488">
        <f>入力③!O41</f>
        <v>0</v>
      </c>
      <c r="CH51" s="489"/>
      <c r="CI51" s="489"/>
      <c r="CJ51" s="489"/>
      <c r="CK51" s="489"/>
      <c r="CL51" s="489"/>
      <c r="CM51" s="489"/>
      <c r="CN51" s="489"/>
      <c r="CO51" s="489"/>
      <c r="CP51" s="489"/>
      <c r="CQ51" s="489"/>
      <c r="CR51" s="195"/>
      <c r="CS51" s="468">
        <f>入力③!P41</f>
        <v>0</v>
      </c>
      <c r="CT51" s="468"/>
      <c r="CU51" s="468"/>
      <c r="CV51" s="468"/>
      <c r="CW51" s="488">
        <f>入力③!Q41</f>
        <v>0</v>
      </c>
      <c r="CX51" s="489"/>
      <c r="CY51" s="489"/>
      <c r="CZ51" s="489"/>
      <c r="DA51" s="489"/>
      <c r="DB51" s="489"/>
      <c r="DC51" s="489"/>
      <c r="DD51" s="489"/>
      <c r="DE51" s="489"/>
      <c r="DF51" s="489"/>
      <c r="DG51" s="489"/>
      <c r="DH51" s="237"/>
      <c r="DK51" s="409"/>
      <c r="DL51" s="409"/>
      <c r="DM51" s="400"/>
      <c r="DN51" s="400"/>
      <c r="DO51" s="400"/>
      <c r="DP51" s="400"/>
      <c r="DQ51" s="400"/>
      <c r="DR51" s="400"/>
      <c r="DS51" s="405"/>
      <c r="DT51" s="405"/>
      <c r="DU51" s="405"/>
      <c r="DV51" s="405"/>
      <c r="DW51" s="406"/>
      <c r="DX51" s="406"/>
      <c r="DY51" s="406"/>
      <c r="DZ51" s="406"/>
      <c r="EA51" s="406"/>
      <c r="EB51" s="406"/>
      <c r="EC51" s="406"/>
      <c r="ED51" s="406"/>
      <c r="EE51" s="406"/>
      <c r="EF51" s="406"/>
      <c r="EG51" s="406"/>
      <c r="EH51" s="399"/>
      <c r="EI51" s="405"/>
      <c r="EJ51" s="405"/>
      <c r="EK51" s="405"/>
      <c r="EL51" s="405"/>
      <c r="EM51" s="406"/>
      <c r="EN51" s="406"/>
      <c r="EO51" s="406"/>
      <c r="EP51" s="406"/>
      <c r="EQ51" s="406"/>
      <c r="ER51" s="406"/>
      <c r="ES51" s="406"/>
      <c r="ET51" s="406"/>
      <c r="EU51" s="406"/>
      <c r="EV51" s="406"/>
      <c r="EW51" s="406"/>
      <c r="EX51" s="399"/>
      <c r="EZ51" s="408"/>
      <c r="FA51" s="408"/>
      <c r="FB51" s="408"/>
      <c r="FC51" s="400"/>
      <c r="FD51" s="407"/>
      <c r="FE51" s="407"/>
      <c r="FF51" s="407"/>
      <c r="FG51" s="407"/>
      <c r="FH51" s="405"/>
      <c r="FI51" s="405"/>
      <c r="FJ51" s="405"/>
      <c r="FK51" s="405"/>
      <c r="FL51" s="406"/>
      <c r="FM51" s="406"/>
      <c r="FN51" s="406"/>
      <c r="FO51" s="406"/>
      <c r="FP51" s="406"/>
      <c r="FQ51" s="406"/>
      <c r="FR51" s="406"/>
      <c r="FS51" s="406"/>
      <c r="FT51" s="406"/>
      <c r="FU51" s="406"/>
      <c r="FV51" s="406"/>
      <c r="FW51" s="399"/>
      <c r="FX51" s="405"/>
      <c r="FY51" s="405"/>
      <c r="FZ51" s="405"/>
      <c r="GA51" s="405"/>
      <c r="GB51" s="406"/>
      <c r="GC51" s="406"/>
      <c r="GD51" s="406"/>
      <c r="GE51" s="406"/>
      <c r="GF51" s="406"/>
      <c r="GG51" s="406"/>
      <c r="GH51" s="406"/>
      <c r="GI51" s="406"/>
      <c r="GJ51" s="406"/>
      <c r="GK51" s="406"/>
      <c r="GL51" s="406"/>
      <c r="GM51" s="399"/>
    </row>
    <row r="52" spans="32:195" ht="15.6" customHeight="1">
      <c r="AF52" s="532"/>
      <c r="AG52" s="533"/>
      <c r="AH52" s="466" t="s">
        <v>213</v>
      </c>
      <c r="AI52" s="467"/>
      <c r="AJ52" s="467"/>
      <c r="AK52" s="467"/>
      <c r="AL52" s="467"/>
      <c r="AM52" s="497"/>
      <c r="AN52" s="468">
        <f>入力③!N19</f>
        <v>0</v>
      </c>
      <c r="AO52" s="468"/>
      <c r="AP52" s="468"/>
      <c r="AQ52" s="468"/>
      <c r="AR52" s="488">
        <f>入力③!O19</f>
        <v>0</v>
      </c>
      <c r="AS52" s="489"/>
      <c r="AT52" s="489"/>
      <c r="AU52" s="489"/>
      <c r="AV52" s="489"/>
      <c r="AW52" s="489"/>
      <c r="AX52" s="489"/>
      <c r="AY52" s="489"/>
      <c r="AZ52" s="489"/>
      <c r="BA52" s="489"/>
      <c r="BB52" s="489"/>
      <c r="BC52" s="195"/>
      <c r="BD52" s="468">
        <f>入力③!P19</f>
        <v>0</v>
      </c>
      <c r="BE52" s="468"/>
      <c r="BF52" s="468"/>
      <c r="BG52" s="468"/>
      <c r="BH52" s="488">
        <f>入力③!Q19</f>
        <v>0</v>
      </c>
      <c r="BI52" s="489"/>
      <c r="BJ52" s="489"/>
      <c r="BK52" s="489"/>
      <c r="BL52" s="489"/>
      <c r="BM52" s="489"/>
      <c r="BN52" s="489"/>
      <c r="BO52" s="489"/>
      <c r="BP52" s="489"/>
      <c r="BQ52" s="489"/>
      <c r="BR52" s="489"/>
      <c r="BS52" s="237"/>
      <c r="BU52" s="480"/>
      <c r="BV52" s="481"/>
      <c r="BW52" s="482"/>
      <c r="BX52" s="390"/>
      <c r="BY52" s="486">
        <f>入力③!C22</f>
        <v>12</v>
      </c>
      <c r="BZ52" s="486"/>
      <c r="CA52" s="486"/>
      <c r="CB52" s="487"/>
      <c r="CC52" s="468">
        <f>入力③!N42</f>
        <v>0</v>
      </c>
      <c r="CD52" s="468"/>
      <c r="CE52" s="468"/>
      <c r="CF52" s="468"/>
      <c r="CG52" s="488">
        <f>入力③!O42</f>
        <v>0</v>
      </c>
      <c r="CH52" s="489"/>
      <c r="CI52" s="489"/>
      <c r="CJ52" s="489"/>
      <c r="CK52" s="489"/>
      <c r="CL52" s="489"/>
      <c r="CM52" s="489"/>
      <c r="CN52" s="489"/>
      <c r="CO52" s="489"/>
      <c r="CP52" s="489"/>
      <c r="CQ52" s="489"/>
      <c r="CR52" s="195"/>
      <c r="CS52" s="468">
        <f>入力③!P42</f>
        <v>0</v>
      </c>
      <c r="CT52" s="468"/>
      <c r="CU52" s="468"/>
      <c r="CV52" s="468"/>
      <c r="CW52" s="488">
        <f>入力③!Q42</f>
        <v>0</v>
      </c>
      <c r="CX52" s="489"/>
      <c r="CY52" s="489"/>
      <c r="CZ52" s="489"/>
      <c r="DA52" s="489"/>
      <c r="DB52" s="489"/>
      <c r="DC52" s="489"/>
      <c r="DD52" s="489"/>
      <c r="DE52" s="489"/>
      <c r="DF52" s="489"/>
      <c r="DG52" s="489"/>
      <c r="DH52" s="237"/>
      <c r="DK52" s="409"/>
      <c r="DL52" s="409"/>
      <c r="DM52" s="400"/>
      <c r="DN52" s="400"/>
      <c r="DO52" s="400"/>
      <c r="DP52" s="400"/>
      <c r="DQ52" s="400"/>
      <c r="DR52" s="400"/>
      <c r="DS52" s="405"/>
      <c r="DT52" s="405"/>
      <c r="DU52" s="405"/>
      <c r="DV52" s="405"/>
      <c r="DW52" s="406"/>
      <c r="DX52" s="406"/>
      <c r="DY52" s="406"/>
      <c r="DZ52" s="406"/>
      <c r="EA52" s="406"/>
      <c r="EB52" s="406"/>
      <c r="EC52" s="406"/>
      <c r="ED52" s="406"/>
      <c r="EE52" s="406"/>
      <c r="EF52" s="406"/>
      <c r="EG52" s="406"/>
      <c r="EH52" s="399"/>
      <c r="EI52" s="405"/>
      <c r="EJ52" s="405"/>
      <c r="EK52" s="405"/>
      <c r="EL52" s="405"/>
      <c r="EM52" s="406"/>
      <c r="EN52" s="406"/>
      <c r="EO52" s="406"/>
      <c r="EP52" s="406"/>
      <c r="EQ52" s="406"/>
      <c r="ER52" s="406"/>
      <c r="ES52" s="406"/>
      <c r="ET52" s="406"/>
      <c r="EU52" s="406"/>
      <c r="EV52" s="406"/>
      <c r="EW52" s="406"/>
      <c r="EX52" s="399"/>
      <c r="EZ52" s="408"/>
      <c r="FA52" s="408"/>
      <c r="FB52" s="408"/>
      <c r="FC52" s="400"/>
      <c r="FD52" s="407"/>
      <c r="FE52" s="407"/>
      <c r="FF52" s="407"/>
      <c r="FG52" s="407"/>
      <c r="FH52" s="405"/>
      <c r="FI52" s="405"/>
      <c r="FJ52" s="405"/>
      <c r="FK52" s="405"/>
      <c r="FL52" s="406"/>
      <c r="FM52" s="406"/>
      <c r="FN52" s="406"/>
      <c r="FO52" s="406"/>
      <c r="FP52" s="406"/>
      <c r="FQ52" s="406"/>
      <c r="FR52" s="406"/>
      <c r="FS52" s="406"/>
      <c r="FT52" s="406"/>
      <c r="FU52" s="406"/>
      <c r="FV52" s="406"/>
      <c r="FW52" s="399"/>
      <c r="FX52" s="405"/>
      <c r="FY52" s="405"/>
      <c r="FZ52" s="405"/>
      <c r="GA52" s="405"/>
      <c r="GB52" s="406"/>
      <c r="GC52" s="406"/>
      <c r="GD52" s="406"/>
      <c r="GE52" s="406"/>
      <c r="GF52" s="406"/>
      <c r="GG52" s="406"/>
      <c r="GH52" s="406"/>
      <c r="GI52" s="406"/>
      <c r="GJ52" s="406"/>
      <c r="GK52" s="406"/>
      <c r="GL52" s="406"/>
      <c r="GM52" s="399"/>
    </row>
    <row r="53" spans="32:195" ht="15.6" customHeight="1">
      <c r="AF53" s="532"/>
      <c r="AG53" s="533"/>
      <c r="AH53" s="477" t="s">
        <v>188</v>
      </c>
      <c r="AI53" s="479"/>
      <c r="AJ53" s="501">
        <f>入力③!C22</f>
        <v>12</v>
      </c>
      <c r="AK53" s="501"/>
      <c r="AL53" s="501"/>
      <c r="AM53" s="502"/>
      <c r="AN53" s="468">
        <f>入力③!N22</f>
        <v>0</v>
      </c>
      <c r="AO53" s="468"/>
      <c r="AP53" s="468"/>
      <c r="AQ53" s="468"/>
      <c r="AR53" s="488">
        <f>入力③!O22</f>
        <v>0</v>
      </c>
      <c r="AS53" s="489"/>
      <c r="AT53" s="489"/>
      <c r="AU53" s="489"/>
      <c r="AV53" s="489"/>
      <c r="AW53" s="489"/>
      <c r="AX53" s="489"/>
      <c r="AY53" s="489"/>
      <c r="AZ53" s="489"/>
      <c r="BA53" s="489"/>
      <c r="BB53" s="489"/>
      <c r="BC53" s="195"/>
      <c r="BD53" s="468">
        <f>入力③!P22</f>
        <v>0</v>
      </c>
      <c r="BE53" s="468"/>
      <c r="BF53" s="468"/>
      <c r="BG53" s="468"/>
      <c r="BH53" s="488">
        <f>入力③!Q22</f>
        <v>0</v>
      </c>
      <c r="BI53" s="489"/>
      <c r="BJ53" s="489"/>
      <c r="BK53" s="489"/>
      <c r="BL53" s="489"/>
      <c r="BM53" s="489"/>
      <c r="BN53" s="489"/>
      <c r="BO53" s="489"/>
      <c r="BP53" s="489"/>
      <c r="BQ53" s="489"/>
      <c r="BR53" s="489"/>
      <c r="BS53" s="237"/>
      <c r="BU53" s="483"/>
      <c r="BV53" s="484"/>
      <c r="BW53" s="485"/>
      <c r="BX53" s="390"/>
      <c r="BY53" s="486">
        <f>入力③!C23</f>
        <v>0</v>
      </c>
      <c r="BZ53" s="486"/>
      <c r="CA53" s="486"/>
      <c r="CB53" s="487"/>
      <c r="CC53" s="468">
        <f>入力③!N43</f>
        <v>0</v>
      </c>
      <c r="CD53" s="468"/>
      <c r="CE53" s="468"/>
      <c r="CF53" s="468"/>
      <c r="CG53" s="469">
        <f>入力③!O43</f>
        <v>0</v>
      </c>
      <c r="CH53" s="470"/>
      <c r="CI53" s="470"/>
      <c r="CJ53" s="470"/>
      <c r="CK53" s="470"/>
      <c r="CL53" s="470"/>
      <c r="CM53" s="470"/>
      <c r="CN53" s="470"/>
      <c r="CO53" s="470"/>
      <c r="CP53" s="470"/>
      <c r="CQ53" s="470"/>
      <c r="CR53" s="239"/>
      <c r="CS53" s="468">
        <f>入力③!P43</f>
        <v>0</v>
      </c>
      <c r="CT53" s="468"/>
      <c r="CU53" s="468"/>
      <c r="CV53" s="468"/>
      <c r="CW53" s="469">
        <f>入力③!Q43</f>
        <v>0</v>
      </c>
      <c r="CX53" s="470"/>
      <c r="CY53" s="470"/>
      <c r="CZ53" s="470"/>
      <c r="DA53" s="470"/>
      <c r="DB53" s="470"/>
      <c r="DC53" s="470"/>
      <c r="DD53" s="470"/>
      <c r="DE53" s="470"/>
      <c r="DF53" s="470"/>
      <c r="DG53" s="470"/>
      <c r="DH53" s="237"/>
      <c r="DK53" s="409"/>
      <c r="DL53" s="409"/>
      <c r="DM53" s="408"/>
      <c r="DN53" s="408"/>
      <c r="DO53" s="407"/>
      <c r="DP53" s="407"/>
      <c r="DQ53" s="407"/>
      <c r="DR53" s="407"/>
      <c r="DS53" s="405"/>
      <c r="DT53" s="405"/>
      <c r="DU53" s="405"/>
      <c r="DV53" s="405"/>
      <c r="DW53" s="406"/>
      <c r="DX53" s="406"/>
      <c r="DY53" s="406"/>
      <c r="DZ53" s="406"/>
      <c r="EA53" s="406"/>
      <c r="EB53" s="406"/>
      <c r="EC53" s="406"/>
      <c r="ED53" s="406"/>
      <c r="EE53" s="406"/>
      <c r="EF53" s="406"/>
      <c r="EG53" s="406"/>
      <c r="EH53" s="399"/>
      <c r="EI53" s="405"/>
      <c r="EJ53" s="405"/>
      <c r="EK53" s="405"/>
      <c r="EL53" s="405"/>
      <c r="EM53" s="406"/>
      <c r="EN53" s="406"/>
      <c r="EO53" s="406"/>
      <c r="EP53" s="406"/>
      <c r="EQ53" s="406"/>
      <c r="ER53" s="406"/>
      <c r="ES53" s="406"/>
      <c r="ET53" s="406"/>
      <c r="EU53" s="406"/>
      <c r="EV53" s="406"/>
      <c r="EW53" s="406"/>
      <c r="EX53" s="399"/>
      <c r="EZ53" s="408"/>
      <c r="FA53" s="408"/>
      <c r="FB53" s="408"/>
      <c r="FC53" s="400"/>
      <c r="FD53" s="407"/>
      <c r="FE53" s="407"/>
      <c r="FF53" s="407"/>
      <c r="FG53" s="407"/>
      <c r="FH53" s="405"/>
      <c r="FI53" s="405"/>
      <c r="FJ53" s="405"/>
      <c r="FK53" s="405"/>
      <c r="FL53" s="406"/>
      <c r="FM53" s="406"/>
      <c r="FN53" s="406"/>
      <c r="FO53" s="406"/>
      <c r="FP53" s="406"/>
      <c r="FQ53" s="406"/>
      <c r="FR53" s="406"/>
      <c r="FS53" s="406"/>
      <c r="FT53" s="406"/>
      <c r="FU53" s="406"/>
      <c r="FV53" s="406"/>
      <c r="FW53" s="399"/>
      <c r="FX53" s="405"/>
      <c r="FY53" s="405"/>
      <c r="FZ53" s="405"/>
      <c r="GA53" s="405"/>
      <c r="GB53" s="406"/>
      <c r="GC53" s="406"/>
      <c r="GD53" s="406"/>
      <c r="GE53" s="406"/>
      <c r="GF53" s="406"/>
      <c r="GG53" s="406"/>
      <c r="GH53" s="406"/>
      <c r="GI53" s="406"/>
      <c r="GJ53" s="406"/>
      <c r="GK53" s="406"/>
      <c r="GL53" s="406"/>
      <c r="GM53" s="399"/>
    </row>
    <row r="54" spans="32:195" ht="15.6" customHeight="1">
      <c r="AF54" s="532"/>
      <c r="AG54" s="533"/>
      <c r="AH54" s="480"/>
      <c r="AI54" s="482"/>
      <c r="AJ54" s="528">
        <f>入力③!C23</f>
        <v>0</v>
      </c>
      <c r="AK54" s="528"/>
      <c r="AL54" s="528"/>
      <c r="AM54" s="529"/>
      <c r="AN54" s="524">
        <f>入力③!N23</f>
        <v>0</v>
      </c>
      <c r="AO54" s="524"/>
      <c r="AP54" s="524"/>
      <c r="AQ54" s="524"/>
      <c r="AR54" s="469">
        <f>入力③!O23</f>
        <v>0</v>
      </c>
      <c r="AS54" s="470"/>
      <c r="AT54" s="470"/>
      <c r="AU54" s="470"/>
      <c r="AV54" s="470"/>
      <c r="AW54" s="470"/>
      <c r="AX54" s="470"/>
      <c r="AY54" s="470"/>
      <c r="AZ54" s="470"/>
      <c r="BA54" s="470"/>
      <c r="BB54" s="470"/>
      <c r="BC54" s="239"/>
      <c r="BD54" s="524">
        <f>入力③!P23</f>
        <v>0</v>
      </c>
      <c r="BE54" s="524"/>
      <c r="BF54" s="524"/>
      <c r="BG54" s="524"/>
      <c r="BH54" s="469">
        <f>入力③!Q23</f>
        <v>0</v>
      </c>
      <c r="BI54" s="470"/>
      <c r="BJ54" s="470"/>
      <c r="BK54" s="470"/>
      <c r="BL54" s="470"/>
      <c r="BM54" s="470"/>
      <c r="BN54" s="470"/>
      <c r="BO54" s="470"/>
      <c r="BP54" s="470"/>
      <c r="BQ54" s="470"/>
      <c r="BR54" s="470"/>
      <c r="BS54" s="238"/>
      <c r="BU54" s="466"/>
      <c r="BV54" s="467"/>
      <c r="BW54" s="467"/>
      <c r="BX54" s="467"/>
      <c r="BY54" s="471"/>
      <c r="BZ54" s="471"/>
      <c r="CA54" s="471"/>
      <c r="CB54" s="472"/>
      <c r="CC54" s="468"/>
      <c r="CD54" s="468"/>
      <c r="CE54" s="468"/>
      <c r="CF54" s="468"/>
      <c r="CG54" s="469"/>
      <c r="CH54" s="470"/>
      <c r="CI54" s="470"/>
      <c r="CJ54" s="470"/>
      <c r="CK54" s="470"/>
      <c r="CL54" s="470"/>
      <c r="CM54" s="470"/>
      <c r="CN54" s="470"/>
      <c r="CO54" s="470"/>
      <c r="CP54" s="470"/>
      <c r="CQ54" s="470"/>
      <c r="CR54" s="239"/>
      <c r="CS54" s="468"/>
      <c r="CT54" s="468"/>
      <c r="CU54" s="468"/>
      <c r="CV54" s="468"/>
      <c r="CW54" s="469"/>
      <c r="CX54" s="470"/>
      <c r="CY54" s="470"/>
      <c r="CZ54" s="470"/>
      <c r="DA54" s="470"/>
      <c r="DB54" s="470"/>
      <c r="DC54" s="470"/>
      <c r="DD54" s="470"/>
      <c r="DE54" s="470"/>
      <c r="DF54" s="470"/>
      <c r="DG54" s="470"/>
      <c r="DH54" s="237"/>
      <c r="DK54" s="409"/>
      <c r="DL54" s="409"/>
      <c r="DM54" s="408"/>
      <c r="DN54" s="408"/>
      <c r="DO54" s="407"/>
      <c r="DP54" s="407"/>
      <c r="DQ54" s="407"/>
      <c r="DR54" s="407"/>
      <c r="DS54" s="405"/>
      <c r="DT54" s="405"/>
      <c r="DU54" s="405"/>
      <c r="DV54" s="405"/>
      <c r="DW54" s="406"/>
      <c r="DX54" s="406"/>
      <c r="DY54" s="406"/>
      <c r="DZ54" s="406"/>
      <c r="EA54" s="406"/>
      <c r="EB54" s="406"/>
      <c r="EC54" s="406"/>
      <c r="ED54" s="406"/>
      <c r="EE54" s="406"/>
      <c r="EF54" s="406"/>
      <c r="EG54" s="406"/>
      <c r="EH54" s="399"/>
      <c r="EI54" s="405"/>
      <c r="EJ54" s="405"/>
      <c r="EK54" s="405"/>
      <c r="EL54" s="405"/>
      <c r="EM54" s="406"/>
      <c r="EN54" s="406"/>
      <c r="EO54" s="406"/>
      <c r="EP54" s="406"/>
      <c r="EQ54" s="406"/>
      <c r="ER54" s="406"/>
      <c r="ES54" s="406"/>
      <c r="ET54" s="406"/>
      <c r="EU54" s="406"/>
      <c r="EV54" s="406"/>
      <c r="EW54" s="406"/>
      <c r="EX54" s="399"/>
      <c r="EZ54" s="400"/>
      <c r="FA54" s="400"/>
      <c r="FB54" s="400"/>
      <c r="FC54" s="400"/>
      <c r="FD54" s="407"/>
      <c r="FE54" s="407"/>
      <c r="FF54" s="407"/>
      <c r="FG54" s="407"/>
      <c r="FH54" s="405"/>
      <c r="FI54" s="405"/>
      <c r="FJ54" s="405"/>
      <c r="FK54" s="405"/>
      <c r="FL54" s="406"/>
      <c r="FM54" s="406"/>
      <c r="FN54" s="406"/>
      <c r="FO54" s="406"/>
      <c r="FP54" s="406"/>
      <c r="FQ54" s="406"/>
      <c r="FR54" s="406"/>
      <c r="FS54" s="406"/>
      <c r="FT54" s="406"/>
      <c r="FU54" s="406"/>
      <c r="FV54" s="406"/>
      <c r="FW54" s="399"/>
      <c r="FX54" s="405"/>
      <c r="FY54" s="405"/>
      <c r="FZ54" s="405"/>
      <c r="GA54" s="405"/>
      <c r="GB54" s="406"/>
      <c r="GC54" s="406"/>
      <c r="GD54" s="406"/>
      <c r="GE54" s="406"/>
      <c r="GF54" s="406"/>
      <c r="GG54" s="406"/>
      <c r="GH54" s="406"/>
      <c r="GI54" s="406"/>
      <c r="GJ54" s="406"/>
      <c r="GK54" s="406"/>
      <c r="GL54" s="406"/>
      <c r="GM54" s="399"/>
    </row>
    <row r="55" spans="32:195" ht="15.6" customHeight="1">
      <c r="AF55" s="534"/>
      <c r="AG55" s="535"/>
      <c r="AH55" s="498" t="s">
        <v>198</v>
      </c>
      <c r="AI55" s="499"/>
      <c r="AJ55" s="499"/>
      <c r="AK55" s="499"/>
      <c r="AL55" s="499"/>
      <c r="AM55" s="500"/>
      <c r="AN55" s="494">
        <f>SUM(AN47:AQ52)</f>
        <v>0</v>
      </c>
      <c r="AO55" s="494"/>
      <c r="AP55" s="494"/>
      <c r="AQ55" s="494"/>
      <c r="AR55" s="495">
        <f>SUM(AR47:BB54)</f>
        <v>0</v>
      </c>
      <c r="AS55" s="496"/>
      <c r="AT55" s="496"/>
      <c r="AU55" s="496"/>
      <c r="AV55" s="496"/>
      <c r="AW55" s="496"/>
      <c r="AX55" s="496"/>
      <c r="AY55" s="496"/>
      <c r="AZ55" s="496"/>
      <c r="BA55" s="496"/>
      <c r="BB55" s="496"/>
      <c r="BC55" s="393"/>
      <c r="BD55" s="494">
        <f>SUM(BD47:BG52)</f>
        <v>0</v>
      </c>
      <c r="BE55" s="494"/>
      <c r="BF55" s="494"/>
      <c r="BG55" s="494"/>
      <c r="BH55" s="495">
        <f>SUM(BH47:BR54)</f>
        <v>0</v>
      </c>
      <c r="BI55" s="496"/>
      <c r="BJ55" s="496"/>
      <c r="BK55" s="496"/>
      <c r="BL55" s="496"/>
      <c r="BM55" s="496"/>
      <c r="BN55" s="496"/>
      <c r="BO55" s="496"/>
      <c r="BP55" s="496"/>
      <c r="BQ55" s="496"/>
      <c r="BR55" s="496"/>
      <c r="BS55" s="394"/>
      <c r="BU55" s="466"/>
      <c r="BV55" s="467"/>
      <c r="BW55" s="467"/>
      <c r="BX55" s="467"/>
      <c r="BY55" s="471"/>
      <c r="BZ55" s="471"/>
      <c r="CA55" s="471"/>
      <c r="CB55" s="472"/>
      <c r="CC55" s="468"/>
      <c r="CD55" s="468"/>
      <c r="CE55" s="468"/>
      <c r="CF55" s="468"/>
      <c r="CG55" s="469"/>
      <c r="CH55" s="470"/>
      <c r="CI55" s="470"/>
      <c r="CJ55" s="470"/>
      <c r="CK55" s="470"/>
      <c r="CL55" s="470"/>
      <c r="CM55" s="470"/>
      <c r="CN55" s="470"/>
      <c r="CO55" s="470"/>
      <c r="CP55" s="470"/>
      <c r="CQ55" s="470"/>
      <c r="CR55" s="239"/>
      <c r="CS55" s="468"/>
      <c r="CT55" s="468"/>
      <c r="CU55" s="468"/>
      <c r="CV55" s="468"/>
      <c r="CW55" s="469"/>
      <c r="CX55" s="470"/>
      <c r="CY55" s="470"/>
      <c r="CZ55" s="470"/>
      <c r="DA55" s="470"/>
      <c r="DB55" s="470"/>
      <c r="DC55" s="470"/>
      <c r="DD55" s="470"/>
      <c r="DE55" s="470"/>
      <c r="DF55" s="470"/>
      <c r="DG55" s="470"/>
      <c r="DH55" s="237"/>
      <c r="DK55" s="409"/>
      <c r="DL55" s="409"/>
      <c r="DM55" s="400"/>
      <c r="DN55" s="400"/>
      <c r="DO55" s="400"/>
      <c r="DP55" s="400"/>
      <c r="DQ55" s="400"/>
      <c r="DR55" s="400"/>
      <c r="DS55" s="405"/>
      <c r="DT55" s="405"/>
      <c r="DU55" s="405"/>
      <c r="DV55" s="405"/>
      <c r="DW55" s="406"/>
      <c r="DX55" s="406"/>
      <c r="DY55" s="406"/>
      <c r="DZ55" s="406"/>
      <c r="EA55" s="406"/>
      <c r="EB55" s="406"/>
      <c r="EC55" s="406"/>
      <c r="ED55" s="406"/>
      <c r="EE55" s="406"/>
      <c r="EF55" s="406"/>
      <c r="EG55" s="406"/>
      <c r="EH55" s="399"/>
      <c r="EI55" s="405"/>
      <c r="EJ55" s="405"/>
      <c r="EK55" s="405"/>
      <c r="EL55" s="405"/>
      <c r="EM55" s="406"/>
      <c r="EN55" s="406"/>
      <c r="EO55" s="406"/>
      <c r="EP55" s="406"/>
      <c r="EQ55" s="406"/>
      <c r="ER55" s="406"/>
      <c r="ES55" s="406"/>
      <c r="ET55" s="406"/>
      <c r="EU55" s="406"/>
      <c r="EV55" s="406"/>
      <c r="EW55" s="406"/>
      <c r="EX55" s="399"/>
      <c r="EZ55" s="400"/>
      <c r="FA55" s="400"/>
      <c r="FB55" s="400"/>
      <c r="FC55" s="400"/>
      <c r="FD55" s="407"/>
      <c r="FE55" s="407"/>
      <c r="FF55" s="407"/>
      <c r="FG55" s="407"/>
      <c r="FH55" s="405"/>
      <c r="FI55" s="405"/>
      <c r="FJ55" s="405"/>
      <c r="FK55" s="405"/>
      <c r="FL55" s="406"/>
      <c r="FM55" s="406"/>
      <c r="FN55" s="406"/>
      <c r="FO55" s="406"/>
      <c r="FP55" s="406"/>
      <c r="FQ55" s="406"/>
      <c r="FR55" s="406"/>
      <c r="FS55" s="406"/>
      <c r="FT55" s="406"/>
      <c r="FU55" s="406"/>
      <c r="FV55" s="406"/>
      <c r="FW55" s="399"/>
      <c r="FX55" s="405"/>
      <c r="FY55" s="405"/>
      <c r="FZ55" s="405"/>
      <c r="GA55" s="405"/>
      <c r="GB55" s="406"/>
      <c r="GC55" s="406"/>
      <c r="GD55" s="406"/>
      <c r="GE55" s="406"/>
      <c r="GF55" s="406"/>
      <c r="GG55" s="406"/>
      <c r="GH55" s="406"/>
      <c r="GI55" s="406"/>
      <c r="GJ55" s="406"/>
      <c r="GK55" s="406"/>
      <c r="GL55" s="406"/>
      <c r="GM55" s="399"/>
    </row>
    <row r="56" spans="32:195" ht="18.75" customHeight="1">
      <c r="AF56" s="492" t="s">
        <v>101</v>
      </c>
      <c r="AG56" s="493"/>
      <c r="AH56" s="493"/>
      <c r="AI56" s="493"/>
      <c r="AJ56" s="493"/>
      <c r="AK56" s="493"/>
      <c r="AL56" s="493"/>
      <c r="AM56" s="493"/>
      <c r="AN56" s="494">
        <f>SUM(AN47:AQ52)+SUM(AN38:AQ43)</f>
        <v>0</v>
      </c>
      <c r="AO56" s="494"/>
      <c r="AP56" s="494"/>
      <c r="AQ56" s="494"/>
      <c r="AR56" s="495">
        <f>SUM(AR47:BC54)+SUM(AR38:BC45)</f>
        <v>0</v>
      </c>
      <c r="AS56" s="496"/>
      <c r="AT56" s="496"/>
      <c r="AU56" s="496"/>
      <c r="AV56" s="496"/>
      <c r="AW56" s="496"/>
      <c r="AX56" s="496"/>
      <c r="AY56" s="496"/>
      <c r="AZ56" s="496"/>
      <c r="BA56" s="496"/>
      <c r="BB56" s="496"/>
      <c r="BC56" s="284" t="s">
        <v>40</v>
      </c>
      <c r="BD56" s="494">
        <f>SUM(BD47:BG52)+SUM(BD38:BG43)</f>
        <v>0</v>
      </c>
      <c r="BE56" s="494"/>
      <c r="BF56" s="494"/>
      <c r="BG56" s="494"/>
      <c r="BH56" s="495">
        <f>SUM(BH47:BS54)+SUM(BH38:BS45)</f>
        <v>0</v>
      </c>
      <c r="BI56" s="496"/>
      <c r="BJ56" s="496"/>
      <c r="BK56" s="496"/>
      <c r="BL56" s="496"/>
      <c r="BM56" s="496"/>
      <c r="BN56" s="496"/>
      <c r="BO56" s="496"/>
      <c r="BP56" s="496"/>
      <c r="BQ56" s="496"/>
      <c r="BR56" s="496"/>
      <c r="BS56" s="285" t="s">
        <v>40</v>
      </c>
      <c r="BU56" s="492" t="s">
        <v>101</v>
      </c>
      <c r="BV56" s="493"/>
      <c r="BW56" s="493"/>
      <c r="BX56" s="493"/>
      <c r="BY56" s="493"/>
      <c r="BZ56" s="493"/>
      <c r="CA56" s="493"/>
      <c r="CB56" s="493"/>
      <c r="CC56" s="494">
        <f>SUM(CC38:CF49)</f>
        <v>0</v>
      </c>
      <c r="CD56" s="494"/>
      <c r="CE56" s="494"/>
      <c r="CF56" s="494"/>
      <c r="CG56" s="495">
        <f>SUM(CG38:CQ55)</f>
        <v>0</v>
      </c>
      <c r="CH56" s="496"/>
      <c r="CI56" s="496"/>
      <c r="CJ56" s="496"/>
      <c r="CK56" s="496"/>
      <c r="CL56" s="496"/>
      <c r="CM56" s="496"/>
      <c r="CN56" s="496"/>
      <c r="CO56" s="496"/>
      <c r="CP56" s="496"/>
      <c r="CQ56" s="496"/>
      <c r="CR56" s="284" t="s">
        <v>40</v>
      </c>
      <c r="CS56" s="494">
        <f>SUM(CS38:CV49)</f>
        <v>0</v>
      </c>
      <c r="CT56" s="494"/>
      <c r="CU56" s="494"/>
      <c r="CV56" s="494"/>
      <c r="CW56" s="495">
        <f>SUM(CW38:DG55)</f>
        <v>0</v>
      </c>
      <c r="CX56" s="496"/>
      <c r="CY56" s="496"/>
      <c r="CZ56" s="496"/>
      <c r="DA56" s="496"/>
      <c r="DB56" s="496"/>
      <c r="DC56" s="496"/>
      <c r="DD56" s="496"/>
      <c r="DE56" s="496"/>
      <c r="DF56" s="496"/>
      <c r="DG56" s="496"/>
      <c r="DH56" s="285" t="s">
        <v>40</v>
      </c>
      <c r="DK56" s="399"/>
      <c r="DL56" s="399"/>
      <c r="DM56" s="399"/>
      <c r="DN56" s="399"/>
      <c r="DO56" s="399"/>
      <c r="DP56" s="399"/>
      <c r="DQ56" s="399"/>
      <c r="DR56" s="399"/>
      <c r="DS56" s="405"/>
      <c r="DT56" s="405"/>
      <c r="DU56" s="405"/>
      <c r="DV56" s="405"/>
      <c r="DW56" s="406"/>
      <c r="DX56" s="406"/>
      <c r="DY56" s="406"/>
      <c r="DZ56" s="406"/>
      <c r="EA56" s="406"/>
      <c r="EB56" s="406"/>
      <c r="EC56" s="406"/>
      <c r="ED56" s="406"/>
      <c r="EE56" s="406"/>
      <c r="EF56" s="406"/>
      <c r="EG56" s="406"/>
      <c r="EH56" s="401"/>
      <c r="EI56" s="405"/>
      <c r="EJ56" s="405"/>
      <c r="EK56" s="405"/>
      <c r="EL56" s="405"/>
      <c r="EM56" s="406"/>
      <c r="EN56" s="406"/>
      <c r="EO56" s="406"/>
      <c r="EP56" s="406"/>
      <c r="EQ56" s="406"/>
      <c r="ER56" s="406"/>
      <c r="ES56" s="406"/>
      <c r="ET56" s="406"/>
      <c r="EU56" s="406"/>
      <c r="EV56" s="406"/>
      <c r="EW56" s="406"/>
      <c r="EX56" s="402"/>
      <c r="EZ56" s="399"/>
      <c r="FA56" s="399"/>
      <c r="FB56" s="399"/>
      <c r="FC56" s="399"/>
      <c r="FD56" s="399"/>
      <c r="FE56" s="399"/>
      <c r="FF56" s="399"/>
      <c r="FG56" s="399"/>
      <c r="FH56" s="405"/>
      <c r="FI56" s="405"/>
      <c r="FJ56" s="405"/>
      <c r="FK56" s="405"/>
      <c r="FL56" s="406"/>
      <c r="FM56" s="406"/>
      <c r="FN56" s="406"/>
      <c r="FO56" s="406"/>
      <c r="FP56" s="406"/>
      <c r="FQ56" s="406"/>
      <c r="FR56" s="406"/>
      <c r="FS56" s="406"/>
      <c r="FT56" s="406"/>
      <c r="FU56" s="406"/>
      <c r="FV56" s="406"/>
      <c r="FW56" s="401"/>
      <c r="FX56" s="405"/>
      <c r="FY56" s="405"/>
      <c r="FZ56" s="405"/>
      <c r="GA56" s="405"/>
      <c r="GB56" s="406"/>
      <c r="GC56" s="406"/>
      <c r="GD56" s="406"/>
      <c r="GE56" s="406"/>
      <c r="GF56" s="406"/>
      <c r="GG56" s="406"/>
      <c r="GH56" s="406"/>
      <c r="GI56" s="406"/>
      <c r="GJ56" s="406"/>
      <c r="GK56" s="406"/>
      <c r="GL56" s="406"/>
      <c r="GM56" s="402"/>
    </row>
    <row r="57" spans="32:195" ht="9" customHeight="1"/>
    <row r="58" spans="32:195" ht="3.75" customHeight="1"/>
    <row r="59" spans="32:195" ht="17.25" customHeight="1">
      <c r="AF59" s="503">
        <f>入力③!B8</f>
        <v>45017</v>
      </c>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4"/>
      <c r="BR59" s="504"/>
      <c r="BS59" s="505"/>
      <c r="BU59" s="503">
        <f>入力③!B28</f>
        <v>45383</v>
      </c>
      <c r="BV59" s="504"/>
      <c r="BW59" s="504"/>
      <c r="BX59" s="504"/>
      <c r="BY59" s="504"/>
      <c r="BZ59" s="504"/>
      <c r="CA59" s="504"/>
      <c r="CB59" s="504"/>
      <c r="CC59" s="504"/>
      <c r="CD59" s="504"/>
      <c r="CE59" s="504"/>
      <c r="CF59" s="504"/>
      <c r="CG59" s="504"/>
      <c r="CH59" s="504"/>
      <c r="CI59" s="504"/>
      <c r="CJ59" s="504"/>
      <c r="CK59" s="504"/>
      <c r="CL59" s="504"/>
      <c r="CM59" s="504"/>
      <c r="CN59" s="504"/>
      <c r="CO59" s="504"/>
      <c r="CP59" s="504"/>
      <c r="CQ59" s="504"/>
      <c r="CR59" s="504"/>
      <c r="CS59" s="504"/>
      <c r="CT59" s="504"/>
      <c r="CU59" s="504"/>
      <c r="CV59" s="504"/>
      <c r="CW59" s="504"/>
      <c r="CX59" s="504"/>
      <c r="CY59" s="504"/>
      <c r="CZ59" s="504"/>
      <c r="DA59" s="504"/>
      <c r="DB59" s="504"/>
      <c r="DC59" s="504"/>
      <c r="DD59" s="504"/>
      <c r="DE59" s="504"/>
      <c r="DF59" s="504"/>
      <c r="DG59" s="504"/>
      <c r="DH59" s="505"/>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row>
    <row r="60" spans="32:195" ht="15" customHeight="1">
      <c r="AF60" s="506" t="s">
        <v>97</v>
      </c>
      <c r="AG60" s="507"/>
      <c r="AH60" s="507"/>
      <c r="AI60" s="507"/>
      <c r="AJ60" s="507"/>
      <c r="AK60" s="507"/>
      <c r="AL60" s="507"/>
      <c r="AM60" s="507"/>
      <c r="AN60" s="507" t="s">
        <v>98</v>
      </c>
      <c r="AO60" s="507"/>
      <c r="AP60" s="507"/>
      <c r="AQ60" s="507"/>
      <c r="AR60" s="507"/>
      <c r="AS60" s="507"/>
      <c r="AT60" s="507"/>
      <c r="AU60" s="507"/>
      <c r="AV60" s="507"/>
      <c r="AW60" s="507"/>
      <c r="AX60" s="507"/>
      <c r="AY60" s="507"/>
      <c r="AZ60" s="507"/>
      <c r="BA60" s="507"/>
      <c r="BB60" s="507"/>
      <c r="BC60" s="507"/>
      <c r="BD60" s="507" t="s">
        <v>99</v>
      </c>
      <c r="BE60" s="507"/>
      <c r="BF60" s="507"/>
      <c r="BG60" s="507"/>
      <c r="BH60" s="507"/>
      <c r="BI60" s="507"/>
      <c r="BJ60" s="507"/>
      <c r="BK60" s="507"/>
      <c r="BL60" s="507"/>
      <c r="BM60" s="507"/>
      <c r="BN60" s="507"/>
      <c r="BO60" s="507"/>
      <c r="BP60" s="507"/>
      <c r="BQ60" s="507"/>
      <c r="BR60" s="507"/>
      <c r="BS60" s="510"/>
      <c r="BU60" s="506" t="s">
        <v>97</v>
      </c>
      <c r="BV60" s="507"/>
      <c r="BW60" s="507"/>
      <c r="BX60" s="507"/>
      <c r="BY60" s="507"/>
      <c r="BZ60" s="507"/>
      <c r="CA60" s="507"/>
      <c r="CB60" s="507"/>
      <c r="CC60" s="507" t="s">
        <v>98</v>
      </c>
      <c r="CD60" s="507"/>
      <c r="CE60" s="507"/>
      <c r="CF60" s="507"/>
      <c r="CG60" s="507"/>
      <c r="CH60" s="507"/>
      <c r="CI60" s="507"/>
      <c r="CJ60" s="507"/>
      <c r="CK60" s="507"/>
      <c r="CL60" s="507"/>
      <c r="CM60" s="507"/>
      <c r="CN60" s="507"/>
      <c r="CO60" s="507"/>
      <c r="CP60" s="507"/>
      <c r="CQ60" s="507"/>
      <c r="CR60" s="507"/>
      <c r="CS60" s="507" t="s">
        <v>99</v>
      </c>
      <c r="CT60" s="507"/>
      <c r="CU60" s="507"/>
      <c r="CV60" s="507"/>
      <c r="CW60" s="507"/>
      <c r="CX60" s="507"/>
      <c r="CY60" s="507"/>
      <c r="CZ60" s="507"/>
      <c r="DA60" s="507"/>
      <c r="DB60" s="507"/>
      <c r="DC60" s="507"/>
      <c r="DD60" s="507"/>
      <c r="DE60" s="507"/>
      <c r="DF60" s="507"/>
      <c r="DG60" s="507"/>
      <c r="DH60" s="510"/>
      <c r="DK60" s="413"/>
      <c r="DL60" s="413"/>
      <c r="DM60" s="413"/>
      <c r="DN60" s="413"/>
      <c r="DO60" s="413"/>
      <c r="DP60" s="413"/>
      <c r="DQ60" s="413"/>
      <c r="DR60" s="413"/>
      <c r="DS60" s="413"/>
      <c r="DT60" s="413"/>
      <c r="DU60" s="413"/>
      <c r="DV60" s="413"/>
      <c r="DW60" s="413"/>
      <c r="DX60" s="413"/>
      <c r="DY60" s="413"/>
      <c r="DZ60" s="413"/>
      <c r="EA60" s="413"/>
      <c r="EB60" s="413"/>
      <c r="EC60" s="413"/>
      <c r="ED60" s="413"/>
      <c r="EE60" s="413"/>
      <c r="EF60" s="413"/>
      <c r="EG60" s="413"/>
      <c r="EH60" s="413"/>
      <c r="EI60" s="413"/>
      <c r="EJ60" s="413"/>
      <c r="EK60" s="413"/>
      <c r="EL60" s="413"/>
      <c r="EM60" s="413"/>
      <c r="EN60" s="413"/>
      <c r="EO60" s="413"/>
      <c r="EP60" s="413"/>
      <c r="EQ60" s="413"/>
      <c r="ER60" s="413"/>
      <c r="ES60" s="413"/>
      <c r="ET60" s="413"/>
      <c r="EU60" s="413"/>
      <c r="EV60" s="413"/>
      <c r="EW60" s="413"/>
      <c r="EX60" s="413"/>
      <c r="EZ60" s="413"/>
      <c r="FA60" s="413"/>
      <c r="FB60" s="413"/>
      <c r="FC60" s="413"/>
      <c r="FD60" s="413"/>
      <c r="FE60" s="413"/>
      <c r="FF60" s="413"/>
      <c r="FG60" s="413"/>
      <c r="FH60" s="413"/>
      <c r="FI60" s="413"/>
      <c r="FJ60" s="413"/>
      <c r="FK60" s="413"/>
      <c r="FL60" s="413"/>
      <c r="FM60" s="413"/>
      <c r="FN60" s="413"/>
      <c r="FO60" s="413"/>
      <c r="FP60" s="413"/>
      <c r="FQ60" s="413"/>
      <c r="FR60" s="413"/>
      <c r="FS60" s="413"/>
      <c r="FT60" s="413"/>
      <c r="FU60" s="413"/>
      <c r="FV60" s="413"/>
      <c r="FW60" s="413"/>
      <c r="FX60" s="413"/>
      <c r="FY60" s="413"/>
      <c r="FZ60" s="413"/>
      <c r="GA60" s="413"/>
      <c r="GB60" s="413"/>
      <c r="GC60" s="413"/>
      <c r="GD60" s="413"/>
      <c r="GE60" s="413"/>
      <c r="GF60" s="413"/>
      <c r="GG60" s="413"/>
      <c r="GH60" s="413"/>
      <c r="GI60" s="413"/>
      <c r="GJ60" s="413"/>
      <c r="GK60" s="413"/>
      <c r="GL60" s="413"/>
      <c r="GM60" s="413"/>
    </row>
    <row r="61" spans="32:195" ht="15" customHeight="1">
      <c r="AF61" s="508"/>
      <c r="AG61" s="509"/>
      <c r="AH61" s="509"/>
      <c r="AI61" s="509"/>
      <c r="AJ61" s="509"/>
      <c r="AK61" s="509"/>
      <c r="AL61" s="509"/>
      <c r="AM61" s="509"/>
      <c r="AN61" s="509" t="s">
        <v>39</v>
      </c>
      <c r="AO61" s="509"/>
      <c r="AP61" s="509"/>
      <c r="AQ61" s="509"/>
      <c r="AR61" s="509" t="s">
        <v>100</v>
      </c>
      <c r="AS61" s="509"/>
      <c r="AT61" s="509"/>
      <c r="AU61" s="509"/>
      <c r="AV61" s="509"/>
      <c r="AW61" s="509"/>
      <c r="AX61" s="509"/>
      <c r="AY61" s="509"/>
      <c r="AZ61" s="509"/>
      <c r="BA61" s="509"/>
      <c r="BB61" s="509"/>
      <c r="BC61" s="509"/>
      <c r="BD61" s="509" t="s">
        <v>39</v>
      </c>
      <c r="BE61" s="509"/>
      <c r="BF61" s="509"/>
      <c r="BG61" s="509"/>
      <c r="BH61" s="509" t="s">
        <v>100</v>
      </c>
      <c r="BI61" s="509"/>
      <c r="BJ61" s="509"/>
      <c r="BK61" s="509"/>
      <c r="BL61" s="509"/>
      <c r="BM61" s="509"/>
      <c r="BN61" s="509"/>
      <c r="BO61" s="509"/>
      <c r="BP61" s="509"/>
      <c r="BQ61" s="509"/>
      <c r="BR61" s="509"/>
      <c r="BS61" s="511"/>
      <c r="BU61" s="508"/>
      <c r="BV61" s="509"/>
      <c r="BW61" s="509"/>
      <c r="BX61" s="509"/>
      <c r="BY61" s="509"/>
      <c r="BZ61" s="509"/>
      <c r="CA61" s="509"/>
      <c r="CB61" s="509"/>
      <c r="CC61" s="509" t="s">
        <v>39</v>
      </c>
      <c r="CD61" s="509"/>
      <c r="CE61" s="509"/>
      <c r="CF61" s="509"/>
      <c r="CG61" s="509" t="s">
        <v>100</v>
      </c>
      <c r="CH61" s="509"/>
      <c r="CI61" s="509"/>
      <c r="CJ61" s="509"/>
      <c r="CK61" s="509"/>
      <c r="CL61" s="509"/>
      <c r="CM61" s="509"/>
      <c r="CN61" s="509"/>
      <c r="CO61" s="509"/>
      <c r="CP61" s="509"/>
      <c r="CQ61" s="509"/>
      <c r="CR61" s="509"/>
      <c r="CS61" s="509" t="s">
        <v>39</v>
      </c>
      <c r="CT61" s="509"/>
      <c r="CU61" s="509"/>
      <c r="CV61" s="509"/>
      <c r="CW61" s="509" t="s">
        <v>100</v>
      </c>
      <c r="CX61" s="509"/>
      <c r="CY61" s="509"/>
      <c r="CZ61" s="509"/>
      <c r="DA61" s="509"/>
      <c r="DB61" s="509"/>
      <c r="DC61" s="509"/>
      <c r="DD61" s="509"/>
      <c r="DE61" s="509"/>
      <c r="DF61" s="509"/>
      <c r="DG61" s="509"/>
      <c r="DH61" s="511"/>
      <c r="DK61" s="413"/>
      <c r="DL61" s="413"/>
      <c r="DM61" s="413"/>
      <c r="DN61" s="413"/>
      <c r="DO61" s="413"/>
      <c r="DP61" s="413"/>
      <c r="DQ61" s="413"/>
      <c r="DR61" s="413"/>
      <c r="DS61" s="413"/>
      <c r="DT61" s="413"/>
      <c r="DU61" s="413"/>
      <c r="DV61" s="413"/>
      <c r="DW61" s="413"/>
      <c r="DX61" s="413"/>
      <c r="DY61" s="413"/>
      <c r="DZ61" s="413"/>
      <c r="EA61" s="413"/>
      <c r="EB61" s="413"/>
      <c r="EC61" s="413"/>
      <c r="ED61" s="413"/>
      <c r="EE61" s="413"/>
      <c r="EF61" s="413"/>
      <c r="EG61" s="413"/>
      <c r="EH61" s="413"/>
      <c r="EI61" s="413"/>
      <c r="EJ61" s="413"/>
      <c r="EK61" s="413"/>
      <c r="EL61" s="413"/>
      <c r="EM61" s="413"/>
      <c r="EN61" s="413"/>
      <c r="EO61" s="413"/>
      <c r="EP61" s="413"/>
      <c r="EQ61" s="413"/>
      <c r="ER61" s="413"/>
      <c r="ES61" s="413"/>
      <c r="ET61" s="413"/>
      <c r="EU61" s="413"/>
      <c r="EV61" s="413"/>
      <c r="EW61" s="413"/>
      <c r="EX61" s="413"/>
      <c r="EZ61" s="413"/>
      <c r="FA61" s="413"/>
      <c r="FB61" s="413"/>
      <c r="FC61" s="413"/>
      <c r="FD61" s="413"/>
      <c r="FE61" s="413"/>
      <c r="FF61" s="413"/>
      <c r="FG61" s="413"/>
      <c r="FH61" s="413"/>
      <c r="FI61" s="413"/>
      <c r="FJ61" s="413"/>
      <c r="FK61" s="413"/>
      <c r="FL61" s="413"/>
      <c r="FM61" s="413"/>
      <c r="FN61" s="413"/>
      <c r="FO61" s="413"/>
      <c r="FP61" s="413"/>
      <c r="FQ61" s="413"/>
      <c r="FR61" s="413"/>
      <c r="FS61" s="413"/>
      <c r="FT61" s="413"/>
      <c r="FU61" s="413"/>
      <c r="FV61" s="413"/>
      <c r="FW61" s="413"/>
      <c r="FX61" s="413"/>
      <c r="FY61" s="413"/>
      <c r="FZ61" s="413"/>
      <c r="GA61" s="413"/>
      <c r="GB61" s="413"/>
      <c r="GC61" s="413"/>
      <c r="GD61" s="413"/>
      <c r="GE61" s="413"/>
      <c r="GF61" s="413"/>
      <c r="GG61" s="413"/>
      <c r="GH61" s="413"/>
      <c r="GI61" s="413"/>
      <c r="GJ61" s="413"/>
      <c r="GK61" s="413"/>
      <c r="GL61" s="413"/>
      <c r="GM61" s="413"/>
    </row>
    <row r="62" spans="32:195" ht="15.6" customHeight="1">
      <c r="AF62" s="463">
        <f>入力③!B8</f>
        <v>45017</v>
      </c>
      <c r="AG62" s="464"/>
      <c r="AH62" s="464"/>
      <c r="AI62" s="464"/>
      <c r="AJ62" s="464"/>
      <c r="AK62" s="464"/>
      <c r="AL62" s="464"/>
      <c r="AM62" s="465"/>
      <c r="AN62" s="468">
        <f>入力③!N8</f>
        <v>0</v>
      </c>
      <c r="AO62" s="468"/>
      <c r="AP62" s="468"/>
      <c r="AQ62" s="468"/>
      <c r="AR62" s="488">
        <f>入力③!O8</f>
        <v>0</v>
      </c>
      <c r="AS62" s="489"/>
      <c r="AT62" s="489"/>
      <c r="AU62" s="489"/>
      <c r="AV62" s="489"/>
      <c r="AW62" s="489"/>
      <c r="AX62" s="489"/>
      <c r="AY62" s="489"/>
      <c r="AZ62" s="489"/>
      <c r="BA62" s="489"/>
      <c r="BB62" s="489"/>
      <c r="BC62" s="403" t="s">
        <v>40</v>
      </c>
      <c r="BD62" s="468">
        <f>入力③!P8</f>
        <v>0</v>
      </c>
      <c r="BE62" s="468"/>
      <c r="BF62" s="468"/>
      <c r="BG62" s="468"/>
      <c r="BH62" s="488">
        <f>入力③!Q8</f>
        <v>0</v>
      </c>
      <c r="BI62" s="489"/>
      <c r="BJ62" s="489"/>
      <c r="BK62" s="489"/>
      <c r="BL62" s="489"/>
      <c r="BM62" s="489"/>
      <c r="BN62" s="489"/>
      <c r="BO62" s="489"/>
      <c r="BP62" s="489"/>
      <c r="BQ62" s="489"/>
      <c r="BR62" s="489"/>
      <c r="BS62" s="404" t="s">
        <v>133</v>
      </c>
      <c r="BU62" s="463">
        <f>入力③!B28</f>
        <v>45383</v>
      </c>
      <c r="BV62" s="464"/>
      <c r="BW62" s="464"/>
      <c r="BX62" s="464"/>
      <c r="BY62" s="464"/>
      <c r="BZ62" s="464"/>
      <c r="CA62" s="464"/>
      <c r="CB62" s="465"/>
      <c r="CC62" s="468">
        <f>入力③!N28</f>
        <v>0</v>
      </c>
      <c r="CD62" s="468"/>
      <c r="CE62" s="468"/>
      <c r="CF62" s="468"/>
      <c r="CG62" s="488">
        <f>入力③!O28</f>
        <v>0</v>
      </c>
      <c r="CH62" s="489"/>
      <c r="CI62" s="489"/>
      <c r="CJ62" s="489"/>
      <c r="CK62" s="489"/>
      <c r="CL62" s="489"/>
      <c r="CM62" s="489"/>
      <c r="CN62" s="489"/>
      <c r="CO62" s="489"/>
      <c r="CP62" s="489"/>
      <c r="CQ62" s="489"/>
      <c r="CR62" s="283" t="s">
        <v>40</v>
      </c>
      <c r="CS62" s="468">
        <f>入力③!P28</f>
        <v>0</v>
      </c>
      <c r="CT62" s="468"/>
      <c r="CU62" s="468"/>
      <c r="CV62" s="468"/>
      <c r="CW62" s="488">
        <f>入力③!Q28</f>
        <v>0</v>
      </c>
      <c r="CX62" s="489"/>
      <c r="CY62" s="489"/>
      <c r="CZ62" s="489"/>
      <c r="DA62" s="489"/>
      <c r="DB62" s="489"/>
      <c r="DC62" s="489"/>
      <c r="DD62" s="489"/>
      <c r="DE62" s="489"/>
      <c r="DF62" s="489"/>
      <c r="DG62" s="489"/>
      <c r="DH62" s="286" t="s">
        <v>133</v>
      </c>
      <c r="DK62" s="411"/>
      <c r="DL62" s="411"/>
      <c r="DM62" s="410"/>
      <c r="DN62" s="410"/>
      <c r="DO62" s="410"/>
      <c r="DP62" s="410"/>
      <c r="DQ62" s="410"/>
      <c r="DR62" s="410"/>
      <c r="DS62" s="405"/>
      <c r="DT62" s="405"/>
      <c r="DU62" s="405"/>
      <c r="DV62" s="405"/>
      <c r="DW62" s="406"/>
      <c r="DX62" s="406"/>
      <c r="DY62" s="406"/>
      <c r="DZ62" s="406"/>
      <c r="EA62" s="406"/>
      <c r="EB62" s="406"/>
      <c r="EC62" s="406"/>
      <c r="ED62" s="406"/>
      <c r="EE62" s="406"/>
      <c r="EF62" s="406"/>
      <c r="EG62" s="406"/>
      <c r="EH62" s="401"/>
      <c r="EI62" s="405"/>
      <c r="EJ62" s="405"/>
      <c r="EK62" s="405"/>
      <c r="EL62" s="405"/>
      <c r="EM62" s="406"/>
      <c r="EN62" s="406"/>
      <c r="EO62" s="406"/>
      <c r="EP62" s="406"/>
      <c r="EQ62" s="406"/>
      <c r="ER62" s="406"/>
      <c r="ES62" s="406"/>
      <c r="ET62" s="406"/>
      <c r="EU62" s="406"/>
      <c r="EV62" s="406"/>
      <c r="EW62" s="406"/>
      <c r="EX62" s="402"/>
      <c r="EZ62" s="400"/>
      <c r="FA62" s="400"/>
      <c r="FB62" s="400"/>
      <c r="FC62" s="400"/>
      <c r="FD62" s="407"/>
      <c r="FE62" s="407"/>
      <c r="FF62" s="407"/>
      <c r="FG62" s="407"/>
      <c r="FH62" s="405"/>
      <c r="FI62" s="405"/>
      <c r="FJ62" s="405"/>
      <c r="FK62" s="405"/>
      <c r="FL62" s="406"/>
      <c r="FM62" s="406"/>
      <c r="FN62" s="406"/>
      <c r="FO62" s="406"/>
      <c r="FP62" s="406"/>
      <c r="FQ62" s="406"/>
      <c r="FR62" s="406"/>
      <c r="FS62" s="406"/>
      <c r="FT62" s="406"/>
      <c r="FU62" s="406"/>
      <c r="FV62" s="406"/>
      <c r="FW62" s="401"/>
      <c r="FX62" s="405"/>
      <c r="FY62" s="405"/>
      <c r="FZ62" s="405"/>
      <c r="GA62" s="405"/>
      <c r="GB62" s="406"/>
      <c r="GC62" s="406"/>
      <c r="GD62" s="406"/>
      <c r="GE62" s="406"/>
      <c r="GF62" s="406"/>
      <c r="GG62" s="406"/>
      <c r="GH62" s="406"/>
      <c r="GI62" s="406"/>
      <c r="GJ62" s="406"/>
      <c r="GK62" s="406"/>
      <c r="GL62" s="406"/>
      <c r="GM62" s="402"/>
    </row>
    <row r="63" spans="32:195" ht="15.6" customHeight="1">
      <c r="AF63" s="473" t="str">
        <f>入力③!B9</f>
        <v/>
      </c>
      <c r="AG63" s="474"/>
      <c r="AH63" s="474"/>
      <c r="AI63" s="474"/>
      <c r="AJ63" s="475" t="s">
        <v>200</v>
      </c>
      <c r="AK63" s="475"/>
      <c r="AL63" s="475"/>
      <c r="AM63" s="476"/>
      <c r="AN63" s="468">
        <f>入力③!N9</f>
        <v>0</v>
      </c>
      <c r="AO63" s="468"/>
      <c r="AP63" s="468"/>
      <c r="AQ63" s="468"/>
      <c r="AR63" s="488">
        <f>入力③!O9</f>
        <v>0</v>
      </c>
      <c r="AS63" s="489"/>
      <c r="AT63" s="489"/>
      <c r="AU63" s="489"/>
      <c r="AV63" s="489"/>
      <c r="AW63" s="489"/>
      <c r="AX63" s="489"/>
      <c r="AY63" s="489"/>
      <c r="AZ63" s="489"/>
      <c r="BA63" s="489"/>
      <c r="BB63" s="489"/>
      <c r="BC63" s="195"/>
      <c r="BD63" s="468">
        <f>入力③!P9</f>
        <v>0</v>
      </c>
      <c r="BE63" s="468"/>
      <c r="BF63" s="468"/>
      <c r="BG63" s="468"/>
      <c r="BH63" s="488">
        <f>入力③!Q9</f>
        <v>0</v>
      </c>
      <c r="BI63" s="489"/>
      <c r="BJ63" s="489"/>
      <c r="BK63" s="489"/>
      <c r="BL63" s="489"/>
      <c r="BM63" s="489"/>
      <c r="BN63" s="489"/>
      <c r="BO63" s="489"/>
      <c r="BP63" s="489"/>
      <c r="BQ63" s="489"/>
      <c r="BR63" s="489"/>
      <c r="BS63" s="237"/>
      <c r="BU63" s="490" t="str">
        <f>入力③!B29</f>
        <v/>
      </c>
      <c r="BV63" s="491"/>
      <c r="BW63" s="491"/>
      <c r="BX63" s="491"/>
      <c r="BY63" s="475" t="s">
        <v>200</v>
      </c>
      <c r="BZ63" s="475"/>
      <c r="CA63" s="475"/>
      <c r="CB63" s="476"/>
      <c r="CC63" s="468">
        <f>入力③!N29</f>
        <v>0</v>
      </c>
      <c r="CD63" s="468"/>
      <c r="CE63" s="468"/>
      <c r="CF63" s="468"/>
      <c r="CG63" s="488">
        <f>入力③!O29</f>
        <v>0</v>
      </c>
      <c r="CH63" s="489"/>
      <c r="CI63" s="489"/>
      <c r="CJ63" s="489"/>
      <c r="CK63" s="489"/>
      <c r="CL63" s="489"/>
      <c r="CM63" s="489"/>
      <c r="CN63" s="489"/>
      <c r="CO63" s="489"/>
      <c r="CP63" s="489"/>
      <c r="CQ63" s="489"/>
      <c r="CR63" s="195"/>
      <c r="CS63" s="468">
        <f>入力③!P29</f>
        <v>0</v>
      </c>
      <c r="CT63" s="468"/>
      <c r="CU63" s="468"/>
      <c r="CV63" s="468"/>
      <c r="CW63" s="488">
        <f>入力③!Q29</f>
        <v>0</v>
      </c>
      <c r="CX63" s="489"/>
      <c r="CY63" s="489"/>
      <c r="CZ63" s="489"/>
      <c r="DA63" s="489"/>
      <c r="DB63" s="489"/>
      <c r="DC63" s="489"/>
      <c r="DD63" s="489"/>
      <c r="DE63" s="489"/>
      <c r="DF63" s="489"/>
      <c r="DG63" s="489"/>
      <c r="DH63" s="237"/>
      <c r="DK63" s="411"/>
      <c r="DL63" s="411"/>
      <c r="DM63" s="400"/>
      <c r="DN63" s="400"/>
      <c r="DO63" s="400"/>
      <c r="DP63" s="400"/>
      <c r="DQ63" s="400"/>
      <c r="DR63" s="400"/>
      <c r="DS63" s="405"/>
      <c r="DT63" s="405"/>
      <c r="DU63" s="405"/>
      <c r="DV63" s="405"/>
      <c r="DW63" s="406"/>
      <c r="DX63" s="406"/>
      <c r="DY63" s="406"/>
      <c r="DZ63" s="406"/>
      <c r="EA63" s="406"/>
      <c r="EB63" s="406"/>
      <c r="EC63" s="406"/>
      <c r="ED63" s="406"/>
      <c r="EE63" s="406"/>
      <c r="EF63" s="406"/>
      <c r="EG63" s="406"/>
      <c r="EH63" s="399"/>
      <c r="EI63" s="405"/>
      <c r="EJ63" s="405"/>
      <c r="EK63" s="405"/>
      <c r="EL63" s="405"/>
      <c r="EM63" s="406"/>
      <c r="EN63" s="406"/>
      <c r="EO63" s="406"/>
      <c r="EP63" s="406"/>
      <c r="EQ63" s="406"/>
      <c r="ER63" s="406"/>
      <c r="ES63" s="406"/>
      <c r="ET63" s="406"/>
      <c r="EU63" s="406"/>
      <c r="EV63" s="406"/>
      <c r="EW63" s="406"/>
      <c r="EX63" s="399"/>
      <c r="EZ63" s="400"/>
      <c r="FA63" s="400"/>
      <c r="FB63" s="400"/>
      <c r="FC63" s="400"/>
      <c r="FD63" s="407"/>
      <c r="FE63" s="407"/>
      <c r="FF63" s="407"/>
      <c r="FG63" s="407"/>
      <c r="FH63" s="405"/>
      <c r="FI63" s="405"/>
      <c r="FJ63" s="405"/>
      <c r="FK63" s="405"/>
      <c r="FL63" s="406"/>
      <c r="FM63" s="406"/>
      <c r="FN63" s="406"/>
      <c r="FO63" s="406"/>
      <c r="FP63" s="406"/>
      <c r="FQ63" s="406"/>
      <c r="FR63" s="406"/>
      <c r="FS63" s="406"/>
      <c r="FT63" s="406"/>
      <c r="FU63" s="406"/>
      <c r="FV63" s="406"/>
      <c r="FW63" s="399"/>
      <c r="FX63" s="405"/>
      <c r="FY63" s="405"/>
      <c r="FZ63" s="405"/>
      <c r="GA63" s="405"/>
      <c r="GB63" s="406"/>
      <c r="GC63" s="406"/>
      <c r="GD63" s="406"/>
      <c r="GE63" s="406"/>
      <c r="GF63" s="406"/>
      <c r="GG63" s="406"/>
      <c r="GH63" s="406"/>
      <c r="GI63" s="406"/>
      <c r="GJ63" s="406"/>
      <c r="GK63" s="406"/>
      <c r="GL63" s="406"/>
      <c r="GM63" s="399"/>
    </row>
    <row r="64" spans="32:195" ht="15.6" customHeight="1">
      <c r="AF64" s="473" t="str">
        <f>入力③!B10</f>
        <v/>
      </c>
      <c r="AG64" s="474"/>
      <c r="AH64" s="474"/>
      <c r="AI64" s="474"/>
      <c r="AJ64" s="475" t="s">
        <v>116</v>
      </c>
      <c r="AK64" s="475"/>
      <c r="AL64" s="475"/>
      <c r="AM64" s="476"/>
      <c r="AN64" s="468">
        <f>入力③!N10</f>
        <v>0</v>
      </c>
      <c r="AO64" s="468"/>
      <c r="AP64" s="468"/>
      <c r="AQ64" s="468"/>
      <c r="AR64" s="488">
        <f>入力③!O10</f>
        <v>0</v>
      </c>
      <c r="AS64" s="489"/>
      <c r="AT64" s="489"/>
      <c r="AU64" s="489"/>
      <c r="AV64" s="489"/>
      <c r="AW64" s="489"/>
      <c r="AX64" s="489"/>
      <c r="AY64" s="489"/>
      <c r="AZ64" s="489"/>
      <c r="BA64" s="489"/>
      <c r="BB64" s="489"/>
      <c r="BC64" s="195"/>
      <c r="BD64" s="468">
        <f>入力③!P10</f>
        <v>0</v>
      </c>
      <c r="BE64" s="468"/>
      <c r="BF64" s="468"/>
      <c r="BG64" s="468"/>
      <c r="BH64" s="488">
        <f>入力③!Q10</f>
        <v>0</v>
      </c>
      <c r="BI64" s="489"/>
      <c r="BJ64" s="489"/>
      <c r="BK64" s="489"/>
      <c r="BL64" s="489"/>
      <c r="BM64" s="489"/>
      <c r="BN64" s="489"/>
      <c r="BO64" s="489"/>
      <c r="BP64" s="489"/>
      <c r="BQ64" s="489"/>
      <c r="BR64" s="489"/>
      <c r="BS64" s="237"/>
      <c r="BU64" s="490" t="str">
        <f>入力③!B30</f>
        <v/>
      </c>
      <c r="BV64" s="491"/>
      <c r="BW64" s="491"/>
      <c r="BX64" s="491"/>
      <c r="BY64" s="475" t="s">
        <v>116</v>
      </c>
      <c r="BZ64" s="475"/>
      <c r="CA64" s="475"/>
      <c r="CB64" s="476"/>
      <c r="CC64" s="468">
        <f>入力③!N30</f>
        <v>0</v>
      </c>
      <c r="CD64" s="468"/>
      <c r="CE64" s="468"/>
      <c r="CF64" s="468"/>
      <c r="CG64" s="488">
        <f>入力③!O30</f>
        <v>0</v>
      </c>
      <c r="CH64" s="489"/>
      <c r="CI64" s="489"/>
      <c r="CJ64" s="489"/>
      <c r="CK64" s="489"/>
      <c r="CL64" s="489"/>
      <c r="CM64" s="489"/>
      <c r="CN64" s="489"/>
      <c r="CO64" s="489"/>
      <c r="CP64" s="489"/>
      <c r="CQ64" s="489"/>
      <c r="CR64" s="195"/>
      <c r="CS64" s="468">
        <f>入力③!P30</f>
        <v>0</v>
      </c>
      <c r="CT64" s="468"/>
      <c r="CU64" s="468"/>
      <c r="CV64" s="468"/>
      <c r="CW64" s="488">
        <f>入力③!Q30</f>
        <v>0</v>
      </c>
      <c r="CX64" s="489"/>
      <c r="CY64" s="489"/>
      <c r="CZ64" s="489"/>
      <c r="DA64" s="489"/>
      <c r="DB64" s="489"/>
      <c r="DC64" s="489"/>
      <c r="DD64" s="489"/>
      <c r="DE64" s="489"/>
      <c r="DF64" s="489"/>
      <c r="DG64" s="489"/>
      <c r="DH64" s="237"/>
      <c r="DK64" s="411"/>
      <c r="DL64" s="411"/>
      <c r="DM64" s="400"/>
      <c r="DN64" s="400"/>
      <c r="DO64" s="400"/>
      <c r="DP64" s="400"/>
      <c r="DQ64" s="400"/>
      <c r="DR64" s="400"/>
      <c r="DS64" s="405"/>
      <c r="DT64" s="405"/>
      <c r="DU64" s="405"/>
      <c r="DV64" s="405"/>
      <c r="DW64" s="406"/>
      <c r="DX64" s="406"/>
      <c r="DY64" s="406"/>
      <c r="DZ64" s="406"/>
      <c r="EA64" s="406"/>
      <c r="EB64" s="406"/>
      <c r="EC64" s="406"/>
      <c r="ED64" s="406"/>
      <c r="EE64" s="406"/>
      <c r="EF64" s="406"/>
      <c r="EG64" s="406"/>
      <c r="EH64" s="399"/>
      <c r="EI64" s="405"/>
      <c r="EJ64" s="405"/>
      <c r="EK64" s="405"/>
      <c r="EL64" s="405"/>
      <c r="EM64" s="406"/>
      <c r="EN64" s="406"/>
      <c r="EO64" s="406"/>
      <c r="EP64" s="406"/>
      <c r="EQ64" s="406"/>
      <c r="ER64" s="406"/>
      <c r="ES64" s="406"/>
      <c r="ET64" s="406"/>
      <c r="EU64" s="406"/>
      <c r="EV64" s="406"/>
      <c r="EW64" s="406"/>
      <c r="EX64" s="399"/>
      <c r="EZ64" s="400"/>
      <c r="FA64" s="400"/>
      <c r="FB64" s="400"/>
      <c r="FC64" s="400"/>
      <c r="FD64" s="407"/>
      <c r="FE64" s="407"/>
      <c r="FF64" s="407"/>
      <c r="FG64" s="407"/>
      <c r="FH64" s="405"/>
      <c r="FI64" s="405"/>
      <c r="FJ64" s="405"/>
      <c r="FK64" s="405"/>
      <c r="FL64" s="406"/>
      <c r="FM64" s="406"/>
      <c r="FN64" s="406"/>
      <c r="FO64" s="406"/>
      <c r="FP64" s="406"/>
      <c r="FQ64" s="406"/>
      <c r="FR64" s="406"/>
      <c r="FS64" s="406"/>
      <c r="FT64" s="406"/>
      <c r="FU64" s="406"/>
      <c r="FV64" s="406"/>
      <c r="FW64" s="399"/>
      <c r="FX64" s="405"/>
      <c r="FY64" s="405"/>
      <c r="FZ64" s="405"/>
      <c r="GA64" s="405"/>
      <c r="GB64" s="406"/>
      <c r="GC64" s="406"/>
      <c r="GD64" s="406"/>
      <c r="GE64" s="406"/>
      <c r="GF64" s="406"/>
      <c r="GG64" s="406"/>
      <c r="GH64" s="406"/>
      <c r="GI64" s="406"/>
      <c r="GJ64" s="406"/>
      <c r="GK64" s="406"/>
      <c r="GL64" s="406"/>
      <c r="GM64" s="399"/>
    </row>
    <row r="65" spans="32:195" ht="15.6" customHeight="1">
      <c r="AF65" s="473" t="str">
        <f>入力③!B11</f>
        <v/>
      </c>
      <c r="AG65" s="474"/>
      <c r="AH65" s="474"/>
      <c r="AI65" s="474"/>
      <c r="AJ65" s="475" t="s">
        <v>117</v>
      </c>
      <c r="AK65" s="475"/>
      <c r="AL65" s="475"/>
      <c r="AM65" s="476"/>
      <c r="AN65" s="468">
        <f>入力③!N11</f>
        <v>0</v>
      </c>
      <c r="AO65" s="468"/>
      <c r="AP65" s="468"/>
      <c r="AQ65" s="468"/>
      <c r="AR65" s="488">
        <f>入力③!O11</f>
        <v>0</v>
      </c>
      <c r="AS65" s="489"/>
      <c r="AT65" s="489"/>
      <c r="AU65" s="489"/>
      <c r="AV65" s="489"/>
      <c r="AW65" s="489"/>
      <c r="AX65" s="489"/>
      <c r="AY65" s="489"/>
      <c r="AZ65" s="489"/>
      <c r="BA65" s="489"/>
      <c r="BB65" s="489"/>
      <c r="BC65" s="195"/>
      <c r="BD65" s="468">
        <f>入力③!P11</f>
        <v>0</v>
      </c>
      <c r="BE65" s="468"/>
      <c r="BF65" s="468"/>
      <c r="BG65" s="468"/>
      <c r="BH65" s="488">
        <f>入力③!Q11</f>
        <v>0</v>
      </c>
      <c r="BI65" s="489"/>
      <c r="BJ65" s="489"/>
      <c r="BK65" s="489"/>
      <c r="BL65" s="489"/>
      <c r="BM65" s="489"/>
      <c r="BN65" s="489"/>
      <c r="BO65" s="489"/>
      <c r="BP65" s="489"/>
      <c r="BQ65" s="489"/>
      <c r="BR65" s="489"/>
      <c r="BS65" s="237"/>
      <c r="BU65" s="490" t="str">
        <f>入力③!B31</f>
        <v/>
      </c>
      <c r="BV65" s="491"/>
      <c r="BW65" s="491"/>
      <c r="BX65" s="491"/>
      <c r="BY65" s="475" t="s">
        <v>117</v>
      </c>
      <c r="BZ65" s="475"/>
      <c r="CA65" s="475"/>
      <c r="CB65" s="476"/>
      <c r="CC65" s="468">
        <f>入力③!N31</f>
        <v>0</v>
      </c>
      <c r="CD65" s="468"/>
      <c r="CE65" s="468"/>
      <c r="CF65" s="468"/>
      <c r="CG65" s="488">
        <f>入力③!O31</f>
        <v>0</v>
      </c>
      <c r="CH65" s="489"/>
      <c r="CI65" s="489"/>
      <c r="CJ65" s="489"/>
      <c r="CK65" s="489"/>
      <c r="CL65" s="489"/>
      <c r="CM65" s="489"/>
      <c r="CN65" s="489"/>
      <c r="CO65" s="489"/>
      <c r="CP65" s="489"/>
      <c r="CQ65" s="489"/>
      <c r="CR65" s="195"/>
      <c r="CS65" s="468">
        <f>入力③!P31</f>
        <v>0</v>
      </c>
      <c r="CT65" s="468"/>
      <c r="CU65" s="468"/>
      <c r="CV65" s="468"/>
      <c r="CW65" s="488">
        <f>入力③!Q31</f>
        <v>0</v>
      </c>
      <c r="CX65" s="489"/>
      <c r="CY65" s="489"/>
      <c r="CZ65" s="489"/>
      <c r="DA65" s="489"/>
      <c r="DB65" s="489"/>
      <c r="DC65" s="489"/>
      <c r="DD65" s="489"/>
      <c r="DE65" s="489"/>
      <c r="DF65" s="489"/>
      <c r="DG65" s="489"/>
      <c r="DH65" s="237"/>
      <c r="DK65" s="411"/>
      <c r="DL65" s="411"/>
      <c r="DM65" s="400"/>
      <c r="DN65" s="400"/>
      <c r="DO65" s="400"/>
      <c r="DP65" s="400"/>
      <c r="DQ65" s="400"/>
      <c r="DR65" s="400"/>
      <c r="DS65" s="405"/>
      <c r="DT65" s="405"/>
      <c r="DU65" s="405"/>
      <c r="DV65" s="405"/>
      <c r="DW65" s="406"/>
      <c r="DX65" s="406"/>
      <c r="DY65" s="406"/>
      <c r="DZ65" s="406"/>
      <c r="EA65" s="406"/>
      <c r="EB65" s="406"/>
      <c r="EC65" s="406"/>
      <c r="ED65" s="406"/>
      <c r="EE65" s="406"/>
      <c r="EF65" s="406"/>
      <c r="EG65" s="406"/>
      <c r="EH65" s="399"/>
      <c r="EI65" s="405"/>
      <c r="EJ65" s="405"/>
      <c r="EK65" s="405"/>
      <c r="EL65" s="405"/>
      <c r="EM65" s="406"/>
      <c r="EN65" s="406"/>
      <c r="EO65" s="406"/>
      <c r="EP65" s="406"/>
      <c r="EQ65" s="406"/>
      <c r="ER65" s="406"/>
      <c r="ES65" s="406"/>
      <c r="ET65" s="406"/>
      <c r="EU65" s="406"/>
      <c r="EV65" s="406"/>
      <c r="EW65" s="406"/>
      <c r="EX65" s="399"/>
      <c r="EZ65" s="400"/>
      <c r="FA65" s="400"/>
      <c r="FB65" s="400"/>
      <c r="FC65" s="400"/>
      <c r="FD65" s="407"/>
      <c r="FE65" s="407"/>
      <c r="FF65" s="407"/>
      <c r="FG65" s="407"/>
      <c r="FH65" s="405"/>
      <c r="FI65" s="405"/>
      <c r="FJ65" s="405"/>
      <c r="FK65" s="405"/>
      <c r="FL65" s="406"/>
      <c r="FM65" s="406"/>
      <c r="FN65" s="406"/>
      <c r="FO65" s="406"/>
      <c r="FP65" s="406"/>
      <c r="FQ65" s="406"/>
      <c r="FR65" s="406"/>
      <c r="FS65" s="406"/>
      <c r="FT65" s="406"/>
      <c r="FU65" s="406"/>
      <c r="FV65" s="406"/>
      <c r="FW65" s="399"/>
      <c r="FX65" s="405"/>
      <c r="FY65" s="405"/>
      <c r="FZ65" s="405"/>
      <c r="GA65" s="405"/>
      <c r="GB65" s="406"/>
      <c r="GC65" s="406"/>
      <c r="GD65" s="406"/>
      <c r="GE65" s="406"/>
      <c r="GF65" s="406"/>
      <c r="GG65" s="406"/>
      <c r="GH65" s="406"/>
      <c r="GI65" s="406"/>
      <c r="GJ65" s="406"/>
      <c r="GK65" s="406"/>
      <c r="GL65" s="406"/>
      <c r="GM65" s="399"/>
    </row>
    <row r="66" spans="32:195" ht="15.6" customHeight="1">
      <c r="AF66" s="473" t="str">
        <f>入力③!B12</f>
        <v/>
      </c>
      <c r="AG66" s="474"/>
      <c r="AH66" s="474"/>
      <c r="AI66" s="474"/>
      <c r="AJ66" s="475" t="s">
        <v>118</v>
      </c>
      <c r="AK66" s="475"/>
      <c r="AL66" s="475"/>
      <c r="AM66" s="476"/>
      <c r="AN66" s="468">
        <f>入力③!N12</f>
        <v>0</v>
      </c>
      <c r="AO66" s="468"/>
      <c r="AP66" s="468"/>
      <c r="AQ66" s="468"/>
      <c r="AR66" s="488">
        <f>入力③!O12</f>
        <v>0</v>
      </c>
      <c r="AS66" s="489"/>
      <c r="AT66" s="489"/>
      <c r="AU66" s="489"/>
      <c r="AV66" s="489"/>
      <c r="AW66" s="489"/>
      <c r="AX66" s="489"/>
      <c r="AY66" s="489"/>
      <c r="AZ66" s="489"/>
      <c r="BA66" s="489"/>
      <c r="BB66" s="489"/>
      <c r="BC66" s="195"/>
      <c r="BD66" s="468">
        <f>入力③!P12</f>
        <v>0</v>
      </c>
      <c r="BE66" s="468"/>
      <c r="BF66" s="468"/>
      <c r="BG66" s="468"/>
      <c r="BH66" s="488">
        <f>入力③!Q12</f>
        <v>0</v>
      </c>
      <c r="BI66" s="489"/>
      <c r="BJ66" s="489"/>
      <c r="BK66" s="489"/>
      <c r="BL66" s="489"/>
      <c r="BM66" s="489"/>
      <c r="BN66" s="489"/>
      <c r="BO66" s="489"/>
      <c r="BP66" s="489"/>
      <c r="BQ66" s="489"/>
      <c r="BR66" s="489"/>
      <c r="BS66" s="237"/>
      <c r="BU66" s="490" t="str">
        <f>入力③!B32</f>
        <v/>
      </c>
      <c r="BV66" s="491"/>
      <c r="BW66" s="491"/>
      <c r="BX66" s="491"/>
      <c r="BY66" s="475" t="s">
        <v>118</v>
      </c>
      <c r="BZ66" s="475"/>
      <c r="CA66" s="475"/>
      <c r="CB66" s="476"/>
      <c r="CC66" s="468">
        <f>入力③!N32</f>
        <v>0</v>
      </c>
      <c r="CD66" s="468"/>
      <c r="CE66" s="468"/>
      <c r="CF66" s="468"/>
      <c r="CG66" s="488">
        <f>入力③!O32</f>
        <v>0</v>
      </c>
      <c r="CH66" s="489"/>
      <c r="CI66" s="489"/>
      <c r="CJ66" s="489"/>
      <c r="CK66" s="489"/>
      <c r="CL66" s="489"/>
      <c r="CM66" s="489"/>
      <c r="CN66" s="489"/>
      <c r="CO66" s="489"/>
      <c r="CP66" s="489"/>
      <c r="CQ66" s="489"/>
      <c r="CR66" s="195"/>
      <c r="CS66" s="468">
        <f>入力③!P32</f>
        <v>0</v>
      </c>
      <c r="CT66" s="468"/>
      <c r="CU66" s="468"/>
      <c r="CV66" s="468"/>
      <c r="CW66" s="488">
        <f>入力③!Q32</f>
        <v>0</v>
      </c>
      <c r="CX66" s="489"/>
      <c r="CY66" s="489"/>
      <c r="CZ66" s="489"/>
      <c r="DA66" s="489"/>
      <c r="DB66" s="489"/>
      <c r="DC66" s="489"/>
      <c r="DD66" s="489"/>
      <c r="DE66" s="489"/>
      <c r="DF66" s="489"/>
      <c r="DG66" s="489"/>
      <c r="DH66" s="237"/>
      <c r="DK66" s="411"/>
      <c r="DL66" s="411"/>
      <c r="DM66" s="400"/>
      <c r="DN66" s="400"/>
      <c r="DO66" s="400"/>
      <c r="DP66" s="400"/>
      <c r="DQ66" s="400"/>
      <c r="DR66" s="400"/>
      <c r="DS66" s="405"/>
      <c r="DT66" s="405"/>
      <c r="DU66" s="405"/>
      <c r="DV66" s="405"/>
      <c r="DW66" s="406"/>
      <c r="DX66" s="406"/>
      <c r="DY66" s="406"/>
      <c r="DZ66" s="406"/>
      <c r="EA66" s="406"/>
      <c r="EB66" s="406"/>
      <c r="EC66" s="406"/>
      <c r="ED66" s="406"/>
      <c r="EE66" s="406"/>
      <c r="EF66" s="406"/>
      <c r="EG66" s="406"/>
      <c r="EH66" s="399"/>
      <c r="EI66" s="405"/>
      <c r="EJ66" s="405"/>
      <c r="EK66" s="405"/>
      <c r="EL66" s="405"/>
      <c r="EM66" s="406"/>
      <c r="EN66" s="406"/>
      <c r="EO66" s="406"/>
      <c r="EP66" s="406"/>
      <c r="EQ66" s="406"/>
      <c r="ER66" s="406"/>
      <c r="ES66" s="406"/>
      <c r="ET66" s="406"/>
      <c r="EU66" s="406"/>
      <c r="EV66" s="406"/>
      <c r="EW66" s="406"/>
      <c r="EX66" s="399"/>
      <c r="EZ66" s="400"/>
      <c r="FA66" s="400"/>
      <c r="FB66" s="400"/>
      <c r="FC66" s="400"/>
      <c r="FD66" s="407"/>
      <c r="FE66" s="407"/>
      <c r="FF66" s="407"/>
      <c r="FG66" s="407"/>
      <c r="FH66" s="405"/>
      <c r="FI66" s="405"/>
      <c r="FJ66" s="405"/>
      <c r="FK66" s="405"/>
      <c r="FL66" s="406"/>
      <c r="FM66" s="406"/>
      <c r="FN66" s="406"/>
      <c r="FO66" s="406"/>
      <c r="FP66" s="406"/>
      <c r="FQ66" s="406"/>
      <c r="FR66" s="406"/>
      <c r="FS66" s="406"/>
      <c r="FT66" s="406"/>
      <c r="FU66" s="406"/>
      <c r="FV66" s="406"/>
      <c r="FW66" s="399"/>
      <c r="FX66" s="405"/>
      <c r="FY66" s="405"/>
      <c r="FZ66" s="405"/>
      <c r="GA66" s="405"/>
      <c r="GB66" s="406"/>
      <c r="GC66" s="406"/>
      <c r="GD66" s="406"/>
      <c r="GE66" s="406"/>
      <c r="GF66" s="406"/>
      <c r="GG66" s="406"/>
      <c r="GH66" s="406"/>
      <c r="GI66" s="406"/>
      <c r="GJ66" s="406"/>
      <c r="GK66" s="406"/>
      <c r="GL66" s="406"/>
      <c r="GM66" s="399"/>
    </row>
    <row r="67" spans="32:195" ht="15.6" customHeight="1">
      <c r="AF67" s="473" t="str">
        <f>入力③!B13</f>
        <v/>
      </c>
      <c r="AG67" s="474"/>
      <c r="AH67" s="474"/>
      <c r="AI67" s="474"/>
      <c r="AJ67" s="475" t="s">
        <v>119</v>
      </c>
      <c r="AK67" s="475"/>
      <c r="AL67" s="475"/>
      <c r="AM67" s="476"/>
      <c r="AN67" s="468">
        <f>入力③!N13</f>
        <v>0</v>
      </c>
      <c r="AO67" s="468"/>
      <c r="AP67" s="468"/>
      <c r="AQ67" s="468"/>
      <c r="AR67" s="488">
        <f>入力③!O13</f>
        <v>0</v>
      </c>
      <c r="AS67" s="489"/>
      <c r="AT67" s="489"/>
      <c r="AU67" s="489"/>
      <c r="AV67" s="489"/>
      <c r="AW67" s="489"/>
      <c r="AX67" s="489"/>
      <c r="AY67" s="489"/>
      <c r="AZ67" s="489"/>
      <c r="BA67" s="489"/>
      <c r="BB67" s="489"/>
      <c r="BC67" s="195"/>
      <c r="BD67" s="468">
        <f>入力③!P13</f>
        <v>0</v>
      </c>
      <c r="BE67" s="468"/>
      <c r="BF67" s="468"/>
      <c r="BG67" s="468"/>
      <c r="BH67" s="488">
        <f>入力③!Q13</f>
        <v>0</v>
      </c>
      <c r="BI67" s="489"/>
      <c r="BJ67" s="489"/>
      <c r="BK67" s="489"/>
      <c r="BL67" s="489"/>
      <c r="BM67" s="489"/>
      <c r="BN67" s="489"/>
      <c r="BO67" s="489"/>
      <c r="BP67" s="489"/>
      <c r="BQ67" s="489"/>
      <c r="BR67" s="489"/>
      <c r="BS67" s="237"/>
      <c r="BU67" s="490" t="str">
        <f>入力③!B33</f>
        <v/>
      </c>
      <c r="BV67" s="491"/>
      <c r="BW67" s="491"/>
      <c r="BX67" s="491"/>
      <c r="BY67" s="475" t="s">
        <v>119</v>
      </c>
      <c r="BZ67" s="475"/>
      <c r="CA67" s="475"/>
      <c r="CB67" s="476"/>
      <c r="CC67" s="468">
        <f>入力③!N33</f>
        <v>0</v>
      </c>
      <c r="CD67" s="468"/>
      <c r="CE67" s="468"/>
      <c r="CF67" s="468"/>
      <c r="CG67" s="488">
        <f>入力③!O33</f>
        <v>0</v>
      </c>
      <c r="CH67" s="489"/>
      <c r="CI67" s="489"/>
      <c r="CJ67" s="489"/>
      <c r="CK67" s="489"/>
      <c r="CL67" s="489"/>
      <c r="CM67" s="489"/>
      <c r="CN67" s="489"/>
      <c r="CO67" s="489"/>
      <c r="CP67" s="489"/>
      <c r="CQ67" s="489"/>
      <c r="CR67" s="195"/>
      <c r="CS67" s="468">
        <f>入力③!P33</f>
        <v>0</v>
      </c>
      <c r="CT67" s="468"/>
      <c r="CU67" s="468"/>
      <c r="CV67" s="468"/>
      <c r="CW67" s="488">
        <f>入力③!Q33</f>
        <v>0</v>
      </c>
      <c r="CX67" s="489"/>
      <c r="CY67" s="489"/>
      <c r="CZ67" s="489"/>
      <c r="DA67" s="489"/>
      <c r="DB67" s="489"/>
      <c r="DC67" s="489"/>
      <c r="DD67" s="489"/>
      <c r="DE67" s="489"/>
      <c r="DF67" s="489"/>
      <c r="DG67" s="489"/>
      <c r="DH67" s="237"/>
      <c r="DK67" s="411"/>
      <c r="DL67" s="411"/>
      <c r="DM67" s="400"/>
      <c r="DN67" s="400"/>
      <c r="DO67" s="400"/>
      <c r="DP67" s="400"/>
      <c r="DQ67" s="400"/>
      <c r="DR67" s="400"/>
      <c r="DS67" s="405"/>
      <c r="DT67" s="405"/>
      <c r="DU67" s="405"/>
      <c r="DV67" s="405"/>
      <c r="DW67" s="406"/>
      <c r="DX67" s="406"/>
      <c r="DY67" s="406"/>
      <c r="DZ67" s="406"/>
      <c r="EA67" s="406"/>
      <c r="EB67" s="406"/>
      <c r="EC67" s="406"/>
      <c r="ED67" s="406"/>
      <c r="EE67" s="406"/>
      <c r="EF67" s="406"/>
      <c r="EG67" s="406"/>
      <c r="EH67" s="399"/>
      <c r="EI67" s="405"/>
      <c r="EJ67" s="405"/>
      <c r="EK67" s="405"/>
      <c r="EL67" s="405"/>
      <c r="EM67" s="406"/>
      <c r="EN67" s="406"/>
      <c r="EO67" s="406"/>
      <c r="EP67" s="406"/>
      <c r="EQ67" s="406"/>
      <c r="ER67" s="406"/>
      <c r="ES67" s="406"/>
      <c r="ET67" s="406"/>
      <c r="EU67" s="406"/>
      <c r="EV67" s="406"/>
      <c r="EW67" s="406"/>
      <c r="EX67" s="399"/>
      <c r="EZ67" s="400"/>
      <c r="FA67" s="400"/>
      <c r="FB67" s="400"/>
      <c r="FC67" s="400"/>
      <c r="FD67" s="407"/>
      <c r="FE67" s="407"/>
      <c r="FF67" s="407"/>
      <c r="FG67" s="407"/>
      <c r="FH67" s="405"/>
      <c r="FI67" s="405"/>
      <c r="FJ67" s="405"/>
      <c r="FK67" s="405"/>
      <c r="FL67" s="406"/>
      <c r="FM67" s="406"/>
      <c r="FN67" s="406"/>
      <c r="FO67" s="406"/>
      <c r="FP67" s="406"/>
      <c r="FQ67" s="406"/>
      <c r="FR67" s="406"/>
      <c r="FS67" s="406"/>
      <c r="FT67" s="406"/>
      <c r="FU67" s="406"/>
      <c r="FV67" s="406"/>
      <c r="FW67" s="399"/>
      <c r="FX67" s="405"/>
      <c r="FY67" s="405"/>
      <c r="FZ67" s="405"/>
      <c r="GA67" s="405"/>
      <c r="GB67" s="406"/>
      <c r="GC67" s="406"/>
      <c r="GD67" s="406"/>
      <c r="GE67" s="406"/>
      <c r="GF67" s="406"/>
      <c r="GG67" s="406"/>
      <c r="GH67" s="406"/>
      <c r="GI67" s="406"/>
      <c r="GJ67" s="406"/>
      <c r="GK67" s="406"/>
      <c r="GL67" s="406"/>
      <c r="GM67" s="399"/>
    </row>
    <row r="68" spans="32:195" ht="15.6" customHeight="1">
      <c r="AF68" s="473" t="str">
        <f>入力③!B14</f>
        <v/>
      </c>
      <c r="AG68" s="474"/>
      <c r="AH68" s="474"/>
      <c r="AI68" s="474"/>
      <c r="AJ68" s="475" t="s">
        <v>135</v>
      </c>
      <c r="AK68" s="475"/>
      <c r="AL68" s="475"/>
      <c r="AM68" s="476"/>
      <c r="AN68" s="468">
        <f>入力③!N14</f>
        <v>0</v>
      </c>
      <c r="AO68" s="468"/>
      <c r="AP68" s="468"/>
      <c r="AQ68" s="468"/>
      <c r="AR68" s="488">
        <f>入力③!O14</f>
        <v>0</v>
      </c>
      <c r="AS68" s="489"/>
      <c r="AT68" s="489"/>
      <c r="AU68" s="489"/>
      <c r="AV68" s="489"/>
      <c r="AW68" s="489"/>
      <c r="AX68" s="489"/>
      <c r="AY68" s="489"/>
      <c r="AZ68" s="489"/>
      <c r="BA68" s="489"/>
      <c r="BB68" s="489"/>
      <c r="BC68" s="195"/>
      <c r="BD68" s="468">
        <f>入力③!P14</f>
        <v>0</v>
      </c>
      <c r="BE68" s="468"/>
      <c r="BF68" s="468"/>
      <c r="BG68" s="468"/>
      <c r="BH68" s="488">
        <f>入力③!Q14</f>
        <v>0</v>
      </c>
      <c r="BI68" s="489"/>
      <c r="BJ68" s="489"/>
      <c r="BK68" s="489"/>
      <c r="BL68" s="489"/>
      <c r="BM68" s="489"/>
      <c r="BN68" s="489"/>
      <c r="BO68" s="489"/>
      <c r="BP68" s="489"/>
      <c r="BQ68" s="489"/>
      <c r="BR68" s="489"/>
      <c r="BS68" s="237"/>
      <c r="BU68" s="490" t="str">
        <f>入力③!B34</f>
        <v/>
      </c>
      <c r="BV68" s="491"/>
      <c r="BW68" s="491"/>
      <c r="BX68" s="491"/>
      <c r="BY68" s="475" t="s">
        <v>135</v>
      </c>
      <c r="BZ68" s="475"/>
      <c r="CA68" s="475"/>
      <c r="CB68" s="476"/>
      <c r="CC68" s="468">
        <f>入力③!N34</f>
        <v>0</v>
      </c>
      <c r="CD68" s="468"/>
      <c r="CE68" s="468"/>
      <c r="CF68" s="468"/>
      <c r="CG68" s="488">
        <f>入力③!O34</f>
        <v>0</v>
      </c>
      <c r="CH68" s="489"/>
      <c r="CI68" s="489"/>
      <c r="CJ68" s="489"/>
      <c r="CK68" s="489"/>
      <c r="CL68" s="489"/>
      <c r="CM68" s="489"/>
      <c r="CN68" s="489"/>
      <c r="CO68" s="489"/>
      <c r="CP68" s="489"/>
      <c r="CQ68" s="489"/>
      <c r="CR68" s="195"/>
      <c r="CS68" s="468">
        <f>入力③!P34</f>
        <v>0</v>
      </c>
      <c r="CT68" s="468"/>
      <c r="CU68" s="468"/>
      <c r="CV68" s="468"/>
      <c r="CW68" s="488">
        <f>入力③!Q34</f>
        <v>0</v>
      </c>
      <c r="CX68" s="489"/>
      <c r="CY68" s="489"/>
      <c r="CZ68" s="489"/>
      <c r="DA68" s="489"/>
      <c r="DB68" s="489"/>
      <c r="DC68" s="489"/>
      <c r="DD68" s="489"/>
      <c r="DE68" s="489"/>
      <c r="DF68" s="489"/>
      <c r="DG68" s="489"/>
      <c r="DH68" s="237"/>
      <c r="DK68" s="411"/>
      <c r="DL68" s="411"/>
      <c r="DM68" s="408"/>
      <c r="DN68" s="408"/>
      <c r="DO68" s="407"/>
      <c r="DP68" s="407"/>
      <c r="DQ68" s="407"/>
      <c r="DR68" s="407"/>
      <c r="DS68" s="405"/>
      <c r="DT68" s="405"/>
      <c r="DU68" s="405"/>
      <c r="DV68" s="405"/>
      <c r="DW68" s="406"/>
      <c r="DX68" s="406"/>
      <c r="DY68" s="406"/>
      <c r="DZ68" s="406"/>
      <c r="EA68" s="406"/>
      <c r="EB68" s="406"/>
      <c r="EC68" s="406"/>
      <c r="ED68" s="406"/>
      <c r="EE68" s="406"/>
      <c r="EF68" s="406"/>
      <c r="EG68" s="406"/>
      <c r="EH68" s="399"/>
      <c r="EI68" s="405"/>
      <c r="EJ68" s="405"/>
      <c r="EK68" s="405"/>
      <c r="EL68" s="405"/>
      <c r="EM68" s="406"/>
      <c r="EN68" s="406"/>
      <c r="EO68" s="406"/>
      <c r="EP68" s="406"/>
      <c r="EQ68" s="406"/>
      <c r="ER68" s="406"/>
      <c r="ES68" s="406"/>
      <c r="ET68" s="406"/>
      <c r="EU68" s="406"/>
      <c r="EV68" s="406"/>
      <c r="EW68" s="406"/>
      <c r="EX68" s="399"/>
      <c r="EZ68" s="400"/>
      <c r="FA68" s="400"/>
      <c r="FB68" s="400"/>
      <c r="FC68" s="400"/>
      <c r="FD68" s="407"/>
      <c r="FE68" s="407"/>
      <c r="FF68" s="407"/>
      <c r="FG68" s="407"/>
      <c r="FH68" s="405"/>
      <c r="FI68" s="405"/>
      <c r="FJ68" s="405"/>
      <c r="FK68" s="405"/>
      <c r="FL68" s="406"/>
      <c r="FM68" s="406"/>
      <c r="FN68" s="406"/>
      <c r="FO68" s="406"/>
      <c r="FP68" s="406"/>
      <c r="FQ68" s="406"/>
      <c r="FR68" s="406"/>
      <c r="FS68" s="406"/>
      <c r="FT68" s="406"/>
      <c r="FU68" s="406"/>
      <c r="FV68" s="406"/>
      <c r="FW68" s="399"/>
      <c r="FX68" s="405"/>
      <c r="FY68" s="405"/>
      <c r="FZ68" s="405"/>
      <c r="GA68" s="405"/>
      <c r="GB68" s="406"/>
      <c r="GC68" s="406"/>
      <c r="GD68" s="406"/>
      <c r="GE68" s="406"/>
      <c r="GF68" s="406"/>
      <c r="GG68" s="406"/>
      <c r="GH68" s="406"/>
      <c r="GI68" s="406"/>
      <c r="GJ68" s="406"/>
      <c r="GK68" s="406"/>
      <c r="GL68" s="406"/>
      <c r="GM68" s="399"/>
    </row>
    <row r="69" spans="32:195" ht="15.6" customHeight="1">
      <c r="AF69" s="473" t="str">
        <f>入力③!B15</f>
        <v/>
      </c>
      <c r="AG69" s="474"/>
      <c r="AH69" s="474"/>
      <c r="AI69" s="474"/>
      <c r="AJ69" s="475" t="s">
        <v>136</v>
      </c>
      <c r="AK69" s="475"/>
      <c r="AL69" s="475"/>
      <c r="AM69" s="476"/>
      <c r="AN69" s="468">
        <f>入力③!N15</f>
        <v>0</v>
      </c>
      <c r="AO69" s="468"/>
      <c r="AP69" s="468"/>
      <c r="AQ69" s="468"/>
      <c r="AR69" s="488">
        <f>入力③!O15</f>
        <v>0</v>
      </c>
      <c r="AS69" s="489"/>
      <c r="AT69" s="489"/>
      <c r="AU69" s="489"/>
      <c r="AV69" s="489"/>
      <c r="AW69" s="489"/>
      <c r="AX69" s="489"/>
      <c r="AY69" s="489"/>
      <c r="AZ69" s="489"/>
      <c r="BA69" s="489"/>
      <c r="BB69" s="489"/>
      <c r="BC69" s="195"/>
      <c r="BD69" s="468">
        <f>入力③!P15</f>
        <v>0</v>
      </c>
      <c r="BE69" s="468"/>
      <c r="BF69" s="468"/>
      <c r="BG69" s="468"/>
      <c r="BH69" s="488">
        <f>入力③!Q15</f>
        <v>0</v>
      </c>
      <c r="BI69" s="489"/>
      <c r="BJ69" s="489"/>
      <c r="BK69" s="489"/>
      <c r="BL69" s="489"/>
      <c r="BM69" s="489"/>
      <c r="BN69" s="489"/>
      <c r="BO69" s="489"/>
      <c r="BP69" s="489"/>
      <c r="BQ69" s="489"/>
      <c r="BR69" s="489"/>
      <c r="BS69" s="237"/>
      <c r="BU69" s="490" t="str">
        <f>入力③!B35</f>
        <v/>
      </c>
      <c r="BV69" s="491"/>
      <c r="BW69" s="491"/>
      <c r="BX69" s="491"/>
      <c r="BY69" s="475" t="s">
        <v>136</v>
      </c>
      <c r="BZ69" s="475"/>
      <c r="CA69" s="475"/>
      <c r="CB69" s="476"/>
      <c r="CC69" s="468">
        <f>入力③!N35</f>
        <v>0</v>
      </c>
      <c r="CD69" s="468"/>
      <c r="CE69" s="468"/>
      <c r="CF69" s="468"/>
      <c r="CG69" s="488">
        <f>入力③!O35</f>
        <v>0</v>
      </c>
      <c r="CH69" s="489"/>
      <c r="CI69" s="489"/>
      <c r="CJ69" s="489"/>
      <c r="CK69" s="489"/>
      <c r="CL69" s="489"/>
      <c r="CM69" s="489"/>
      <c r="CN69" s="489"/>
      <c r="CO69" s="489"/>
      <c r="CP69" s="489"/>
      <c r="CQ69" s="489"/>
      <c r="CR69" s="195"/>
      <c r="CS69" s="468">
        <f>入力③!P35</f>
        <v>0</v>
      </c>
      <c r="CT69" s="468"/>
      <c r="CU69" s="468"/>
      <c r="CV69" s="468"/>
      <c r="CW69" s="488">
        <f>入力③!Q35</f>
        <v>0</v>
      </c>
      <c r="CX69" s="489"/>
      <c r="CY69" s="489"/>
      <c r="CZ69" s="489"/>
      <c r="DA69" s="489"/>
      <c r="DB69" s="489"/>
      <c r="DC69" s="489"/>
      <c r="DD69" s="489"/>
      <c r="DE69" s="489"/>
      <c r="DF69" s="489"/>
      <c r="DG69" s="489"/>
      <c r="DH69" s="237"/>
      <c r="DK69" s="411"/>
      <c r="DL69" s="411"/>
      <c r="DM69" s="408"/>
      <c r="DN69" s="408"/>
      <c r="DO69" s="407"/>
      <c r="DP69" s="407"/>
      <c r="DQ69" s="407"/>
      <c r="DR69" s="407"/>
      <c r="DS69" s="405"/>
      <c r="DT69" s="405"/>
      <c r="DU69" s="405"/>
      <c r="DV69" s="405"/>
      <c r="DW69" s="406"/>
      <c r="DX69" s="406"/>
      <c r="DY69" s="406"/>
      <c r="DZ69" s="406"/>
      <c r="EA69" s="406"/>
      <c r="EB69" s="406"/>
      <c r="EC69" s="406"/>
      <c r="ED69" s="406"/>
      <c r="EE69" s="406"/>
      <c r="EF69" s="406"/>
      <c r="EG69" s="406"/>
      <c r="EH69" s="399"/>
      <c r="EI69" s="405"/>
      <c r="EJ69" s="405"/>
      <c r="EK69" s="405"/>
      <c r="EL69" s="405"/>
      <c r="EM69" s="406"/>
      <c r="EN69" s="406"/>
      <c r="EO69" s="406"/>
      <c r="EP69" s="406"/>
      <c r="EQ69" s="406"/>
      <c r="ER69" s="406"/>
      <c r="ES69" s="406"/>
      <c r="ET69" s="406"/>
      <c r="EU69" s="406"/>
      <c r="EV69" s="406"/>
      <c r="EW69" s="406"/>
      <c r="EX69" s="399"/>
      <c r="EZ69" s="400"/>
      <c r="FA69" s="400"/>
      <c r="FB69" s="400"/>
      <c r="FC69" s="400"/>
      <c r="FD69" s="407"/>
      <c r="FE69" s="407"/>
      <c r="FF69" s="407"/>
      <c r="FG69" s="407"/>
      <c r="FH69" s="405"/>
      <c r="FI69" s="405"/>
      <c r="FJ69" s="405"/>
      <c r="FK69" s="405"/>
      <c r="FL69" s="406"/>
      <c r="FM69" s="406"/>
      <c r="FN69" s="406"/>
      <c r="FO69" s="406"/>
      <c r="FP69" s="406"/>
      <c r="FQ69" s="406"/>
      <c r="FR69" s="406"/>
      <c r="FS69" s="406"/>
      <c r="FT69" s="406"/>
      <c r="FU69" s="406"/>
      <c r="FV69" s="406"/>
      <c r="FW69" s="399"/>
      <c r="FX69" s="405"/>
      <c r="FY69" s="405"/>
      <c r="FZ69" s="405"/>
      <c r="GA69" s="405"/>
      <c r="GB69" s="406"/>
      <c r="GC69" s="406"/>
      <c r="GD69" s="406"/>
      <c r="GE69" s="406"/>
      <c r="GF69" s="406"/>
      <c r="GG69" s="406"/>
      <c r="GH69" s="406"/>
      <c r="GI69" s="406"/>
      <c r="GJ69" s="406"/>
      <c r="GK69" s="406"/>
      <c r="GL69" s="406"/>
      <c r="GM69" s="399"/>
    </row>
    <row r="70" spans="32:195" ht="15.6" customHeight="1">
      <c r="AF70" s="473" t="str">
        <f>入力③!B16</f>
        <v/>
      </c>
      <c r="AG70" s="474"/>
      <c r="AH70" s="474"/>
      <c r="AI70" s="474"/>
      <c r="AJ70" s="475" t="s">
        <v>137</v>
      </c>
      <c r="AK70" s="475"/>
      <c r="AL70" s="475"/>
      <c r="AM70" s="476"/>
      <c r="AN70" s="468">
        <f>入力③!N16</f>
        <v>0</v>
      </c>
      <c r="AO70" s="468"/>
      <c r="AP70" s="468"/>
      <c r="AQ70" s="468"/>
      <c r="AR70" s="488">
        <f>入力③!O16</f>
        <v>0</v>
      </c>
      <c r="AS70" s="489"/>
      <c r="AT70" s="489"/>
      <c r="AU70" s="489"/>
      <c r="AV70" s="489"/>
      <c r="AW70" s="489"/>
      <c r="AX70" s="489"/>
      <c r="AY70" s="489"/>
      <c r="AZ70" s="489"/>
      <c r="BA70" s="489"/>
      <c r="BB70" s="489"/>
      <c r="BC70" s="195"/>
      <c r="BD70" s="468">
        <f>入力③!P16</f>
        <v>0</v>
      </c>
      <c r="BE70" s="468"/>
      <c r="BF70" s="468"/>
      <c r="BG70" s="468"/>
      <c r="BH70" s="488">
        <f>入力③!Q16</f>
        <v>0</v>
      </c>
      <c r="BI70" s="489"/>
      <c r="BJ70" s="489"/>
      <c r="BK70" s="489"/>
      <c r="BL70" s="489"/>
      <c r="BM70" s="489"/>
      <c r="BN70" s="489"/>
      <c r="BO70" s="489"/>
      <c r="BP70" s="489"/>
      <c r="BQ70" s="489"/>
      <c r="BR70" s="489"/>
      <c r="BS70" s="237"/>
      <c r="BU70" s="490" t="str">
        <f>入力③!B36</f>
        <v/>
      </c>
      <c r="BV70" s="491"/>
      <c r="BW70" s="491"/>
      <c r="BX70" s="491"/>
      <c r="BY70" s="475" t="s">
        <v>137</v>
      </c>
      <c r="BZ70" s="475"/>
      <c r="CA70" s="475"/>
      <c r="CB70" s="476"/>
      <c r="CC70" s="468">
        <f>入力③!N36</f>
        <v>0</v>
      </c>
      <c r="CD70" s="468"/>
      <c r="CE70" s="468"/>
      <c r="CF70" s="468"/>
      <c r="CG70" s="488">
        <f>入力③!O36</f>
        <v>0</v>
      </c>
      <c r="CH70" s="489"/>
      <c r="CI70" s="489"/>
      <c r="CJ70" s="489"/>
      <c r="CK70" s="489"/>
      <c r="CL70" s="489"/>
      <c r="CM70" s="489"/>
      <c r="CN70" s="489"/>
      <c r="CO70" s="489"/>
      <c r="CP70" s="489"/>
      <c r="CQ70" s="489"/>
      <c r="CR70" s="195"/>
      <c r="CS70" s="468">
        <f>入力③!P36</f>
        <v>0</v>
      </c>
      <c r="CT70" s="468"/>
      <c r="CU70" s="468"/>
      <c r="CV70" s="468"/>
      <c r="CW70" s="488">
        <f>入力③!Q36</f>
        <v>0</v>
      </c>
      <c r="CX70" s="489"/>
      <c r="CY70" s="489"/>
      <c r="CZ70" s="489"/>
      <c r="DA70" s="489"/>
      <c r="DB70" s="489"/>
      <c r="DC70" s="489"/>
      <c r="DD70" s="489"/>
      <c r="DE70" s="489"/>
      <c r="DF70" s="489"/>
      <c r="DG70" s="489"/>
      <c r="DH70" s="237"/>
      <c r="DK70" s="411"/>
      <c r="DL70" s="411"/>
      <c r="DM70" s="400"/>
      <c r="DN70" s="400"/>
      <c r="DO70" s="400"/>
      <c r="DP70" s="400"/>
      <c r="DQ70" s="400"/>
      <c r="DR70" s="400"/>
      <c r="DS70" s="405"/>
      <c r="DT70" s="405"/>
      <c r="DU70" s="405"/>
      <c r="DV70" s="405"/>
      <c r="DW70" s="406"/>
      <c r="DX70" s="406"/>
      <c r="DY70" s="406"/>
      <c r="DZ70" s="406"/>
      <c r="EA70" s="406"/>
      <c r="EB70" s="406"/>
      <c r="EC70" s="406"/>
      <c r="ED70" s="406"/>
      <c r="EE70" s="406"/>
      <c r="EF70" s="406"/>
      <c r="EG70" s="406"/>
      <c r="EH70" s="399"/>
      <c r="EI70" s="405"/>
      <c r="EJ70" s="405"/>
      <c r="EK70" s="405"/>
      <c r="EL70" s="405"/>
      <c r="EM70" s="406"/>
      <c r="EN70" s="406"/>
      <c r="EO70" s="406"/>
      <c r="EP70" s="406"/>
      <c r="EQ70" s="406"/>
      <c r="ER70" s="406"/>
      <c r="ES70" s="406"/>
      <c r="ET70" s="406"/>
      <c r="EU70" s="406"/>
      <c r="EV70" s="406"/>
      <c r="EW70" s="406"/>
      <c r="EX70" s="399"/>
      <c r="EZ70" s="400"/>
      <c r="FA70" s="400"/>
      <c r="FB70" s="400"/>
      <c r="FC70" s="400"/>
      <c r="FD70" s="407"/>
      <c r="FE70" s="407"/>
      <c r="FF70" s="407"/>
      <c r="FG70" s="407"/>
      <c r="FH70" s="405"/>
      <c r="FI70" s="405"/>
      <c r="FJ70" s="405"/>
      <c r="FK70" s="405"/>
      <c r="FL70" s="406"/>
      <c r="FM70" s="406"/>
      <c r="FN70" s="406"/>
      <c r="FO70" s="406"/>
      <c r="FP70" s="406"/>
      <c r="FQ70" s="406"/>
      <c r="FR70" s="406"/>
      <c r="FS70" s="406"/>
      <c r="FT70" s="406"/>
      <c r="FU70" s="406"/>
      <c r="FV70" s="406"/>
      <c r="FW70" s="399"/>
      <c r="FX70" s="405"/>
      <c r="FY70" s="405"/>
      <c r="FZ70" s="405"/>
      <c r="GA70" s="405"/>
      <c r="GB70" s="406"/>
      <c r="GC70" s="406"/>
      <c r="GD70" s="406"/>
      <c r="GE70" s="406"/>
      <c r="GF70" s="406"/>
      <c r="GG70" s="406"/>
      <c r="GH70" s="406"/>
      <c r="GI70" s="406"/>
      <c r="GJ70" s="406"/>
      <c r="GK70" s="406"/>
      <c r="GL70" s="406"/>
      <c r="GM70" s="399"/>
    </row>
    <row r="71" spans="32:195" ht="15.6" customHeight="1">
      <c r="AF71" s="460">
        <f>入力③!C17</f>
        <v>45292</v>
      </c>
      <c r="AG71" s="461"/>
      <c r="AH71" s="461"/>
      <c r="AI71" s="461"/>
      <c r="AJ71" s="461"/>
      <c r="AK71" s="461"/>
      <c r="AL71" s="461"/>
      <c r="AM71" s="462"/>
      <c r="AN71" s="468">
        <f>入力③!N17</f>
        <v>0</v>
      </c>
      <c r="AO71" s="468"/>
      <c r="AP71" s="468"/>
      <c r="AQ71" s="468"/>
      <c r="AR71" s="488">
        <f>入力③!O17</f>
        <v>0</v>
      </c>
      <c r="AS71" s="489"/>
      <c r="AT71" s="489"/>
      <c r="AU71" s="489"/>
      <c r="AV71" s="489"/>
      <c r="AW71" s="489"/>
      <c r="AX71" s="489"/>
      <c r="AY71" s="489"/>
      <c r="AZ71" s="489"/>
      <c r="BA71" s="489"/>
      <c r="BB71" s="489"/>
      <c r="BC71" s="195"/>
      <c r="BD71" s="468">
        <f>入力③!P17</f>
        <v>0</v>
      </c>
      <c r="BE71" s="468"/>
      <c r="BF71" s="468"/>
      <c r="BG71" s="468"/>
      <c r="BH71" s="488">
        <f>入力③!Q17</f>
        <v>0</v>
      </c>
      <c r="BI71" s="489"/>
      <c r="BJ71" s="489"/>
      <c r="BK71" s="489"/>
      <c r="BL71" s="489"/>
      <c r="BM71" s="489"/>
      <c r="BN71" s="489"/>
      <c r="BO71" s="489"/>
      <c r="BP71" s="489"/>
      <c r="BQ71" s="489"/>
      <c r="BR71" s="489"/>
      <c r="BS71" s="237"/>
      <c r="BU71" s="460">
        <f>入力③!C37</f>
        <v>45658</v>
      </c>
      <c r="BV71" s="461"/>
      <c r="BW71" s="461"/>
      <c r="BX71" s="461"/>
      <c r="BY71" s="461"/>
      <c r="BZ71" s="461"/>
      <c r="CA71" s="461"/>
      <c r="CB71" s="462"/>
      <c r="CC71" s="468">
        <f>入力③!N37</f>
        <v>0</v>
      </c>
      <c r="CD71" s="468"/>
      <c r="CE71" s="468"/>
      <c r="CF71" s="468"/>
      <c r="CG71" s="488">
        <f>入力③!O37</f>
        <v>0</v>
      </c>
      <c r="CH71" s="489"/>
      <c r="CI71" s="489"/>
      <c r="CJ71" s="489"/>
      <c r="CK71" s="489"/>
      <c r="CL71" s="489"/>
      <c r="CM71" s="489"/>
      <c r="CN71" s="489"/>
      <c r="CO71" s="489"/>
      <c r="CP71" s="489"/>
      <c r="CQ71" s="489"/>
      <c r="CR71" s="195"/>
      <c r="CS71" s="468">
        <f>入力③!P37</f>
        <v>0</v>
      </c>
      <c r="CT71" s="468"/>
      <c r="CU71" s="468"/>
      <c r="CV71" s="468"/>
      <c r="CW71" s="488">
        <f>入力③!Q37</f>
        <v>0</v>
      </c>
      <c r="CX71" s="489"/>
      <c r="CY71" s="489"/>
      <c r="CZ71" s="489"/>
      <c r="DA71" s="489"/>
      <c r="DB71" s="489"/>
      <c r="DC71" s="489"/>
      <c r="DD71" s="489"/>
      <c r="DE71" s="489"/>
      <c r="DF71" s="489"/>
      <c r="DG71" s="489"/>
      <c r="DH71" s="237"/>
      <c r="DK71" s="409"/>
      <c r="DL71" s="409"/>
      <c r="DM71" s="410"/>
      <c r="DN71" s="410"/>
      <c r="DO71" s="410"/>
      <c r="DP71" s="410"/>
      <c r="DQ71" s="410"/>
      <c r="DR71" s="410"/>
      <c r="DS71" s="405"/>
      <c r="DT71" s="405"/>
      <c r="DU71" s="405"/>
      <c r="DV71" s="405"/>
      <c r="DW71" s="406"/>
      <c r="DX71" s="406"/>
      <c r="DY71" s="406"/>
      <c r="DZ71" s="406"/>
      <c r="EA71" s="406"/>
      <c r="EB71" s="406"/>
      <c r="EC71" s="406"/>
      <c r="ED71" s="406"/>
      <c r="EE71" s="406"/>
      <c r="EF71" s="406"/>
      <c r="EG71" s="406"/>
      <c r="EH71" s="399"/>
      <c r="EI71" s="405"/>
      <c r="EJ71" s="405"/>
      <c r="EK71" s="405"/>
      <c r="EL71" s="405"/>
      <c r="EM71" s="406"/>
      <c r="EN71" s="406"/>
      <c r="EO71" s="406"/>
      <c r="EP71" s="406"/>
      <c r="EQ71" s="406"/>
      <c r="ER71" s="406"/>
      <c r="ES71" s="406"/>
      <c r="ET71" s="406"/>
      <c r="EU71" s="406"/>
      <c r="EV71" s="406"/>
      <c r="EW71" s="406"/>
      <c r="EX71" s="399"/>
      <c r="EZ71" s="400"/>
      <c r="FA71" s="400"/>
      <c r="FB71" s="400"/>
      <c r="FC71" s="400"/>
      <c r="FD71" s="407"/>
      <c r="FE71" s="407"/>
      <c r="FF71" s="407"/>
      <c r="FG71" s="407"/>
      <c r="FH71" s="405"/>
      <c r="FI71" s="405"/>
      <c r="FJ71" s="405"/>
      <c r="FK71" s="405"/>
      <c r="FL71" s="406"/>
      <c r="FM71" s="406"/>
      <c r="FN71" s="406"/>
      <c r="FO71" s="406"/>
      <c r="FP71" s="406"/>
      <c r="FQ71" s="406"/>
      <c r="FR71" s="406"/>
      <c r="FS71" s="406"/>
      <c r="FT71" s="406"/>
      <c r="FU71" s="406"/>
      <c r="FV71" s="406"/>
      <c r="FW71" s="399"/>
      <c r="FX71" s="405"/>
      <c r="FY71" s="405"/>
      <c r="FZ71" s="405"/>
      <c r="GA71" s="405"/>
      <c r="GB71" s="406"/>
      <c r="GC71" s="406"/>
      <c r="GD71" s="406"/>
      <c r="GE71" s="406"/>
      <c r="GF71" s="406"/>
      <c r="GG71" s="406"/>
      <c r="GH71" s="406"/>
      <c r="GI71" s="406"/>
      <c r="GJ71" s="406"/>
      <c r="GK71" s="406"/>
      <c r="GL71" s="406"/>
      <c r="GM71" s="399"/>
    </row>
    <row r="72" spans="32:195" ht="15.6" customHeight="1">
      <c r="AF72" s="473" t="str">
        <f>入力③!B18</f>
        <v/>
      </c>
      <c r="AG72" s="474"/>
      <c r="AH72" s="474"/>
      <c r="AI72" s="474"/>
      <c r="AJ72" s="475" t="s">
        <v>121</v>
      </c>
      <c r="AK72" s="475"/>
      <c r="AL72" s="475"/>
      <c r="AM72" s="476"/>
      <c r="AN72" s="468">
        <f>入力③!N18</f>
        <v>0</v>
      </c>
      <c r="AO72" s="468"/>
      <c r="AP72" s="468"/>
      <c r="AQ72" s="468"/>
      <c r="AR72" s="488">
        <f>入力③!O18</f>
        <v>0</v>
      </c>
      <c r="AS72" s="489"/>
      <c r="AT72" s="489"/>
      <c r="AU72" s="489"/>
      <c r="AV72" s="489"/>
      <c r="AW72" s="489"/>
      <c r="AX72" s="489"/>
      <c r="AY72" s="489"/>
      <c r="AZ72" s="489"/>
      <c r="BA72" s="489"/>
      <c r="BB72" s="489"/>
      <c r="BC72" s="195"/>
      <c r="BD72" s="468">
        <f>入力③!P18</f>
        <v>0</v>
      </c>
      <c r="BE72" s="468"/>
      <c r="BF72" s="468"/>
      <c r="BG72" s="468"/>
      <c r="BH72" s="488">
        <f>入力③!Q18</f>
        <v>0</v>
      </c>
      <c r="BI72" s="489"/>
      <c r="BJ72" s="489"/>
      <c r="BK72" s="489"/>
      <c r="BL72" s="489"/>
      <c r="BM72" s="489"/>
      <c r="BN72" s="489"/>
      <c r="BO72" s="489"/>
      <c r="BP72" s="489"/>
      <c r="BQ72" s="489"/>
      <c r="BR72" s="489"/>
      <c r="BS72" s="237"/>
      <c r="BU72" s="490" t="str">
        <f>入力③!B38</f>
        <v/>
      </c>
      <c r="BV72" s="491"/>
      <c r="BW72" s="491"/>
      <c r="BX72" s="491"/>
      <c r="BY72" s="475" t="s">
        <v>121</v>
      </c>
      <c r="BZ72" s="475"/>
      <c r="CA72" s="475"/>
      <c r="CB72" s="476"/>
      <c r="CC72" s="468">
        <f>入力③!N38</f>
        <v>0</v>
      </c>
      <c r="CD72" s="468"/>
      <c r="CE72" s="468"/>
      <c r="CF72" s="468"/>
      <c r="CG72" s="488">
        <f>入力③!O38</f>
        <v>0</v>
      </c>
      <c r="CH72" s="489"/>
      <c r="CI72" s="489"/>
      <c r="CJ72" s="489"/>
      <c r="CK72" s="489"/>
      <c r="CL72" s="489"/>
      <c r="CM72" s="489"/>
      <c r="CN72" s="489"/>
      <c r="CO72" s="489"/>
      <c r="CP72" s="489"/>
      <c r="CQ72" s="489"/>
      <c r="CR72" s="195"/>
      <c r="CS72" s="468">
        <f>入力③!P38</f>
        <v>0</v>
      </c>
      <c r="CT72" s="468"/>
      <c r="CU72" s="468"/>
      <c r="CV72" s="468"/>
      <c r="CW72" s="488">
        <f>入力③!Q38</f>
        <v>0</v>
      </c>
      <c r="CX72" s="489"/>
      <c r="CY72" s="489"/>
      <c r="CZ72" s="489"/>
      <c r="DA72" s="489"/>
      <c r="DB72" s="489"/>
      <c r="DC72" s="489"/>
      <c r="DD72" s="489"/>
      <c r="DE72" s="489"/>
      <c r="DF72" s="489"/>
      <c r="DG72" s="489"/>
      <c r="DH72" s="237"/>
      <c r="DK72" s="409"/>
      <c r="DL72" s="409"/>
      <c r="DM72" s="400"/>
      <c r="DN72" s="400"/>
      <c r="DO72" s="400"/>
      <c r="DP72" s="400"/>
      <c r="DQ72" s="400"/>
      <c r="DR72" s="400"/>
      <c r="DS72" s="405"/>
      <c r="DT72" s="405"/>
      <c r="DU72" s="405"/>
      <c r="DV72" s="405"/>
      <c r="DW72" s="406"/>
      <c r="DX72" s="406"/>
      <c r="DY72" s="406"/>
      <c r="DZ72" s="406"/>
      <c r="EA72" s="406"/>
      <c r="EB72" s="406"/>
      <c r="EC72" s="406"/>
      <c r="ED72" s="406"/>
      <c r="EE72" s="406"/>
      <c r="EF72" s="406"/>
      <c r="EG72" s="406"/>
      <c r="EH72" s="399"/>
      <c r="EI72" s="405"/>
      <c r="EJ72" s="405"/>
      <c r="EK72" s="405"/>
      <c r="EL72" s="405"/>
      <c r="EM72" s="406"/>
      <c r="EN72" s="406"/>
      <c r="EO72" s="406"/>
      <c r="EP72" s="406"/>
      <c r="EQ72" s="406"/>
      <c r="ER72" s="406"/>
      <c r="ES72" s="406"/>
      <c r="ET72" s="406"/>
      <c r="EU72" s="406"/>
      <c r="EV72" s="406"/>
      <c r="EW72" s="406"/>
      <c r="EX72" s="399"/>
      <c r="EZ72" s="400"/>
      <c r="FA72" s="400"/>
      <c r="FB72" s="400"/>
      <c r="FC72" s="400"/>
      <c r="FD72" s="407"/>
      <c r="FE72" s="407"/>
      <c r="FF72" s="407"/>
      <c r="FG72" s="407"/>
      <c r="FH72" s="405"/>
      <c r="FI72" s="405"/>
      <c r="FJ72" s="405"/>
      <c r="FK72" s="405"/>
      <c r="FL72" s="406"/>
      <c r="FM72" s="406"/>
      <c r="FN72" s="406"/>
      <c r="FO72" s="406"/>
      <c r="FP72" s="406"/>
      <c r="FQ72" s="406"/>
      <c r="FR72" s="406"/>
      <c r="FS72" s="406"/>
      <c r="FT72" s="406"/>
      <c r="FU72" s="406"/>
      <c r="FV72" s="406"/>
      <c r="FW72" s="399"/>
      <c r="FX72" s="405"/>
      <c r="FY72" s="405"/>
      <c r="FZ72" s="405"/>
      <c r="GA72" s="405"/>
      <c r="GB72" s="406"/>
      <c r="GC72" s="406"/>
      <c r="GD72" s="406"/>
      <c r="GE72" s="406"/>
      <c r="GF72" s="406"/>
      <c r="GG72" s="406"/>
      <c r="GH72" s="406"/>
      <c r="GI72" s="406"/>
      <c r="GJ72" s="406"/>
      <c r="GK72" s="406"/>
      <c r="GL72" s="406"/>
      <c r="GM72" s="399"/>
    </row>
    <row r="73" spans="32:195" ht="15.6" customHeight="1">
      <c r="AF73" s="473" t="str">
        <f>入力③!B19</f>
        <v/>
      </c>
      <c r="AG73" s="474"/>
      <c r="AH73" s="474"/>
      <c r="AI73" s="474"/>
      <c r="AJ73" s="475" t="s">
        <v>122</v>
      </c>
      <c r="AK73" s="475"/>
      <c r="AL73" s="475"/>
      <c r="AM73" s="476"/>
      <c r="AN73" s="468">
        <f>入力③!N19</f>
        <v>0</v>
      </c>
      <c r="AO73" s="468"/>
      <c r="AP73" s="468"/>
      <c r="AQ73" s="468"/>
      <c r="AR73" s="488">
        <f>入力③!O19</f>
        <v>0</v>
      </c>
      <c r="AS73" s="489"/>
      <c r="AT73" s="489"/>
      <c r="AU73" s="489"/>
      <c r="AV73" s="489"/>
      <c r="AW73" s="489"/>
      <c r="AX73" s="489"/>
      <c r="AY73" s="489"/>
      <c r="AZ73" s="489"/>
      <c r="BA73" s="489"/>
      <c r="BB73" s="489"/>
      <c r="BC73" s="195"/>
      <c r="BD73" s="468">
        <f>入力③!P19</f>
        <v>0</v>
      </c>
      <c r="BE73" s="468"/>
      <c r="BF73" s="468"/>
      <c r="BG73" s="468"/>
      <c r="BH73" s="488">
        <f>入力③!Q19</f>
        <v>0</v>
      </c>
      <c r="BI73" s="489"/>
      <c r="BJ73" s="489"/>
      <c r="BK73" s="489"/>
      <c r="BL73" s="489"/>
      <c r="BM73" s="489"/>
      <c r="BN73" s="489"/>
      <c r="BO73" s="489"/>
      <c r="BP73" s="489"/>
      <c r="BQ73" s="489"/>
      <c r="BR73" s="489"/>
      <c r="BS73" s="237"/>
      <c r="BU73" s="490" t="str">
        <f>入力③!B39</f>
        <v/>
      </c>
      <c r="BV73" s="491"/>
      <c r="BW73" s="491"/>
      <c r="BX73" s="491"/>
      <c r="BY73" s="475" t="s">
        <v>122</v>
      </c>
      <c r="BZ73" s="475"/>
      <c r="CA73" s="475"/>
      <c r="CB73" s="476"/>
      <c r="CC73" s="468">
        <f>入力③!N39</f>
        <v>0</v>
      </c>
      <c r="CD73" s="468"/>
      <c r="CE73" s="468"/>
      <c r="CF73" s="468"/>
      <c r="CG73" s="488">
        <f>入力③!O39</f>
        <v>0</v>
      </c>
      <c r="CH73" s="489"/>
      <c r="CI73" s="489"/>
      <c r="CJ73" s="489"/>
      <c r="CK73" s="489"/>
      <c r="CL73" s="489"/>
      <c r="CM73" s="489"/>
      <c r="CN73" s="489"/>
      <c r="CO73" s="489"/>
      <c r="CP73" s="489"/>
      <c r="CQ73" s="489"/>
      <c r="CR73" s="195"/>
      <c r="CS73" s="468">
        <f>入力③!P39</f>
        <v>0</v>
      </c>
      <c r="CT73" s="468"/>
      <c r="CU73" s="468"/>
      <c r="CV73" s="468"/>
      <c r="CW73" s="488">
        <f>入力③!Q39</f>
        <v>0</v>
      </c>
      <c r="CX73" s="489"/>
      <c r="CY73" s="489"/>
      <c r="CZ73" s="489"/>
      <c r="DA73" s="489"/>
      <c r="DB73" s="489"/>
      <c r="DC73" s="489"/>
      <c r="DD73" s="489"/>
      <c r="DE73" s="489"/>
      <c r="DF73" s="489"/>
      <c r="DG73" s="489"/>
      <c r="DH73" s="237"/>
      <c r="DK73" s="409"/>
      <c r="DL73" s="409"/>
      <c r="DM73" s="400"/>
      <c r="DN73" s="400"/>
      <c r="DO73" s="400"/>
      <c r="DP73" s="400"/>
      <c r="DQ73" s="400"/>
      <c r="DR73" s="400"/>
      <c r="DS73" s="405"/>
      <c r="DT73" s="405"/>
      <c r="DU73" s="405"/>
      <c r="DV73" s="405"/>
      <c r="DW73" s="406"/>
      <c r="DX73" s="406"/>
      <c r="DY73" s="406"/>
      <c r="DZ73" s="406"/>
      <c r="EA73" s="406"/>
      <c r="EB73" s="406"/>
      <c r="EC73" s="406"/>
      <c r="ED73" s="406"/>
      <c r="EE73" s="406"/>
      <c r="EF73" s="406"/>
      <c r="EG73" s="406"/>
      <c r="EH73" s="399"/>
      <c r="EI73" s="405"/>
      <c r="EJ73" s="405"/>
      <c r="EK73" s="405"/>
      <c r="EL73" s="405"/>
      <c r="EM73" s="406"/>
      <c r="EN73" s="406"/>
      <c r="EO73" s="406"/>
      <c r="EP73" s="406"/>
      <c r="EQ73" s="406"/>
      <c r="ER73" s="406"/>
      <c r="ES73" s="406"/>
      <c r="ET73" s="406"/>
      <c r="EU73" s="406"/>
      <c r="EV73" s="406"/>
      <c r="EW73" s="406"/>
      <c r="EX73" s="399"/>
      <c r="EZ73" s="400"/>
      <c r="FA73" s="400"/>
      <c r="FB73" s="400"/>
      <c r="FC73" s="400"/>
      <c r="FD73" s="407"/>
      <c r="FE73" s="407"/>
      <c r="FF73" s="407"/>
      <c r="FG73" s="407"/>
      <c r="FH73" s="405"/>
      <c r="FI73" s="405"/>
      <c r="FJ73" s="405"/>
      <c r="FK73" s="405"/>
      <c r="FL73" s="406"/>
      <c r="FM73" s="406"/>
      <c r="FN73" s="406"/>
      <c r="FO73" s="406"/>
      <c r="FP73" s="406"/>
      <c r="FQ73" s="406"/>
      <c r="FR73" s="406"/>
      <c r="FS73" s="406"/>
      <c r="FT73" s="406"/>
      <c r="FU73" s="406"/>
      <c r="FV73" s="406"/>
      <c r="FW73" s="399"/>
      <c r="FX73" s="405"/>
      <c r="FY73" s="405"/>
      <c r="FZ73" s="405"/>
      <c r="GA73" s="405"/>
      <c r="GB73" s="406"/>
      <c r="GC73" s="406"/>
      <c r="GD73" s="406"/>
      <c r="GE73" s="406"/>
      <c r="GF73" s="406"/>
      <c r="GG73" s="406"/>
      <c r="GH73" s="406"/>
      <c r="GI73" s="406"/>
      <c r="GJ73" s="406"/>
      <c r="GK73" s="406"/>
      <c r="GL73" s="406"/>
      <c r="GM73" s="399"/>
    </row>
    <row r="74" spans="32:195" ht="15.6" customHeight="1">
      <c r="AF74" s="477" t="s">
        <v>199</v>
      </c>
      <c r="AG74" s="478"/>
      <c r="AH74" s="479"/>
      <c r="AI74" s="390"/>
      <c r="AJ74" s="486">
        <f>入力③!C20</f>
        <v>6</v>
      </c>
      <c r="AK74" s="486"/>
      <c r="AL74" s="486"/>
      <c r="AM74" s="487"/>
      <c r="AN74" s="468">
        <f>入力③!N20</f>
        <v>0</v>
      </c>
      <c r="AO74" s="468"/>
      <c r="AP74" s="468"/>
      <c r="AQ74" s="468"/>
      <c r="AR74" s="488">
        <f>入力③!O20</f>
        <v>0</v>
      </c>
      <c r="AS74" s="489"/>
      <c r="AT74" s="489"/>
      <c r="AU74" s="489"/>
      <c r="AV74" s="489"/>
      <c r="AW74" s="489"/>
      <c r="AX74" s="489"/>
      <c r="AY74" s="489"/>
      <c r="AZ74" s="489"/>
      <c r="BA74" s="489"/>
      <c r="BB74" s="489"/>
      <c r="BC74" s="195"/>
      <c r="BD74" s="468">
        <f>入力③!P20</f>
        <v>0</v>
      </c>
      <c r="BE74" s="468"/>
      <c r="BF74" s="468"/>
      <c r="BG74" s="468"/>
      <c r="BH74" s="488">
        <f>入力③!Q20</f>
        <v>0</v>
      </c>
      <c r="BI74" s="489"/>
      <c r="BJ74" s="489"/>
      <c r="BK74" s="489"/>
      <c r="BL74" s="489"/>
      <c r="BM74" s="489"/>
      <c r="BN74" s="489"/>
      <c r="BO74" s="489"/>
      <c r="BP74" s="489"/>
      <c r="BQ74" s="489"/>
      <c r="BR74" s="489"/>
      <c r="BS74" s="237"/>
      <c r="BU74" s="477" t="s">
        <v>199</v>
      </c>
      <c r="BV74" s="478"/>
      <c r="BW74" s="479"/>
      <c r="BX74" s="390"/>
      <c r="BY74" s="486">
        <f>入力③!C20</f>
        <v>6</v>
      </c>
      <c r="BZ74" s="486"/>
      <c r="CA74" s="486"/>
      <c r="CB74" s="487"/>
      <c r="CC74" s="468">
        <f>入力③!N40</f>
        <v>0</v>
      </c>
      <c r="CD74" s="468"/>
      <c r="CE74" s="468"/>
      <c r="CF74" s="468"/>
      <c r="CG74" s="488">
        <f>入力③!O40</f>
        <v>0</v>
      </c>
      <c r="CH74" s="489"/>
      <c r="CI74" s="489"/>
      <c r="CJ74" s="489"/>
      <c r="CK74" s="489"/>
      <c r="CL74" s="489"/>
      <c r="CM74" s="489"/>
      <c r="CN74" s="489"/>
      <c r="CO74" s="489"/>
      <c r="CP74" s="489"/>
      <c r="CQ74" s="489"/>
      <c r="CR74" s="195"/>
      <c r="CS74" s="468">
        <f>入力③!P40</f>
        <v>0</v>
      </c>
      <c r="CT74" s="468"/>
      <c r="CU74" s="468"/>
      <c r="CV74" s="468"/>
      <c r="CW74" s="488">
        <f>入力③!Q40</f>
        <v>0</v>
      </c>
      <c r="CX74" s="489"/>
      <c r="CY74" s="489"/>
      <c r="CZ74" s="489"/>
      <c r="DA74" s="489"/>
      <c r="DB74" s="489"/>
      <c r="DC74" s="489"/>
      <c r="DD74" s="489"/>
      <c r="DE74" s="489"/>
      <c r="DF74" s="489"/>
      <c r="DG74" s="489"/>
      <c r="DH74" s="237"/>
      <c r="DK74" s="409"/>
      <c r="DL74" s="409"/>
      <c r="DM74" s="400"/>
      <c r="DN74" s="400"/>
      <c r="DO74" s="400"/>
      <c r="DP74" s="400"/>
      <c r="DQ74" s="400"/>
      <c r="DR74" s="400"/>
      <c r="DS74" s="405"/>
      <c r="DT74" s="405"/>
      <c r="DU74" s="405"/>
      <c r="DV74" s="405"/>
      <c r="DW74" s="406"/>
      <c r="DX74" s="406"/>
      <c r="DY74" s="406"/>
      <c r="DZ74" s="406"/>
      <c r="EA74" s="406"/>
      <c r="EB74" s="406"/>
      <c r="EC74" s="406"/>
      <c r="ED74" s="406"/>
      <c r="EE74" s="406"/>
      <c r="EF74" s="406"/>
      <c r="EG74" s="406"/>
      <c r="EH74" s="399"/>
      <c r="EI74" s="405"/>
      <c r="EJ74" s="405"/>
      <c r="EK74" s="405"/>
      <c r="EL74" s="405"/>
      <c r="EM74" s="406"/>
      <c r="EN74" s="406"/>
      <c r="EO74" s="406"/>
      <c r="EP74" s="406"/>
      <c r="EQ74" s="406"/>
      <c r="ER74" s="406"/>
      <c r="ES74" s="406"/>
      <c r="ET74" s="406"/>
      <c r="EU74" s="406"/>
      <c r="EV74" s="406"/>
      <c r="EW74" s="406"/>
      <c r="EX74" s="399"/>
      <c r="EZ74" s="408"/>
      <c r="FA74" s="408"/>
      <c r="FB74" s="408"/>
      <c r="FC74" s="400"/>
      <c r="FD74" s="407"/>
      <c r="FE74" s="407"/>
      <c r="FF74" s="407"/>
      <c r="FG74" s="407"/>
      <c r="FH74" s="405"/>
      <c r="FI74" s="405"/>
      <c r="FJ74" s="405"/>
      <c r="FK74" s="405"/>
      <c r="FL74" s="406"/>
      <c r="FM74" s="406"/>
      <c r="FN74" s="406"/>
      <c r="FO74" s="406"/>
      <c r="FP74" s="406"/>
      <c r="FQ74" s="406"/>
      <c r="FR74" s="406"/>
      <c r="FS74" s="406"/>
      <c r="FT74" s="406"/>
      <c r="FU74" s="406"/>
      <c r="FV74" s="406"/>
      <c r="FW74" s="399"/>
      <c r="FX74" s="405"/>
      <c r="FY74" s="405"/>
      <c r="FZ74" s="405"/>
      <c r="GA74" s="405"/>
      <c r="GB74" s="406"/>
      <c r="GC74" s="406"/>
      <c r="GD74" s="406"/>
      <c r="GE74" s="406"/>
      <c r="GF74" s="406"/>
      <c r="GG74" s="406"/>
      <c r="GH74" s="406"/>
      <c r="GI74" s="406"/>
      <c r="GJ74" s="406"/>
      <c r="GK74" s="406"/>
      <c r="GL74" s="406"/>
      <c r="GM74" s="399"/>
    </row>
    <row r="75" spans="32:195" ht="15.6" customHeight="1">
      <c r="AF75" s="480"/>
      <c r="AG75" s="481"/>
      <c r="AH75" s="482"/>
      <c r="AI75" s="390"/>
      <c r="AJ75" s="486">
        <f>入力③!C21</f>
        <v>0</v>
      </c>
      <c r="AK75" s="486"/>
      <c r="AL75" s="486"/>
      <c r="AM75" s="487"/>
      <c r="AN75" s="468">
        <f>入力③!N21</f>
        <v>0</v>
      </c>
      <c r="AO75" s="468"/>
      <c r="AP75" s="468"/>
      <c r="AQ75" s="468"/>
      <c r="AR75" s="488">
        <f>入力③!O21</f>
        <v>0</v>
      </c>
      <c r="AS75" s="489"/>
      <c r="AT75" s="489"/>
      <c r="AU75" s="489"/>
      <c r="AV75" s="489"/>
      <c r="AW75" s="489"/>
      <c r="AX75" s="489"/>
      <c r="AY75" s="489"/>
      <c r="AZ75" s="489"/>
      <c r="BA75" s="489"/>
      <c r="BB75" s="489"/>
      <c r="BC75" s="195"/>
      <c r="BD75" s="468">
        <f>入力③!P21</f>
        <v>0</v>
      </c>
      <c r="BE75" s="468"/>
      <c r="BF75" s="468"/>
      <c r="BG75" s="468"/>
      <c r="BH75" s="488">
        <f>入力③!Q21</f>
        <v>0</v>
      </c>
      <c r="BI75" s="489"/>
      <c r="BJ75" s="489"/>
      <c r="BK75" s="489"/>
      <c r="BL75" s="489"/>
      <c r="BM75" s="489"/>
      <c r="BN75" s="489"/>
      <c r="BO75" s="489"/>
      <c r="BP75" s="489"/>
      <c r="BQ75" s="489"/>
      <c r="BR75" s="489"/>
      <c r="BS75" s="237"/>
      <c r="BU75" s="480"/>
      <c r="BV75" s="481"/>
      <c r="BW75" s="482"/>
      <c r="BX75" s="390"/>
      <c r="BY75" s="486">
        <f>入力③!C21</f>
        <v>0</v>
      </c>
      <c r="BZ75" s="486"/>
      <c r="CA75" s="486"/>
      <c r="CB75" s="487"/>
      <c r="CC75" s="468">
        <f>入力③!N41</f>
        <v>0</v>
      </c>
      <c r="CD75" s="468"/>
      <c r="CE75" s="468"/>
      <c r="CF75" s="468"/>
      <c r="CG75" s="488">
        <f>入力③!O41</f>
        <v>0</v>
      </c>
      <c r="CH75" s="489"/>
      <c r="CI75" s="489"/>
      <c r="CJ75" s="489"/>
      <c r="CK75" s="489"/>
      <c r="CL75" s="489"/>
      <c r="CM75" s="489"/>
      <c r="CN75" s="489"/>
      <c r="CO75" s="489"/>
      <c r="CP75" s="489"/>
      <c r="CQ75" s="489"/>
      <c r="CR75" s="195"/>
      <c r="CS75" s="468">
        <f>入力③!P41</f>
        <v>0</v>
      </c>
      <c r="CT75" s="468"/>
      <c r="CU75" s="468"/>
      <c r="CV75" s="468"/>
      <c r="CW75" s="488">
        <f>入力③!Q41</f>
        <v>0</v>
      </c>
      <c r="CX75" s="489"/>
      <c r="CY75" s="489"/>
      <c r="CZ75" s="489"/>
      <c r="DA75" s="489"/>
      <c r="DB75" s="489"/>
      <c r="DC75" s="489"/>
      <c r="DD75" s="489"/>
      <c r="DE75" s="489"/>
      <c r="DF75" s="489"/>
      <c r="DG75" s="489"/>
      <c r="DH75" s="237"/>
      <c r="DK75" s="409"/>
      <c r="DL75" s="409"/>
      <c r="DM75" s="400"/>
      <c r="DN75" s="400"/>
      <c r="DO75" s="400"/>
      <c r="DP75" s="400"/>
      <c r="DQ75" s="400"/>
      <c r="DR75" s="400"/>
      <c r="DS75" s="405"/>
      <c r="DT75" s="405"/>
      <c r="DU75" s="405"/>
      <c r="DV75" s="405"/>
      <c r="DW75" s="406"/>
      <c r="DX75" s="406"/>
      <c r="DY75" s="406"/>
      <c r="DZ75" s="406"/>
      <c r="EA75" s="406"/>
      <c r="EB75" s="406"/>
      <c r="EC75" s="406"/>
      <c r="ED75" s="406"/>
      <c r="EE75" s="406"/>
      <c r="EF75" s="406"/>
      <c r="EG75" s="406"/>
      <c r="EH75" s="399"/>
      <c r="EI75" s="405"/>
      <c r="EJ75" s="405"/>
      <c r="EK75" s="405"/>
      <c r="EL75" s="405"/>
      <c r="EM75" s="406"/>
      <c r="EN75" s="406"/>
      <c r="EO75" s="406"/>
      <c r="EP75" s="406"/>
      <c r="EQ75" s="406"/>
      <c r="ER75" s="406"/>
      <c r="ES75" s="406"/>
      <c r="ET75" s="406"/>
      <c r="EU75" s="406"/>
      <c r="EV75" s="406"/>
      <c r="EW75" s="406"/>
      <c r="EX75" s="399"/>
      <c r="EZ75" s="408"/>
      <c r="FA75" s="408"/>
      <c r="FB75" s="408"/>
      <c r="FC75" s="400"/>
      <c r="FD75" s="407"/>
      <c r="FE75" s="407"/>
      <c r="FF75" s="407"/>
      <c r="FG75" s="407"/>
      <c r="FH75" s="405"/>
      <c r="FI75" s="405"/>
      <c r="FJ75" s="405"/>
      <c r="FK75" s="405"/>
      <c r="FL75" s="406"/>
      <c r="FM75" s="406"/>
      <c r="FN75" s="406"/>
      <c r="FO75" s="406"/>
      <c r="FP75" s="406"/>
      <c r="FQ75" s="406"/>
      <c r="FR75" s="406"/>
      <c r="FS75" s="406"/>
      <c r="FT75" s="406"/>
      <c r="FU75" s="406"/>
      <c r="FV75" s="406"/>
      <c r="FW75" s="399"/>
      <c r="FX75" s="405"/>
      <c r="FY75" s="405"/>
      <c r="FZ75" s="405"/>
      <c r="GA75" s="405"/>
      <c r="GB75" s="406"/>
      <c r="GC75" s="406"/>
      <c r="GD75" s="406"/>
      <c r="GE75" s="406"/>
      <c r="GF75" s="406"/>
      <c r="GG75" s="406"/>
      <c r="GH75" s="406"/>
      <c r="GI75" s="406"/>
      <c r="GJ75" s="406"/>
      <c r="GK75" s="406"/>
      <c r="GL75" s="406"/>
      <c r="GM75" s="399"/>
    </row>
    <row r="76" spans="32:195" ht="15.6" customHeight="1">
      <c r="AF76" s="480"/>
      <c r="AG76" s="481"/>
      <c r="AH76" s="482"/>
      <c r="AI76" s="390"/>
      <c r="AJ76" s="486">
        <f>入力③!C22</f>
        <v>12</v>
      </c>
      <c r="AK76" s="486"/>
      <c r="AL76" s="486"/>
      <c r="AM76" s="487"/>
      <c r="AN76" s="468">
        <f>入力③!N22</f>
        <v>0</v>
      </c>
      <c r="AO76" s="468"/>
      <c r="AP76" s="468"/>
      <c r="AQ76" s="468"/>
      <c r="AR76" s="488">
        <f>入力③!O22</f>
        <v>0</v>
      </c>
      <c r="AS76" s="489"/>
      <c r="AT76" s="489"/>
      <c r="AU76" s="489"/>
      <c r="AV76" s="489"/>
      <c r="AW76" s="489"/>
      <c r="AX76" s="489"/>
      <c r="AY76" s="489"/>
      <c r="AZ76" s="489"/>
      <c r="BA76" s="489"/>
      <c r="BB76" s="489"/>
      <c r="BC76" s="195"/>
      <c r="BD76" s="468">
        <f>入力③!P22</f>
        <v>0</v>
      </c>
      <c r="BE76" s="468"/>
      <c r="BF76" s="468"/>
      <c r="BG76" s="468"/>
      <c r="BH76" s="488">
        <f>入力③!Q22</f>
        <v>0</v>
      </c>
      <c r="BI76" s="489"/>
      <c r="BJ76" s="489"/>
      <c r="BK76" s="489"/>
      <c r="BL76" s="489"/>
      <c r="BM76" s="489"/>
      <c r="BN76" s="489"/>
      <c r="BO76" s="489"/>
      <c r="BP76" s="489"/>
      <c r="BQ76" s="489"/>
      <c r="BR76" s="489"/>
      <c r="BS76" s="237"/>
      <c r="BU76" s="480"/>
      <c r="BV76" s="481"/>
      <c r="BW76" s="482"/>
      <c r="BX76" s="390"/>
      <c r="BY76" s="486">
        <f>入力③!C22</f>
        <v>12</v>
      </c>
      <c r="BZ76" s="486"/>
      <c r="CA76" s="486"/>
      <c r="CB76" s="487"/>
      <c r="CC76" s="468">
        <f>入力③!N42</f>
        <v>0</v>
      </c>
      <c r="CD76" s="468"/>
      <c r="CE76" s="468"/>
      <c r="CF76" s="468"/>
      <c r="CG76" s="488">
        <f>入力③!O42</f>
        <v>0</v>
      </c>
      <c r="CH76" s="489"/>
      <c r="CI76" s="489"/>
      <c r="CJ76" s="489"/>
      <c r="CK76" s="489"/>
      <c r="CL76" s="489"/>
      <c r="CM76" s="489"/>
      <c r="CN76" s="489"/>
      <c r="CO76" s="489"/>
      <c r="CP76" s="489"/>
      <c r="CQ76" s="489"/>
      <c r="CR76" s="195"/>
      <c r="CS76" s="468">
        <f>入力③!P42</f>
        <v>0</v>
      </c>
      <c r="CT76" s="468"/>
      <c r="CU76" s="468"/>
      <c r="CV76" s="468"/>
      <c r="CW76" s="488">
        <f>入力③!Q42</f>
        <v>0</v>
      </c>
      <c r="CX76" s="489"/>
      <c r="CY76" s="489"/>
      <c r="CZ76" s="489"/>
      <c r="DA76" s="489"/>
      <c r="DB76" s="489"/>
      <c r="DC76" s="489"/>
      <c r="DD76" s="489"/>
      <c r="DE76" s="489"/>
      <c r="DF76" s="489"/>
      <c r="DG76" s="489"/>
      <c r="DH76" s="237"/>
      <c r="DK76" s="409"/>
      <c r="DL76" s="409"/>
      <c r="DM76" s="400"/>
      <c r="DN76" s="400"/>
      <c r="DO76" s="400"/>
      <c r="DP76" s="400"/>
      <c r="DQ76" s="400"/>
      <c r="DR76" s="400"/>
      <c r="DS76" s="405"/>
      <c r="DT76" s="405"/>
      <c r="DU76" s="405"/>
      <c r="DV76" s="405"/>
      <c r="DW76" s="406"/>
      <c r="DX76" s="406"/>
      <c r="DY76" s="406"/>
      <c r="DZ76" s="406"/>
      <c r="EA76" s="406"/>
      <c r="EB76" s="406"/>
      <c r="EC76" s="406"/>
      <c r="ED76" s="406"/>
      <c r="EE76" s="406"/>
      <c r="EF76" s="406"/>
      <c r="EG76" s="406"/>
      <c r="EH76" s="399"/>
      <c r="EI76" s="405"/>
      <c r="EJ76" s="405"/>
      <c r="EK76" s="405"/>
      <c r="EL76" s="405"/>
      <c r="EM76" s="406"/>
      <c r="EN76" s="406"/>
      <c r="EO76" s="406"/>
      <c r="EP76" s="406"/>
      <c r="EQ76" s="406"/>
      <c r="ER76" s="406"/>
      <c r="ES76" s="406"/>
      <c r="ET76" s="406"/>
      <c r="EU76" s="406"/>
      <c r="EV76" s="406"/>
      <c r="EW76" s="406"/>
      <c r="EX76" s="399"/>
      <c r="EZ76" s="408"/>
      <c r="FA76" s="408"/>
      <c r="FB76" s="408"/>
      <c r="FC76" s="400"/>
      <c r="FD76" s="407"/>
      <c r="FE76" s="407"/>
      <c r="FF76" s="407"/>
      <c r="FG76" s="407"/>
      <c r="FH76" s="405"/>
      <c r="FI76" s="405"/>
      <c r="FJ76" s="405"/>
      <c r="FK76" s="405"/>
      <c r="FL76" s="406"/>
      <c r="FM76" s="406"/>
      <c r="FN76" s="406"/>
      <c r="FO76" s="406"/>
      <c r="FP76" s="406"/>
      <c r="FQ76" s="406"/>
      <c r="FR76" s="406"/>
      <c r="FS76" s="406"/>
      <c r="FT76" s="406"/>
      <c r="FU76" s="406"/>
      <c r="FV76" s="406"/>
      <c r="FW76" s="399"/>
      <c r="FX76" s="405"/>
      <c r="FY76" s="405"/>
      <c r="FZ76" s="405"/>
      <c r="GA76" s="405"/>
      <c r="GB76" s="406"/>
      <c r="GC76" s="406"/>
      <c r="GD76" s="406"/>
      <c r="GE76" s="406"/>
      <c r="GF76" s="406"/>
      <c r="GG76" s="406"/>
      <c r="GH76" s="406"/>
      <c r="GI76" s="406"/>
      <c r="GJ76" s="406"/>
      <c r="GK76" s="406"/>
      <c r="GL76" s="406"/>
      <c r="GM76" s="399"/>
    </row>
    <row r="77" spans="32:195" ht="15.6" customHeight="1">
      <c r="AF77" s="483"/>
      <c r="AG77" s="484"/>
      <c r="AH77" s="485"/>
      <c r="AI77" s="390"/>
      <c r="AJ77" s="486">
        <f>入力③!C23</f>
        <v>0</v>
      </c>
      <c r="AK77" s="486"/>
      <c r="AL77" s="486"/>
      <c r="AM77" s="487"/>
      <c r="AN77" s="468">
        <f>入力③!N23</f>
        <v>0</v>
      </c>
      <c r="AO77" s="468"/>
      <c r="AP77" s="468"/>
      <c r="AQ77" s="468"/>
      <c r="AR77" s="469">
        <f>入力③!O23</f>
        <v>0</v>
      </c>
      <c r="AS77" s="470"/>
      <c r="AT77" s="470"/>
      <c r="AU77" s="470"/>
      <c r="AV77" s="470"/>
      <c r="AW77" s="470"/>
      <c r="AX77" s="470"/>
      <c r="AY77" s="470"/>
      <c r="AZ77" s="470"/>
      <c r="BA77" s="470"/>
      <c r="BB77" s="470"/>
      <c r="BC77" s="239"/>
      <c r="BD77" s="468">
        <f>入力③!P23</f>
        <v>0</v>
      </c>
      <c r="BE77" s="468"/>
      <c r="BF77" s="468"/>
      <c r="BG77" s="468"/>
      <c r="BH77" s="469">
        <f>入力③!Q23</f>
        <v>0</v>
      </c>
      <c r="BI77" s="470"/>
      <c r="BJ77" s="470"/>
      <c r="BK77" s="470"/>
      <c r="BL77" s="470"/>
      <c r="BM77" s="470"/>
      <c r="BN77" s="470"/>
      <c r="BO77" s="470"/>
      <c r="BP77" s="470"/>
      <c r="BQ77" s="470"/>
      <c r="BR77" s="470"/>
      <c r="BS77" s="238"/>
      <c r="BU77" s="483"/>
      <c r="BV77" s="484"/>
      <c r="BW77" s="485"/>
      <c r="BX77" s="390"/>
      <c r="BY77" s="486">
        <f>入力③!C23</f>
        <v>0</v>
      </c>
      <c r="BZ77" s="486"/>
      <c r="CA77" s="486"/>
      <c r="CB77" s="487"/>
      <c r="CC77" s="468">
        <f>入力③!N43</f>
        <v>0</v>
      </c>
      <c r="CD77" s="468"/>
      <c r="CE77" s="468"/>
      <c r="CF77" s="468"/>
      <c r="CG77" s="469">
        <f>入力③!O43</f>
        <v>0</v>
      </c>
      <c r="CH77" s="470"/>
      <c r="CI77" s="470"/>
      <c r="CJ77" s="470"/>
      <c r="CK77" s="470"/>
      <c r="CL77" s="470"/>
      <c r="CM77" s="470"/>
      <c r="CN77" s="470"/>
      <c r="CO77" s="470"/>
      <c r="CP77" s="470"/>
      <c r="CQ77" s="470"/>
      <c r="CR77" s="239"/>
      <c r="CS77" s="468">
        <f>入力③!P67</f>
        <v>0</v>
      </c>
      <c r="CT77" s="468"/>
      <c r="CU77" s="468"/>
      <c r="CV77" s="468"/>
      <c r="CW77" s="469">
        <f>入力③!Q67</f>
        <v>0</v>
      </c>
      <c r="CX77" s="470"/>
      <c r="CY77" s="470"/>
      <c r="CZ77" s="470"/>
      <c r="DA77" s="470"/>
      <c r="DB77" s="470"/>
      <c r="DC77" s="470"/>
      <c r="DD77" s="470"/>
      <c r="DE77" s="470"/>
      <c r="DF77" s="470"/>
      <c r="DG77" s="470"/>
      <c r="DH77" s="237"/>
      <c r="DK77" s="409"/>
      <c r="DL77" s="409"/>
      <c r="DM77" s="408"/>
      <c r="DN77" s="408"/>
      <c r="DO77" s="407"/>
      <c r="DP77" s="407"/>
      <c r="DQ77" s="407"/>
      <c r="DR77" s="407"/>
      <c r="DS77" s="405"/>
      <c r="DT77" s="405"/>
      <c r="DU77" s="405"/>
      <c r="DV77" s="405"/>
      <c r="DW77" s="406"/>
      <c r="DX77" s="406"/>
      <c r="DY77" s="406"/>
      <c r="DZ77" s="406"/>
      <c r="EA77" s="406"/>
      <c r="EB77" s="406"/>
      <c r="EC77" s="406"/>
      <c r="ED77" s="406"/>
      <c r="EE77" s="406"/>
      <c r="EF77" s="406"/>
      <c r="EG77" s="406"/>
      <c r="EH77" s="399"/>
      <c r="EI77" s="405"/>
      <c r="EJ77" s="405"/>
      <c r="EK77" s="405"/>
      <c r="EL77" s="405"/>
      <c r="EM77" s="406"/>
      <c r="EN77" s="406"/>
      <c r="EO77" s="406"/>
      <c r="EP77" s="406"/>
      <c r="EQ77" s="406"/>
      <c r="ER77" s="406"/>
      <c r="ES77" s="406"/>
      <c r="ET77" s="406"/>
      <c r="EU77" s="406"/>
      <c r="EV77" s="406"/>
      <c r="EW77" s="406"/>
      <c r="EX77" s="399"/>
      <c r="EZ77" s="408"/>
      <c r="FA77" s="408"/>
      <c r="FB77" s="408"/>
      <c r="FC77" s="400"/>
      <c r="FD77" s="407"/>
      <c r="FE77" s="407"/>
      <c r="FF77" s="407"/>
      <c r="FG77" s="407"/>
      <c r="FH77" s="405"/>
      <c r="FI77" s="405"/>
      <c r="FJ77" s="405"/>
      <c r="FK77" s="405"/>
      <c r="FL77" s="406"/>
      <c r="FM77" s="406"/>
      <c r="FN77" s="406"/>
      <c r="FO77" s="406"/>
      <c r="FP77" s="406"/>
      <c r="FQ77" s="406"/>
      <c r="FR77" s="406"/>
      <c r="FS77" s="406"/>
      <c r="FT77" s="406"/>
      <c r="FU77" s="406"/>
      <c r="FV77" s="406"/>
      <c r="FW77" s="399"/>
      <c r="FX77" s="405"/>
      <c r="FY77" s="405"/>
      <c r="FZ77" s="405"/>
      <c r="GA77" s="405"/>
      <c r="GB77" s="406"/>
      <c r="GC77" s="406"/>
      <c r="GD77" s="406"/>
      <c r="GE77" s="406"/>
      <c r="GF77" s="406"/>
      <c r="GG77" s="406"/>
      <c r="GH77" s="406"/>
      <c r="GI77" s="406"/>
      <c r="GJ77" s="406"/>
      <c r="GK77" s="406"/>
      <c r="GL77" s="406"/>
      <c r="GM77" s="399"/>
    </row>
    <row r="78" spans="32:195" ht="15.6" customHeight="1">
      <c r="AF78" s="466"/>
      <c r="AG78" s="467"/>
      <c r="AH78" s="467"/>
      <c r="AI78" s="467"/>
      <c r="AJ78" s="471"/>
      <c r="AK78" s="471"/>
      <c r="AL78" s="471"/>
      <c r="AM78" s="472"/>
      <c r="AN78" s="468"/>
      <c r="AO78" s="468"/>
      <c r="AP78" s="468"/>
      <c r="AQ78" s="468"/>
      <c r="AR78" s="469"/>
      <c r="AS78" s="470"/>
      <c r="AT78" s="470"/>
      <c r="AU78" s="470"/>
      <c r="AV78" s="470"/>
      <c r="AW78" s="470"/>
      <c r="AX78" s="470"/>
      <c r="AY78" s="470"/>
      <c r="AZ78" s="470"/>
      <c r="BA78" s="470"/>
      <c r="BB78" s="470"/>
      <c r="BC78" s="239"/>
      <c r="BD78" s="468"/>
      <c r="BE78" s="468"/>
      <c r="BF78" s="468"/>
      <c r="BG78" s="468"/>
      <c r="BH78" s="469"/>
      <c r="BI78" s="470"/>
      <c r="BJ78" s="470"/>
      <c r="BK78" s="470"/>
      <c r="BL78" s="470"/>
      <c r="BM78" s="470"/>
      <c r="BN78" s="470"/>
      <c r="BO78" s="470"/>
      <c r="BP78" s="470"/>
      <c r="BQ78" s="470"/>
      <c r="BR78" s="470"/>
      <c r="BS78" s="238"/>
      <c r="BU78" s="466"/>
      <c r="BV78" s="467"/>
      <c r="BW78" s="467"/>
      <c r="BX78" s="467"/>
      <c r="BY78" s="471"/>
      <c r="BZ78" s="471"/>
      <c r="CA78" s="471"/>
      <c r="CB78" s="472"/>
      <c r="CC78" s="468"/>
      <c r="CD78" s="468"/>
      <c r="CE78" s="468"/>
      <c r="CF78" s="468"/>
      <c r="CG78" s="469"/>
      <c r="CH78" s="470"/>
      <c r="CI78" s="470"/>
      <c r="CJ78" s="470"/>
      <c r="CK78" s="470"/>
      <c r="CL78" s="470"/>
      <c r="CM78" s="470"/>
      <c r="CN78" s="470"/>
      <c r="CO78" s="470"/>
      <c r="CP78" s="470"/>
      <c r="CQ78" s="470"/>
      <c r="CR78" s="239"/>
      <c r="CS78" s="468"/>
      <c r="CT78" s="468"/>
      <c r="CU78" s="468"/>
      <c r="CV78" s="468"/>
      <c r="CW78" s="469"/>
      <c r="CX78" s="470"/>
      <c r="CY78" s="470"/>
      <c r="CZ78" s="470"/>
      <c r="DA78" s="470"/>
      <c r="DB78" s="470"/>
      <c r="DC78" s="470"/>
      <c r="DD78" s="470"/>
      <c r="DE78" s="470"/>
      <c r="DF78" s="470"/>
      <c r="DG78" s="470"/>
      <c r="DH78" s="237"/>
      <c r="DK78" s="409"/>
      <c r="DL78" s="409"/>
      <c r="DM78" s="408"/>
      <c r="DN78" s="408"/>
      <c r="DO78" s="407"/>
      <c r="DP78" s="407"/>
      <c r="DQ78" s="407"/>
      <c r="DR78" s="407"/>
      <c r="DS78" s="405"/>
      <c r="DT78" s="405"/>
      <c r="DU78" s="405"/>
      <c r="DV78" s="405"/>
      <c r="DW78" s="406"/>
      <c r="DX78" s="406"/>
      <c r="DY78" s="406"/>
      <c r="DZ78" s="406"/>
      <c r="EA78" s="406"/>
      <c r="EB78" s="406"/>
      <c r="EC78" s="406"/>
      <c r="ED78" s="406"/>
      <c r="EE78" s="406"/>
      <c r="EF78" s="406"/>
      <c r="EG78" s="406"/>
      <c r="EH78" s="399"/>
      <c r="EI78" s="405"/>
      <c r="EJ78" s="405"/>
      <c r="EK78" s="405"/>
      <c r="EL78" s="405"/>
      <c r="EM78" s="406"/>
      <c r="EN78" s="406"/>
      <c r="EO78" s="406"/>
      <c r="EP78" s="406"/>
      <c r="EQ78" s="406"/>
      <c r="ER78" s="406"/>
      <c r="ES78" s="406"/>
      <c r="ET78" s="406"/>
      <c r="EU78" s="406"/>
      <c r="EV78" s="406"/>
      <c r="EW78" s="406"/>
      <c r="EX78" s="399"/>
      <c r="EZ78" s="400"/>
      <c r="FA78" s="400"/>
      <c r="FB78" s="400"/>
      <c r="FC78" s="400"/>
      <c r="FD78" s="407"/>
      <c r="FE78" s="407"/>
      <c r="FF78" s="407"/>
      <c r="FG78" s="407"/>
      <c r="FH78" s="405"/>
      <c r="FI78" s="405"/>
      <c r="FJ78" s="405"/>
      <c r="FK78" s="405"/>
      <c r="FL78" s="406"/>
      <c r="FM78" s="406"/>
      <c r="FN78" s="406"/>
      <c r="FO78" s="406"/>
      <c r="FP78" s="406"/>
      <c r="FQ78" s="406"/>
      <c r="FR78" s="406"/>
      <c r="FS78" s="406"/>
      <c r="FT78" s="406"/>
      <c r="FU78" s="406"/>
      <c r="FV78" s="406"/>
      <c r="FW78" s="399"/>
      <c r="FX78" s="405"/>
      <c r="FY78" s="405"/>
      <c r="FZ78" s="405"/>
      <c r="GA78" s="405"/>
      <c r="GB78" s="406"/>
      <c r="GC78" s="406"/>
      <c r="GD78" s="406"/>
      <c r="GE78" s="406"/>
      <c r="GF78" s="406"/>
      <c r="GG78" s="406"/>
      <c r="GH78" s="406"/>
      <c r="GI78" s="406"/>
      <c r="GJ78" s="406"/>
      <c r="GK78" s="406"/>
      <c r="GL78" s="406"/>
      <c r="GM78" s="399"/>
    </row>
    <row r="79" spans="32:195" ht="15.6" customHeight="1">
      <c r="AF79" s="466"/>
      <c r="AG79" s="467"/>
      <c r="AH79" s="467"/>
      <c r="AI79" s="467"/>
      <c r="AJ79" s="471"/>
      <c r="AK79" s="471"/>
      <c r="AL79" s="471"/>
      <c r="AM79" s="472"/>
      <c r="AN79" s="468"/>
      <c r="AO79" s="468"/>
      <c r="AP79" s="468"/>
      <c r="AQ79" s="468"/>
      <c r="AR79" s="469"/>
      <c r="AS79" s="470"/>
      <c r="AT79" s="470"/>
      <c r="AU79" s="470"/>
      <c r="AV79" s="470"/>
      <c r="AW79" s="470"/>
      <c r="AX79" s="470"/>
      <c r="AY79" s="470"/>
      <c r="AZ79" s="470"/>
      <c r="BA79" s="470"/>
      <c r="BB79" s="470"/>
      <c r="BC79" s="239"/>
      <c r="BD79" s="468"/>
      <c r="BE79" s="468"/>
      <c r="BF79" s="468"/>
      <c r="BG79" s="468"/>
      <c r="BH79" s="469"/>
      <c r="BI79" s="470"/>
      <c r="BJ79" s="470"/>
      <c r="BK79" s="470"/>
      <c r="BL79" s="470"/>
      <c r="BM79" s="470"/>
      <c r="BN79" s="470"/>
      <c r="BO79" s="470"/>
      <c r="BP79" s="470"/>
      <c r="BQ79" s="470"/>
      <c r="BR79" s="470"/>
      <c r="BS79" s="238"/>
      <c r="BU79" s="466"/>
      <c r="BV79" s="467"/>
      <c r="BW79" s="467"/>
      <c r="BX79" s="467"/>
      <c r="BY79" s="471"/>
      <c r="BZ79" s="471"/>
      <c r="CA79" s="471"/>
      <c r="CB79" s="472"/>
      <c r="CC79" s="468"/>
      <c r="CD79" s="468"/>
      <c r="CE79" s="468"/>
      <c r="CF79" s="468"/>
      <c r="CG79" s="469"/>
      <c r="CH79" s="470"/>
      <c r="CI79" s="470"/>
      <c r="CJ79" s="470"/>
      <c r="CK79" s="470"/>
      <c r="CL79" s="470"/>
      <c r="CM79" s="470"/>
      <c r="CN79" s="470"/>
      <c r="CO79" s="470"/>
      <c r="CP79" s="470"/>
      <c r="CQ79" s="470"/>
      <c r="CR79" s="239"/>
      <c r="CS79" s="468"/>
      <c r="CT79" s="468"/>
      <c r="CU79" s="468"/>
      <c r="CV79" s="468"/>
      <c r="CW79" s="469"/>
      <c r="CX79" s="470"/>
      <c r="CY79" s="470"/>
      <c r="CZ79" s="470"/>
      <c r="DA79" s="470"/>
      <c r="DB79" s="470"/>
      <c r="DC79" s="470"/>
      <c r="DD79" s="470"/>
      <c r="DE79" s="470"/>
      <c r="DF79" s="470"/>
      <c r="DG79" s="470"/>
      <c r="DH79" s="237"/>
      <c r="DK79" s="409"/>
      <c r="DL79" s="409"/>
      <c r="DM79" s="400"/>
      <c r="DN79" s="400"/>
      <c r="DO79" s="400"/>
      <c r="DP79" s="400"/>
      <c r="DQ79" s="400"/>
      <c r="DR79" s="400"/>
      <c r="DS79" s="405"/>
      <c r="DT79" s="405"/>
      <c r="DU79" s="405"/>
      <c r="DV79" s="405"/>
      <c r="DW79" s="406"/>
      <c r="DX79" s="406"/>
      <c r="DY79" s="406"/>
      <c r="DZ79" s="406"/>
      <c r="EA79" s="406"/>
      <c r="EB79" s="406"/>
      <c r="EC79" s="406"/>
      <c r="ED79" s="406"/>
      <c r="EE79" s="406"/>
      <c r="EF79" s="406"/>
      <c r="EG79" s="406"/>
      <c r="EH79" s="399"/>
      <c r="EI79" s="405"/>
      <c r="EJ79" s="405"/>
      <c r="EK79" s="405"/>
      <c r="EL79" s="405"/>
      <c r="EM79" s="406"/>
      <c r="EN79" s="406"/>
      <c r="EO79" s="406"/>
      <c r="EP79" s="406"/>
      <c r="EQ79" s="406"/>
      <c r="ER79" s="406"/>
      <c r="ES79" s="406"/>
      <c r="ET79" s="406"/>
      <c r="EU79" s="406"/>
      <c r="EV79" s="406"/>
      <c r="EW79" s="406"/>
      <c r="EX79" s="399"/>
      <c r="EZ79" s="400"/>
      <c r="FA79" s="400"/>
      <c r="FB79" s="400"/>
      <c r="FC79" s="400"/>
      <c r="FD79" s="407"/>
      <c r="FE79" s="407"/>
      <c r="FF79" s="407"/>
      <c r="FG79" s="407"/>
      <c r="FH79" s="405"/>
      <c r="FI79" s="405"/>
      <c r="FJ79" s="405"/>
      <c r="FK79" s="405"/>
      <c r="FL79" s="406"/>
      <c r="FM79" s="406"/>
      <c r="FN79" s="406"/>
      <c r="FO79" s="406"/>
      <c r="FP79" s="406"/>
      <c r="FQ79" s="406"/>
      <c r="FR79" s="406"/>
      <c r="FS79" s="406"/>
      <c r="FT79" s="406"/>
      <c r="FU79" s="406"/>
      <c r="FV79" s="406"/>
      <c r="FW79" s="399"/>
      <c r="FX79" s="405"/>
      <c r="FY79" s="405"/>
      <c r="FZ79" s="405"/>
      <c r="GA79" s="405"/>
      <c r="GB79" s="406"/>
      <c r="GC79" s="406"/>
      <c r="GD79" s="406"/>
      <c r="GE79" s="406"/>
      <c r="GF79" s="406"/>
      <c r="GG79" s="406"/>
      <c r="GH79" s="406"/>
      <c r="GI79" s="406"/>
      <c r="GJ79" s="406"/>
      <c r="GK79" s="406"/>
      <c r="GL79" s="406"/>
      <c r="GM79" s="399"/>
    </row>
    <row r="80" spans="32:195" ht="18.75" customHeight="1">
      <c r="AF80" s="492" t="s">
        <v>101</v>
      </c>
      <c r="AG80" s="493"/>
      <c r="AH80" s="493"/>
      <c r="AI80" s="493"/>
      <c r="AJ80" s="493"/>
      <c r="AK80" s="493"/>
      <c r="AL80" s="493"/>
      <c r="AM80" s="493"/>
      <c r="AN80" s="494">
        <f>SUM(AN62:AQ73)</f>
        <v>0</v>
      </c>
      <c r="AO80" s="494"/>
      <c r="AP80" s="494"/>
      <c r="AQ80" s="494"/>
      <c r="AR80" s="495">
        <f>SUM(AR62:BB79)</f>
        <v>0</v>
      </c>
      <c r="AS80" s="496"/>
      <c r="AT80" s="496"/>
      <c r="AU80" s="496"/>
      <c r="AV80" s="496"/>
      <c r="AW80" s="496"/>
      <c r="AX80" s="496"/>
      <c r="AY80" s="496"/>
      <c r="AZ80" s="496"/>
      <c r="BA80" s="496"/>
      <c r="BB80" s="496"/>
      <c r="BC80" s="284" t="s">
        <v>40</v>
      </c>
      <c r="BD80" s="494">
        <f>SUM(BD62:BG73)</f>
        <v>0</v>
      </c>
      <c r="BE80" s="494"/>
      <c r="BF80" s="494"/>
      <c r="BG80" s="494"/>
      <c r="BH80" s="495">
        <f>SUM(BH62:BR79)</f>
        <v>0</v>
      </c>
      <c r="BI80" s="496"/>
      <c r="BJ80" s="496"/>
      <c r="BK80" s="496"/>
      <c r="BL80" s="496"/>
      <c r="BM80" s="496"/>
      <c r="BN80" s="496"/>
      <c r="BO80" s="496"/>
      <c r="BP80" s="496"/>
      <c r="BQ80" s="496"/>
      <c r="BR80" s="496"/>
      <c r="BS80" s="285" t="s">
        <v>40</v>
      </c>
      <c r="BU80" s="492" t="s">
        <v>101</v>
      </c>
      <c r="BV80" s="493"/>
      <c r="BW80" s="493"/>
      <c r="BX80" s="493"/>
      <c r="BY80" s="493"/>
      <c r="BZ80" s="493"/>
      <c r="CA80" s="493"/>
      <c r="CB80" s="493"/>
      <c r="CC80" s="494">
        <f>SUM(CC62:CF73)</f>
        <v>0</v>
      </c>
      <c r="CD80" s="494"/>
      <c r="CE80" s="494"/>
      <c r="CF80" s="494"/>
      <c r="CG80" s="495">
        <f>SUM(CG62:CQ79)</f>
        <v>0</v>
      </c>
      <c r="CH80" s="496"/>
      <c r="CI80" s="496"/>
      <c r="CJ80" s="496"/>
      <c r="CK80" s="496"/>
      <c r="CL80" s="496"/>
      <c r="CM80" s="496"/>
      <c r="CN80" s="496"/>
      <c r="CO80" s="496"/>
      <c r="CP80" s="496"/>
      <c r="CQ80" s="496"/>
      <c r="CR80" s="284" t="s">
        <v>40</v>
      </c>
      <c r="CS80" s="494">
        <f>SUM(CS62:CV73)</f>
        <v>0</v>
      </c>
      <c r="CT80" s="494"/>
      <c r="CU80" s="494"/>
      <c r="CV80" s="494"/>
      <c r="CW80" s="495">
        <f>SUM(CW62:DG79)</f>
        <v>0</v>
      </c>
      <c r="CX80" s="496"/>
      <c r="CY80" s="496"/>
      <c r="CZ80" s="496"/>
      <c r="DA80" s="496"/>
      <c r="DB80" s="496"/>
      <c r="DC80" s="496"/>
      <c r="DD80" s="496"/>
      <c r="DE80" s="496"/>
      <c r="DF80" s="496"/>
      <c r="DG80" s="496"/>
      <c r="DH80" s="285" t="s">
        <v>40</v>
      </c>
      <c r="DK80" s="399"/>
      <c r="DL80" s="399"/>
      <c r="DM80" s="399"/>
      <c r="DN80" s="399"/>
      <c r="DO80" s="399"/>
      <c r="DP80" s="399"/>
      <c r="DQ80" s="399"/>
      <c r="DR80" s="399"/>
      <c r="DS80" s="405"/>
      <c r="DT80" s="405"/>
      <c r="DU80" s="405"/>
      <c r="DV80" s="405"/>
      <c r="DW80" s="406"/>
      <c r="DX80" s="406"/>
      <c r="DY80" s="406"/>
      <c r="DZ80" s="406"/>
      <c r="EA80" s="406"/>
      <c r="EB80" s="406"/>
      <c r="EC80" s="406"/>
      <c r="ED80" s="406"/>
      <c r="EE80" s="406"/>
      <c r="EF80" s="406"/>
      <c r="EG80" s="406"/>
      <c r="EH80" s="401"/>
      <c r="EI80" s="405"/>
      <c r="EJ80" s="405"/>
      <c r="EK80" s="405"/>
      <c r="EL80" s="405"/>
      <c r="EM80" s="406"/>
      <c r="EN80" s="406"/>
      <c r="EO80" s="406"/>
      <c r="EP80" s="406"/>
      <c r="EQ80" s="406"/>
      <c r="ER80" s="406"/>
      <c r="ES80" s="406"/>
      <c r="ET80" s="406"/>
      <c r="EU80" s="406"/>
      <c r="EV80" s="406"/>
      <c r="EW80" s="406"/>
      <c r="EX80" s="402"/>
      <c r="EZ80" s="399"/>
      <c r="FA80" s="399"/>
      <c r="FB80" s="399"/>
      <c r="FC80" s="399"/>
      <c r="FD80" s="399"/>
      <c r="FE80" s="399"/>
      <c r="FF80" s="399"/>
      <c r="FG80" s="399"/>
      <c r="FH80" s="405"/>
      <c r="FI80" s="405"/>
      <c r="FJ80" s="405"/>
      <c r="FK80" s="405"/>
      <c r="FL80" s="406"/>
      <c r="FM80" s="406"/>
      <c r="FN80" s="406"/>
      <c r="FO80" s="406"/>
      <c r="FP80" s="406"/>
      <c r="FQ80" s="406"/>
      <c r="FR80" s="406"/>
      <c r="FS80" s="406"/>
      <c r="FT80" s="406"/>
      <c r="FU80" s="406"/>
      <c r="FV80" s="406"/>
      <c r="FW80" s="401"/>
      <c r="FX80" s="405"/>
      <c r="FY80" s="405"/>
      <c r="FZ80" s="405"/>
      <c r="GA80" s="405"/>
      <c r="GB80" s="406"/>
      <c r="GC80" s="406"/>
      <c r="GD80" s="406"/>
      <c r="GE80" s="406"/>
      <c r="GF80" s="406"/>
      <c r="GG80" s="406"/>
      <c r="GH80" s="406"/>
      <c r="GI80" s="406"/>
      <c r="GJ80" s="406"/>
      <c r="GK80" s="406"/>
      <c r="GL80" s="406"/>
      <c r="GM80" s="402"/>
    </row>
    <row r="81" spans="32:195" ht="9" customHeight="1"/>
    <row r="82" spans="32:195" ht="3.75" customHeight="1"/>
    <row r="83" spans="32:195" ht="17.25" customHeight="1">
      <c r="AF83" s="503" t="s">
        <v>229</v>
      </c>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c r="BE83" s="504"/>
      <c r="BF83" s="504"/>
      <c r="BG83" s="504"/>
      <c r="BH83" s="504"/>
      <c r="BI83" s="504"/>
      <c r="BJ83" s="504"/>
      <c r="BK83" s="504"/>
      <c r="BL83" s="504"/>
      <c r="BM83" s="504"/>
      <c r="BN83" s="504"/>
      <c r="BO83" s="504"/>
      <c r="BP83" s="504"/>
      <c r="BQ83" s="504"/>
      <c r="BR83" s="504"/>
      <c r="BS83" s="505"/>
      <c r="BU83" s="503" t="s">
        <v>228</v>
      </c>
      <c r="BV83" s="504"/>
      <c r="BW83" s="504"/>
      <c r="BX83" s="504"/>
      <c r="BY83" s="504"/>
      <c r="BZ83" s="504"/>
      <c r="CA83" s="504"/>
      <c r="CB83" s="504"/>
      <c r="CC83" s="504"/>
      <c r="CD83" s="504"/>
      <c r="CE83" s="504"/>
      <c r="CF83" s="504"/>
      <c r="CG83" s="504"/>
      <c r="CH83" s="504"/>
      <c r="CI83" s="504"/>
      <c r="CJ83" s="504"/>
      <c r="CK83" s="504"/>
      <c r="CL83" s="504"/>
      <c r="CM83" s="504"/>
      <c r="CN83" s="504"/>
      <c r="CO83" s="504"/>
      <c r="CP83" s="504"/>
      <c r="CQ83" s="504"/>
      <c r="CR83" s="504"/>
      <c r="CS83" s="504"/>
      <c r="CT83" s="504"/>
      <c r="CU83" s="504"/>
      <c r="CV83" s="504"/>
      <c r="CW83" s="504"/>
      <c r="CX83" s="504"/>
      <c r="CY83" s="504"/>
      <c r="CZ83" s="504"/>
      <c r="DA83" s="504"/>
      <c r="DB83" s="504"/>
      <c r="DC83" s="504"/>
      <c r="DD83" s="504"/>
      <c r="DE83" s="504"/>
      <c r="DF83" s="504"/>
      <c r="DG83" s="504"/>
      <c r="DH83" s="505"/>
      <c r="DI83" s="36" t="str">
        <f>IF(AE11=4,"手左４",IF(AE12=4,"手右４","手通常"))</f>
        <v>手通常</v>
      </c>
      <c r="DK83" s="412"/>
      <c r="DL83" s="412"/>
      <c r="DM83" s="412"/>
      <c r="DN83" s="412"/>
      <c r="DO83" s="412"/>
      <c r="DP83" s="412"/>
      <c r="DQ83" s="412"/>
      <c r="DR83" s="412"/>
      <c r="DS83" s="412"/>
      <c r="DT83" s="412"/>
      <c r="DU83" s="412"/>
      <c r="DV83" s="412"/>
      <c r="DW83" s="412"/>
      <c r="DX83" s="412"/>
      <c r="DY83" s="412"/>
      <c r="DZ83" s="412"/>
      <c r="EA83" s="412"/>
      <c r="EB83" s="412"/>
      <c r="EC83" s="412"/>
      <c r="ED83" s="412"/>
      <c r="EE83" s="412"/>
      <c r="EF83" s="412"/>
      <c r="EG83" s="412"/>
      <c r="EH83" s="412"/>
      <c r="EI83" s="412"/>
      <c r="EJ83" s="412"/>
      <c r="EK83" s="412"/>
      <c r="EL83" s="412"/>
      <c r="EM83" s="412"/>
      <c r="EN83" s="412"/>
      <c r="EO83" s="412"/>
      <c r="EP83" s="412"/>
      <c r="EQ83" s="412"/>
      <c r="ER83" s="412"/>
      <c r="ES83" s="412"/>
      <c r="ET83" s="412"/>
      <c r="EU83" s="412"/>
      <c r="EV83" s="412"/>
      <c r="EW83" s="412"/>
      <c r="EX83" s="412"/>
      <c r="EZ83" s="412"/>
      <c r="FA83" s="412"/>
      <c r="FB83" s="412"/>
      <c r="FC83" s="412"/>
      <c r="FD83" s="412"/>
      <c r="FE83" s="412"/>
      <c r="FF83" s="412"/>
      <c r="FG83" s="412"/>
      <c r="FH83" s="412"/>
      <c r="FI83" s="412"/>
      <c r="FJ83" s="412"/>
      <c r="FK83" s="412"/>
      <c r="FL83" s="412"/>
      <c r="FM83" s="412"/>
      <c r="FN83" s="412"/>
      <c r="FO83" s="412"/>
      <c r="FP83" s="412"/>
      <c r="FQ83" s="412"/>
      <c r="FR83" s="412"/>
      <c r="FS83" s="412"/>
      <c r="FT83" s="412"/>
      <c r="FU83" s="412"/>
      <c r="FV83" s="412"/>
      <c r="FW83" s="412"/>
      <c r="FX83" s="412"/>
      <c r="FY83" s="412"/>
      <c r="FZ83" s="412"/>
      <c r="GA83" s="412"/>
      <c r="GB83" s="412"/>
      <c r="GC83" s="412"/>
      <c r="GD83" s="412"/>
      <c r="GE83" s="412"/>
      <c r="GF83" s="412"/>
      <c r="GG83" s="412"/>
      <c r="GH83" s="412"/>
      <c r="GI83" s="412"/>
      <c r="GJ83" s="412"/>
      <c r="GK83" s="412"/>
      <c r="GL83" s="412"/>
      <c r="GM83" s="412"/>
    </row>
    <row r="84" spans="32:195" ht="15" customHeight="1">
      <c r="AF84" s="506" t="s">
        <v>97</v>
      </c>
      <c r="AG84" s="507"/>
      <c r="AH84" s="507"/>
      <c r="AI84" s="507"/>
      <c r="AJ84" s="507"/>
      <c r="AK84" s="507"/>
      <c r="AL84" s="507"/>
      <c r="AM84" s="507"/>
      <c r="AN84" s="507" t="s">
        <v>98</v>
      </c>
      <c r="AO84" s="507"/>
      <c r="AP84" s="507"/>
      <c r="AQ84" s="507"/>
      <c r="AR84" s="507"/>
      <c r="AS84" s="507"/>
      <c r="AT84" s="507"/>
      <c r="AU84" s="507"/>
      <c r="AV84" s="507"/>
      <c r="AW84" s="507"/>
      <c r="AX84" s="507"/>
      <c r="AY84" s="507"/>
      <c r="AZ84" s="507"/>
      <c r="BA84" s="507"/>
      <c r="BB84" s="507"/>
      <c r="BC84" s="507"/>
      <c r="BD84" s="507" t="s">
        <v>99</v>
      </c>
      <c r="BE84" s="507"/>
      <c r="BF84" s="507"/>
      <c r="BG84" s="507"/>
      <c r="BH84" s="507"/>
      <c r="BI84" s="507"/>
      <c r="BJ84" s="507"/>
      <c r="BK84" s="507"/>
      <c r="BL84" s="507"/>
      <c r="BM84" s="507"/>
      <c r="BN84" s="507"/>
      <c r="BO84" s="507"/>
      <c r="BP84" s="507"/>
      <c r="BQ84" s="507"/>
      <c r="BR84" s="507"/>
      <c r="BS84" s="510"/>
      <c r="BU84" s="506" t="s">
        <v>97</v>
      </c>
      <c r="BV84" s="507"/>
      <c r="BW84" s="507"/>
      <c r="BX84" s="507"/>
      <c r="BY84" s="507"/>
      <c r="BZ84" s="507"/>
      <c r="CA84" s="507"/>
      <c r="CB84" s="507"/>
      <c r="CC84" s="507" t="s">
        <v>98</v>
      </c>
      <c r="CD84" s="507"/>
      <c r="CE84" s="507"/>
      <c r="CF84" s="507"/>
      <c r="CG84" s="507"/>
      <c r="CH84" s="507"/>
      <c r="CI84" s="507"/>
      <c r="CJ84" s="507"/>
      <c r="CK84" s="507"/>
      <c r="CL84" s="507"/>
      <c r="CM84" s="507"/>
      <c r="CN84" s="507"/>
      <c r="CO84" s="507"/>
      <c r="CP84" s="507"/>
      <c r="CQ84" s="507"/>
      <c r="CR84" s="507"/>
      <c r="CS84" s="507" t="s">
        <v>99</v>
      </c>
      <c r="CT84" s="507"/>
      <c r="CU84" s="507"/>
      <c r="CV84" s="507"/>
      <c r="CW84" s="507"/>
      <c r="CX84" s="507"/>
      <c r="CY84" s="507"/>
      <c r="CZ84" s="507"/>
      <c r="DA84" s="507"/>
      <c r="DB84" s="507"/>
      <c r="DC84" s="507"/>
      <c r="DD84" s="507"/>
      <c r="DE84" s="507"/>
      <c r="DF84" s="507"/>
      <c r="DG84" s="507"/>
      <c r="DH84" s="510"/>
      <c r="DK84" s="413"/>
      <c r="DL84" s="413"/>
      <c r="DM84" s="413"/>
      <c r="DN84" s="413"/>
      <c r="DO84" s="413"/>
      <c r="DP84" s="413"/>
      <c r="DQ84" s="413"/>
      <c r="DR84" s="413"/>
      <c r="DS84" s="413"/>
      <c r="DT84" s="413"/>
      <c r="DU84" s="413"/>
      <c r="DV84" s="413"/>
      <c r="DW84" s="413"/>
      <c r="DX84" s="413"/>
      <c r="DY84" s="413"/>
      <c r="DZ84" s="413"/>
      <c r="EA84" s="413"/>
      <c r="EB84" s="413"/>
      <c r="EC84" s="413"/>
      <c r="ED84" s="413"/>
      <c r="EE84" s="413"/>
      <c r="EF84" s="413"/>
      <c r="EG84" s="413"/>
      <c r="EH84" s="413"/>
      <c r="EI84" s="413"/>
      <c r="EJ84" s="413"/>
      <c r="EK84" s="413"/>
      <c r="EL84" s="413"/>
      <c r="EM84" s="413"/>
      <c r="EN84" s="413"/>
      <c r="EO84" s="413"/>
      <c r="EP84" s="413"/>
      <c r="EQ84" s="413"/>
      <c r="ER84" s="413"/>
      <c r="ES84" s="413"/>
      <c r="ET84" s="413"/>
      <c r="EU84" s="413"/>
      <c r="EV84" s="413"/>
      <c r="EW84" s="413"/>
      <c r="EX84" s="413"/>
      <c r="EZ84" s="413"/>
      <c r="FA84" s="413"/>
      <c r="FB84" s="413"/>
      <c r="FC84" s="413"/>
      <c r="FD84" s="413"/>
      <c r="FE84" s="413"/>
      <c r="FF84" s="413"/>
      <c r="FG84" s="413"/>
      <c r="FH84" s="413"/>
      <c r="FI84" s="413"/>
      <c r="FJ84" s="413"/>
      <c r="FK84" s="413"/>
      <c r="FL84" s="413"/>
      <c r="FM84" s="413"/>
      <c r="FN84" s="413"/>
      <c r="FO84" s="413"/>
      <c r="FP84" s="413"/>
      <c r="FQ84" s="413"/>
      <c r="FR84" s="413"/>
      <c r="FS84" s="413"/>
      <c r="FT84" s="413"/>
      <c r="FU84" s="413"/>
      <c r="FV84" s="413"/>
      <c r="FW84" s="413"/>
      <c r="FX84" s="413"/>
      <c r="FY84" s="413"/>
      <c r="FZ84" s="413"/>
      <c r="GA84" s="413"/>
      <c r="GB84" s="413"/>
      <c r="GC84" s="413"/>
      <c r="GD84" s="413"/>
      <c r="GE84" s="413"/>
      <c r="GF84" s="413"/>
      <c r="GG84" s="413"/>
      <c r="GH84" s="413"/>
      <c r="GI84" s="413"/>
      <c r="GJ84" s="413"/>
      <c r="GK84" s="413"/>
      <c r="GL84" s="413"/>
      <c r="GM84" s="413"/>
    </row>
    <row r="85" spans="32:195" ht="15" customHeight="1">
      <c r="AF85" s="508"/>
      <c r="AG85" s="509"/>
      <c r="AH85" s="509"/>
      <c r="AI85" s="509"/>
      <c r="AJ85" s="509"/>
      <c r="AK85" s="509"/>
      <c r="AL85" s="509"/>
      <c r="AM85" s="509"/>
      <c r="AN85" s="509" t="s">
        <v>39</v>
      </c>
      <c r="AO85" s="509"/>
      <c r="AP85" s="509"/>
      <c r="AQ85" s="509"/>
      <c r="AR85" s="509" t="s">
        <v>100</v>
      </c>
      <c r="AS85" s="509"/>
      <c r="AT85" s="509"/>
      <c r="AU85" s="509"/>
      <c r="AV85" s="509"/>
      <c r="AW85" s="509"/>
      <c r="AX85" s="509"/>
      <c r="AY85" s="509"/>
      <c r="AZ85" s="509"/>
      <c r="BA85" s="509"/>
      <c r="BB85" s="509"/>
      <c r="BC85" s="509"/>
      <c r="BD85" s="509" t="s">
        <v>39</v>
      </c>
      <c r="BE85" s="509"/>
      <c r="BF85" s="509"/>
      <c r="BG85" s="509"/>
      <c r="BH85" s="509" t="s">
        <v>100</v>
      </c>
      <c r="BI85" s="509"/>
      <c r="BJ85" s="509"/>
      <c r="BK85" s="509"/>
      <c r="BL85" s="509"/>
      <c r="BM85" s="509"/>
      <c r="BN85" s="509"/>
      <c r="BO85" s="509"/>
      <c r="BP85" s="509"/>
      <c r="BQ85" s="509"/>
      <c r="BR85" s="509"/>
      <c r="BS85" s="511"/>
      <c r="BU85" s="523"/>
      <c r="BV85" s="519"/>
      <c r="BW85" s="519"/>
      <c r="BX85" s="519"/>
      <c r="BY85" s="519"/>
      <c r="BZ85" s="519"/>
      <c r="CA85" s="519"/>
      <c r="CB85" s="519"/>
      <c r="CC85" s="519" t="s">
        <v>39</v>
      </c>
      <c r="CD85" s="519"/>
      <c r="CE85" s="519"/>
      <c r="CF85" s="519"/>
      <c r="CG85" s="519" t="s">
        <v>100</v>
      </c>
      <c r="CH85" s="519"/>
      <c r="CI85" s="519"/>
      <c r="CJ85" s="519"/>
      <c r="CK85" s="519"/>
      <c r="CL85" s="519"/>
      <c r="CM85" s="519"/>
      <c r="CN85" s="519"/>
      <c r="CO85" s="519"/>
      <c r="CP85" s="519"/>
      <c r="CQ85" s="519"/>
      <c r="CR85" s="519"/>
      <c r="CS85" s="519" t="s">
        <v>39</v>
      </c>
      <c r="CT85" s="519"/>
      <c r="CU85" s="519"/>
      <c r="CV85" s="519"/>
      <c r="CW85" s="519" t="s">
        <v>100</v>
      </c>
      <c r="CX85" s="519"/>
      <c r="CY85" s="519"/>
      <c r="CZ85" s="519"/>
      <c r="DA85" s="519"/>
      <c r="DB85" s="519"/>
      <c r="DC85" s="519"/>
      <c r="DD85" s="519"/>
      <c r="DE85" s="519"/>
      <c r="DF85" s="519"/>
      <c r="DG85" s="519"/>
      <c r="DH85" s="520"/>
      <c r="DK85" s="413"/>
      <c r="DL85" s="413"/>
      <c r="DM85" s="413"/>
      <c r="DN85" s="413"/>
      <c r="DO85" s="413"/>
      <c r="DP85" s="413"/>
      <c r="DQ85" s="413"/>
      <c r="DR85" s="413"/>
      <c r="DS85" s="413"/>
      <c r="DT85" s="413"/>
      <c r="DU85" s="413"/>
      <c r="DV85" s="413"/>
      <c r="DW85" s="413"/>
      <c r="DX85" s="413"/>
      <c r="DY85" s="413"/>
      <c r="DZ85" s="413"/>
      <c r="EA85" s="413"/>
      <c r="EB85" s="413"/>
      <c r="EC85" s="413"/>
      <c r="ED85" s="413"/>
      <c r="EE85" s="413"/>
      <c r="EF85" s="413"/>
      <c r="EG85" s="413"/>
      <c r="EH85" s="413"/>
      <c r="EI85" s="413"/>
      <c r="EJ85" s="413"/>
      <c r="EK85" s="413"/>
      <c r="EL85" s="413"/>
      <c r="EM85" s="413"/>
      <c r="EN85" s="413"/>
      <c r="EO85" s="413"/>
      <c r="EP85" s="413"/>
      <c r="EQ85" s="413"/>
      <c r="ER85" s="413"/>
      <c r="ES85" s="413"/>
      <c r="ET85" s="413"/>
      <c r="EU85" s="413"/>
      <c r="EV85" s="413"/>
      <c r="EW85" s="413"/>
      <c r="EX85" s="413"/>
      <c r="EZ85" s="413"/>
      <c r="FA85" s="413"/>
      <c r="FB85" s="413"/>
      <c r="FC85" s="413"/>
      <c r="FD85" s="413"/>
      <c r="FE85" s="413"/>
      <c r="FF85" s="413"/>
      <c r="FG85" s="413"/>
      <c r="FH85" s="413"/>
      <c r="FI85" s="413"/>
      <c r="FJ85" s="413"/>
      <c r="FK85" s="413"/>
      <c r="FL85" s="413"/>
      <c r="FM85" s="413"/>
      <c r="FN85" s="413"/>
      <c r="FO85" s="413"/>
      <c r="FP85" s="413"/>
      <c r="FQ85" s="413"/>
      <c r="FR85" s="413"/>
      <c r="FS85" s="413"/>
      <c r="FT85" s="413"/>
      <c r="FU85" s="413"/>
      <c r="FV85" s="413"/>
      <c r="FW85" s="413"/>
      <c r="FX85" s="413"/>
      <c r="FY85" s="413"/>
      <c r="FZ85" s="413"/>
      <c r="GA85" s="413"/>
      <c r="GB85" s="413"/>
      <c r="GC85" s="413"/>
      <c r="GD85" s="413"/>
      <c r="GE85" s="413"/>
      <c r="GF85" s="413"/>
      <c r="GG85" s="413"/>
      <c r="GH85" s="413"/>
      <c r="GI85" s="413"/>
      <c r="GJ85" s="413"/>
      <c r="GK85" s="413"/>
      <c r="GL85" s="413"/>
      <c r="GM85" s="413"/>
    </row>
    <row r="86" spans="32:195" ht="15.6" customHeight="1">
      <c r="AF86" s="536" t="s">
        <v>175</v>
      </c>
      <c r="AG86" s="471"/>
      <c r="AH86" s="471"/>
      <c r="AI86" s="471"/>
      <c r="AJ86" s="471"/>
      <c r="AK86" s="471"/>
      <c r="AL86" s="471"/>
      <c r="AM86" s="472"/>
      <c r="AN86" s="468"/>
      <c r="AO86" s="468"/>
      <c r="AP86" s="468"/>
      <c r="AQ86" s="468"/>
      <c r="AR86" s="488"/>
      <c r="AS86" s="489"/>
      <c r="AT86" s="489"/>
      <c r="AU86" s="489"/>
      <c r="AV86" s="489"/>
      <c r="AW86" s="489"/>
      <c r="AX86" s="489"/>
      <c r="AY86" s="489"/>
      <c r="AZ86" s="489"/>
      <c r="BA86" s="489"/>
      <c r="BB86" s="489"/>
      <c r="BC86" s="283" t="s">
        <v>40</v>
      </c>
      <c r="BD86" s="468"/>
      <c r="BE86" s="468"/>
      <c r="BF86" s="468"/>
      <c r="BG86" s="468"/>
      <c r="BH86" s="488"/>
      <c r="BI86" s="489"/>
      <c r="BJ86" s="489"/>
      <c r="BK86" s="489"/>
      <c r="BL86" s="489"/>
      <c r="BM86" s="489"/>
      <c r="BN86" s="489"/>
      <c r="BO86" s="489"/>
      <c r="BP86" s="489"/>
      <c r="BQ86" s="489"/>
      <c r="BR86" s="489"/>
      <c r="BS86" s="286" t="s">
        <v>133</v>
      </c>
      <c r="BU86" s="512" t="s">
        <v>230</v>
      </c>
      <c r="BV86" s="513"/>
      <c r="BW86" s="516" t="s">
        <v>232</v>
      </c>
      <c r="BX86" s="517"/>
      <c r="BY86" s="517"/>
      <c r="BZ86" s="517"/>
      <c r="CA86" s="517"/>
      <c r="CB86" s="518"/>
      <c r="CC86" s="468"/>
      <c r="CD86" s="468"/>
      <c r="CE86" s="468"/>
      <c r="CF86" s="468"/>
      <c r="CG86" s="521"/>
      <c r="CH86" s="522"/>
      <c r="CI86" s="522"/>
      <c r="CJ86" s="522"/>
      <c r="CK86" s="522"/>
      <c r="CL86" s="522"/>
      <c r="CM86" s="522"/>
      <c r="CN86" s="522"/>
      <c r="CO86" s="522"/>
      <c r="CP86" s="522"/>
      <c r="CQ86" s="522"/>
      <c r="CR86" s="283" t="s">
        <v>40</v>
      </c>
      <c r="CS86" s="468"/>
      <c r="CT86" s="468"/>
      <c r="CU86" s="468"/>
      <c r="CV86" s="468"/>
      <c r="CW86" s="521"/>
      <c r="CX86" s="522"/>
      <c r="CY86" s="522"/>
      <c r="CZ86" s="522"/>
      <c r="DA86" s="522"/>
      <c r="DB86" s="522"/>
      <c r="DC86" s="522"/>
      <c r="DD86" s="522"/>
      <c r="DE86" s="522"/>
      <c r="DF86" s="522"/>
      <c r="DG86" s="522"/>
      <c r="DH86" s="286" t="s">
        <v>133</v>
      </c>
      <c r="DK86" s="411"/>
      <c r="DL86" s="411"/>
      <c r="DM86" s="410"/>
      <c r="DN86" s="410"/>
      <c r="DO86" s="410"/>
      <c r="DP86" s="410"/>
      <c r="DQ86" s="410"/>
      <c r="DR86" s="410"/>
      <c r="DS86" s="405"/>
      <c r="DT86" s="405"/>
      <c r="DU86" s="405"/>
      <c r="DV86" s="405"/>
      <c r="DW86" s="406"/>
      <c r="DX86" s="406"/>
      <c r="DY86" s="406"/>
      <c r="DZ86" s="406"/>
      <c r="EA86" s="406"/>
      <c r="EB86" s="406"/>
      <c r="EC86" s="406"/>
      <c r="ED86" s="406"/>
      <c r="EE86" s="406"/>
      <c r="EF86" s="406"/>
      <c r="EG86" s="406"/>
      <c r="EH86" s="401"/>
      <c r="EI86" s="405"/>
      <c r="EJ86" s="405"/>
      <c r="EK86" s="405"/>
      <c r="EL86" s="405"/>
      <c r="EM86" s="406"/>
      <c r="EN86" s="406"/>
      <c r="EO86" s="406"/>
      <c r="EP86" s="406"/>
      <c r="EQ86" s="406"/>
      <c r="ER86" s="406"/>
      <c r="ES86" s="406"/>
      <c r="ET86" s="406"/>
      <c r="EU86" s="406"/>
      <c r="EV86" s="406"/>
      <c r="EW86" s="406"/>
      <c r="EX86" s="402"/>
      <c r="EZ86" s="400"/>
      <c r="FA86" s="400"/>
      <c r="FB86" s="400"/>
      <c r="FC86" s="400"/>
      <c r="FD86" s="407"/>
      <c r="FE86" s="407"/>
      <c r="FF86" s="407"/>
      <c r="FG86" s="407"/>
      <c r="FH86" s="405"/>
      <c r="FI86" s="405"/>
      <c r="FJ86" s="405"/>
      <c r="FK86" s="405"/>
      <c r="FL86" s="406"/>
      <c r="FM86" s="406"/>
      <c r="FN86" s="406"/>
      <c r="FO86" s="406"/>
      <c r="FP86" s="406"/>
      <c r="FQ86" s="406"/>
      <c r="FR86" s="406"/>
      <c r="FS86" s="406"/>
      <c r="FT86" s="406"/>
      <c r="FU86" s="406"/>
      <c r="FV86" s="406"/>
      <c r="FW86" s="401"/>
      <c r="FX86" s="405"/>
      <c r="FY86" s="405"/>
      <c r="FZ86" s="405"/>
      <c r="GA86" s="405"/>
      <c r="GB86" s="406"/>
      <c r="GC86" s="406"/>
      <c r="GD86" s="406"/>
      <c r="GE86" s="406"/>
      <c r="GF86" s="406"/>
      <c r="GG86" s="406"/>
      <c r="GH86" s="406"/>
      <c r="GI86" s="406"/>
      <c r="GJ86" s="406"/>
      <c r="GK86" s="406"/>
      <c r="GL86" s="406"/>
      <c r="GM86" s="402"/>
    </row>
    <row r="87" spans="32:195" ht="15.6" customHeight="1">
      <c r="AF87" s="536" t="s">
        <v>177</v>
      </c>
      <c r="AG87" s="471"/>
      <c r="AH87" s="471"/>
      <c r="AI87" s="471"/>
      <c r="AJ87" s="471"/>
      <c r="AK87" s="471"/>
      <c r="AL87" s="471"/>
      <c r="AM87" s="472"/>
      <c r="AN87" s="468"/>
      <c r="AO87" s="468"/>
      <c r="AP87" s="468"/>
      <c r="AQ87" s="468"/>
      <c r="AR87" s="488"/>
      <c r="AS87" s="489"/>
      <c r="AT87" s="489"/>
      <c r="AU87" s="489"/>
      <c r="AV87" s="489"/>
      <c r="AW87" s="489"/>
      <c r="AX87" s="489"/>
      <c r="AY87" s="489"/>
      <c r="AZ87" s="489"/>
      <c r="BA87" s="489"/>
      <c r="BB87" s="489"/>
      <c r="BC87" s="195"/>
      <c r="BD87" s="468"/>
      <c r="BE87" s="468"/>
      <c r="BF87" s="468"/>
      <c r="BG87" s="468"/>
      <c r="BH87" s="488"/>
      <c r="BI87" s="489"/>
      <c r="BJ87" s="489"/>
      <c r="BK87" s="489"/>
      <c r="BL87" s="489"/>
      <c r="BM87" s="489"/>
      <c r="BN87" s="489"/>
      <c r="BO87" s="489"/>
      <c r="BP87" s="489"/>
      <c r="BQ87" s="489"/>
      <c r="BR87" s="489"/>
      <c r="BS87" s="237"/>
      <c r="BU87" s="512"/>
      <c r="BV87" s="513"/>
      <c r="BW87" s="466" t="s">
        <v>203</v>
      </c>
      <c r="BX87" s="467"/>
      <c r="BY87" s="467"/>
      <c r="BZ87" s="467"/>
      <c r="CA87" s="467"/>
      <c r="CB87" s="497"/>
      <c r="CC87" s="468"/>
      <c r="CD87" s="468"/>
      <c r="CE87" s="468"/>
      <c r="CF87" s="468"/>
      <c r="CG87" s="488"/>
      <c r="CH87" s="489"/>
      <c r="CI87" s="489"/>
      <c r="CJ87" s="489"/>
      <c r="CK87" s="489"/>
      <c r="CL87" s="489"/>
      <c r="CM87" s="489"/>
      <c r="CN87" s="489"/>
      <c r="CO87" s="489"/>
      <c r="CP87" s="489"/>
      <c r="CQ87" s="489"/>
      <c r="CR87" s="195"/>
      <c r="CS87" s="468"/>
      <c r="CT87" s="468"/>
      <c r="CU87" s="468"/>
      <c r="CV87" s="468"/>
      <c r="CW87" s="488"/>
      <c r="CX87" s="489"/>
      <c r="CY87" s="489"/>
      <c r="CZ87" s="489"/>
      <c r="DA87" s="489"/>
      <c r="DB87" s="489"/>
      <c r="DC87" s="489"/>
      <c r="DD87" s="489"/>
      <c r="DE87" s="489"/>
      <c r="DF87" s="489"/>
      <c r="DG87" s="489"/>
      <c r="DH87" s="237"/>
      <c r="DK87" s="411"/>
      <c r="DL87" s="411"/>
      <c r="DM87" s="400"/>
      <c r="DN87" s="400"/>
      <c r="DO87" s="400"/>
      <c r="DP87" s="400"/>
      <c r="DQ87" s="400"/>
      <c r="DR87" s="400"/>
      <c r="DS87" s="405"/>
      <c r="DT87" s="405"/>
      <c r="DU87" s="405"/>
      <c r="DV87" s="405"/>
      <c r="DW87" s="406"/>
      <c r="DX87" s="406"/>
      <c r="DY87" s="406"/>
      <c r="DZ87" s="406"/>
      <c r="EA87" s="406"/>
      <c r="EB87" s="406"/>
      <c r="EC87" s="406"/>
      <c r="ED87" s="406"/>
      <c r="EE87" s="406"/>
      <c r="EF87" s="406"/>
      <c r="EG87" s="406"/>
      <c r="EH87" s="399"/>
      <c r="EI87" s="405"/>
      <c r="EJ87" s="405"/>
      <c r="EK87" s="405"/>
      <c r="EL87" s="405"/>
      <c r="EM87" s="406"/>
      <c r="EN87" s="406"/>
      <c r="EO87" s="406"/>
      <c r="EP87" s="406"/>
      <c r="EQ87" s="406"/>
      <c r="ER87" s="406"/>
      <c r="ES87" s="406"/>
      <c r="ET87" s="406"/>
      <c r="EU87" s="406"/>
      <c r="EV87" s="406"/>
      <c r="EW87" s="406"/>
      <c r="EX87" s="399"/>
      <c r="EZ87" s="400"/>
      <c r="FA87" s="400"/>
      <c r="FB87" s="400"/>
      <c r="FC87" s="400"/>
      <c r="FD87" s="407"/>
      <c r="FE87" s="407"/>
      <c r="FF87" s="407"/>
      <c r="FG87" s="407"/>
      <c r="FH87" s="405"/>
      <c r="FI87" s="405"/>
      <c r="FJ87" s="405"/>
      <c r="FK87" s="405"/>
      <c r="FL87" s="406"/>
      <c r="FM87" s="406"/>
      <c r="FN87" s="406"/>
      <c r="FO87" s="406"/>
      <c r="FP87" s="406"/>
      <c r="FQ87" s="406"/>
      <c r="FR87" s="406"/>
      <c r="FS87" s="406"/>
      <c r="FT87" s="406"/>
      <c r="FU87" s="406"/>
      <c r="FV87" s="406"/>
      <c r="FW87" s="399"/>
      <c r="FX87" s="405"/>
      <c r="FY87" s="405"/>
      <c r="FZ87" s="405"/>
      <c r="GA87" s="405"/>
      <c r="GB87" s="406"/>
      <c r="GC87" s="406"/>
      <c r="GD87" s="406"/>
      <c r="GE87" s="406"/>
      <c r="GF87" s="406"/>
      <c r="GG87" s="406"/>
      <c r="GH87" s="406"/>
      <c r="GI87" s="406"/>
      <c r="GJ87" s="406"/>
      <c r="GK87" s="406"/>
      <c r="GL87" s="406"/>
      <c r="GM87" s="399"/>
    </row>
    <row r="88" spans="32:195" ht="15.6" customHeight="1">
      <c r="AF88" s="536" t="s">
        <v>178</v>
      </c>
      <c r="AG88" s="471"/>
      <c r="AH88" s="471"/>
      <c r="AI88" s="471"/>
      <c r="AJ88" s="471"/>
      <c r="AK88" s="471"/>
      <c r="AL88" s="471"/>
      <c r="AM88" s="472"/>
      <c r="AN88" s="468"/>
      <c r="AO88" s="468"/>
      <c r="AP88" s="468"/>
      <c r="AQ88" s="468"/>
      <c r="AR88" s="488"/>
      <c r="AS88" s="489"/>
      <c r="AT88" s="489"/>
      <c r="AU88" s="489"/>
      <c r="AV88" s="489"/>
      <c r="AW88" s="489"/>
      <c r="AX88" s="489"/>
      <c r="AY88" s="489"/>
      <c r="AZ88" s="489"/>
      <c r="BA88" s="489"/>
      <c r="BB88" s="489"/>
      <c r="BC88" s="195"/>
      <c r="BD88" s="468"/>
      <c r="BE88" s="468"/>
      <c r="BF88" s="468"/>
      <c r="BG88" s="468"/>
      <c r="BH88" s="488"/>
      <c r="BI88" s="489"/>
      <c r="BJ88" s="489"/>
      <c r="BK88" s="489"/>
      <c r="BL88" s="489"/>
      <c r="BM88" s="489"/>
      <c r="BN88" s="489"/>
      <c r="BO88" s="489"/>
      <c r="BP88" s="489"/>
      <c r="BQ88" s="489"/>
      <c r="BR88" s="489"/>
      <c r="BS88" s="237"/>
      <c r="BU88" s="512"/>
      <c r="BV88" s="513"/>
      <c r="BW88" s="466" t="s">
        <v>204</v>
      </c>
      <c r="BX88" s="467"/>
      <c r="BY88" s="467"/>
      <c r="BZ88" s="467"/>
      <c r="CA88" s="467"/>
      <c r="CB88" s="497"/>
      <c r="CC88" s="468"/>
      <c r="CD88" s="468"/>
      <c r="CE88" s="468"/>
      <c r="CF88" s="468"/>
      <c r="CG88" s="488"/>
      <c r="CH88" s="489"/>
      <c r="CI88" s="489"/>
      <c r="CJ88" s="489"/>
      <c r="CK88" s="489"/>
      <c r="CL88" s="489"/>
      <c r="CM88" s="489"/>
      <c r="CN88" s="489"/>
      <c r="CO88" s="489"/>
      <c r="CP88" s="489"/>
      <c r="CQ88" s="489"/>
      <c r="CR88" s="195"/>
      <c r="CS88" s="468"/>
      <c r="CT88" s="468"/>
      <c r="CU88" s="468"/>
      <c r="CV88" s="468"/>
      <c r="CW88" s="488"/>
      <c r="CX88" s="489"/>
      <c r="CY88" s="489"/>
      <c r="CZ88" s="489"/>
      <c r="DA88" s="489"/>
      <c r="DB88" s="489"/>
      <c r="DC88" s="489"/>
      <c r="DD88" s="489"/>
      <c r="DE88" s="489"/>
      <c r="DF88" s="489"/>
      <c r="DG88" s="489"/>
      <c r="DH88" s="237"/>
      <c r="DK88" s="411"/>
      <c r="DL88" s="411"/>
      <c r="DM88" s="400"/>
      <c r="DN88" s="400"/>
      <c r="DO88" s="400"/>
      <c r="DP88" s="400"/>
      <c r="DQ88" s="400"/>
      <c r="DR88" s="400"/>
      <c r="DS88" s="405"/>
      <c r="DT88" s="405"/>
      <c r="DU88" s="405"/>
      <c r="DV88" s="405"/>
      <c r="DW88" s="406"/>
      <c r="DX88" s="406"/>
      <c r="DY88" s="406"/>
      <c r="DZ88" s="406"/>
      <c r="EA88" s="406"/>
      <c r="EB88" s="406"/>
      <c r="EC88" s="406"/>
      <c r="ED88" s="406"/>
      <c r="EE88" s="406"/>
      <c r="EF88" s="406"/>
      <c r="EG88" s="406"/>
      <c r="EH88" s="399"/>
      <c r="EI88" s="405"/>
      <c r="EJ88" s="405"/>
      <c r="EK88" s="405"/>
      <c r="EL88" s="405"/>
      <c r="EM88" s="406"/>
      <c r="EN88" s="406"/>
      <c r="EO88" s="406"/>
      <c r="EP88" s="406"/>
      <c r="EQ88" s="406"/>
      <c r="ER88" s="406"/>
      <c r="ES88" s="406"/>
      <c r="ET88" s="406"/>
      <c r="EU88" s="406"/>
      <c r="EV88" s="406"/>
      <c r="EW88" s="406"/>
      <c r="EX88" s="399"/>
      <c r="EZ88" s="400"/>
      <c r="FA88" s="400"/>
      <c r="FB88" s="400"/>
      <c r="FC88" s="400"/>
      <c r="FD88" s="407"/>
      <c r="FE88" s="407"/>
      <c r="FF88" s="407"/>
      <c r="FG88" s="407"/>
      <c r="FH88" s="405"/>
      <c r="FI88" s="405"/>
      <c r="FJ88" s="405"/>
      <c r="FK88" s="405"/>
      <c r="FL88" s="406"/>
      <c r="FM88" s="406"/>
      <c r="FN88" s="406"/>
      <c r="FO88" s="406"/>
      <c r="FP88" s="406"/>
      <c r="FQ88" s="406"/>
      <c r="FR88" s="406"/>
      <c r="FS88" s="406"/>
      <c r="FT88" s="406"/>
      <c r="FU88" s="406"/>
      <c r="FV88" s="406"/>
      <c r="FW88" s="399"/>
      <c r="FX88" s="405"/>
      <c r="FY88" s="405"/>
      <c r="FZ88" s="405"/>
      <c r="GA88" s="405"/>
      <c r="GB88" s="406"/>
      <c r="GC88" s="406"/>
      <c r="GD88" s="406"/>
      <c r="GE88" s="406"/>
      <c r="GF88" s="406"/>
      <c r="GG88" s="406"/>
      <c r="GH88" s="406"/>
      <c r="GI88" s="406"/>
      <c r="GJ88" s="406"/>
      <c r="GK88" s="406"/>
      <c r="GL88" s="406"/>
      <c r="GM88" s="399"/>
    </row>
    <row r="89" spans="32:195" ht="15.6" customHeight="1">
      <c r="AF89" s="536" t="s">
        <v>179</v>
      </c>
      <c r="AG89" s="471"/>
      <c r="AH89" s="471"/>
      <c r="AI89" s="471"/>
      <c r="AJ89" s="471"/>
      <c r="AK89" s="471"/>
      <c r="AL89" s="471"/>
      <c r="AM89" s="472"/>
      <c r="AN89" s="468"/>
      <c r="AO89" s="468"/>
      <c r="AP89" s="468"/>
      <c r="AQ89" s="468"/>
      <c r="AR89" s="488"/>
      <c r="AS89" s="489"/>
      <c r="AT89" s="489"/>
      <c r="AU89" s="489"/>
      <c r="AV89" s="489"/>
      <c r="AW89" s="489"/>
      <c r="AX89" s="489"/>
      <c r="AY89" s="489"/>
      <c r="AZ89" s="489"/>
      <c r="BA89" s="489"/>
      <c r="BB89" s="489"/>
      <c r="BC89" s="195"/>
      <c r="BD89" s="468"/>
      <c r="BE89" s="468"/>
      <c r="BF89" s="468"/>
      <c r="BG89" s="468"/>
      <c r="BH89" s="488"/>
      <c r="BI89" s="489"/>
      <c r="BJ89" s="489"/>
      <c r="BK89" s="489"/>
      <c r="BL89" s="489"/>
      <c r="BM89" s="489"/>
      <c r="BN89" s="489"/>
      <c r="BO89" s="489"/>
      <c r="BP89" s="489"/>
      <c r="BQ89" s="489"/>
      <c r="BR89" s="489"/>
      <c r="BS89" s="237"/>
      <c r="BU89" s="512"/>
      <c r="BV89" s="513"/>
      <c r="BW89" s="466" t="s">
        <v>205</v>
      </c>
      <c r="BX89" s="467"/>
      <c r="BY89" s="467"/>
      <c r="BZ89" s="467"/>
      <c r="CA89" s="467"/>
      <c r="CB89" s="497"/>
      <c r="CC89" s="468"/>
      <c r="CD89" s="468"/>
      <c r="CE89" s="468"/>
      <c r="CF89" s="468"/>
      <c r="CG89" s="488"/>
      <c r="CH89" s="489"/>
      <c r="CI89" s="489"/>
      <c r="CJ89" s="489"/>
      <c r="CK89" s="489"/>
      <c r="CL89" s="489"/>
      <c r="CM89" s="489"/>
      <c r="CN89" s="489"/>
      <c r="CO89" s="489"/>
      <c r="CP89" s="489"/>
      <c r="CQ89" s="489"/>
      <c r="CR89" s="195"/>
      <c r="CS89" s="468"/>
      <c r="CT89" s="468"/>
      <c r="CU89" s="468"/>
      <c r="CV89" s="468"/>
      <c r="CW89" s="488"/>
      <c r="CX89" s="489"/>
      <c r="CY89" s="489"/>
      <c r="CZ89" s="489"/>
      <c r="DA89" s="489"/>
      <c r="DB89" s="489"/>
      <c r="DC89" s="489"/>
      <c r="DD89" s="489"/>
      <c r="DE89" s="489"/>
      <c r="DF89" s="489"/>
      <c r="DG89" s="489"/>
      <c r="DH89" s="237"/>
      <c r="DK89" s="411"/>
      <c r="DL89" s="411"/>
      <c r="DM89" s="400"/>
      <c r="DN89" s="400"/>
      <c r="DO89" s="400"/>
      <c r="DP89" s="400"/>
      <c r="DQ89" s="400"/>
      <c r="DR89" s="400"/>
      <c r="DS89" s="405"/>
      <c r="DT89" s="405"/>
      <c r="DU89" s="405"/>
      <c r="DV89" s="405"/>
      <c r="DW89" s="406"/>
      <c r="DX89" s="406"/>
      <c r="DY89" s="406"/>
      <c r="DZ89" s="406"/>
      <c r="EA89" s="406"/>
      <c r="EB89" s="406"/>
      <c r="EC89" s="406"/>
      <c r="ED89" s="406"/>
      <c r="EE89" s="406"/>
      <c r="EF89" s="406"/>
      <c r="EG89" s="406"/>
      <c r="EH89" s="399"/>
      <c r="EI89" s="405"/>
      <c r="EJ89" s="405"/>
      <c r="EK89" s="405"/>
      <c r="EL89" s="405"/>
      <c r="EM89" s="406"/>
      <c r="EN89" s="406"/>
      <c r="EO89" s="406"/>
      <c r="EP89" s="406"/>
      <c r="EQ89" s="406"/>
      <c r="ER89" s="406"/>
      <c r="ES89" s="406"/>
      <c r="ET89" s="406"/>
      <c r="EU89" s="406"/>
      <c r="EV89" s="406"/>
      <c r="EW89" s="406"/>
      <c r="EX89" s="399"/>
      <c r="EZ89" s="400"/>
      <c r="FA89" s="400"/>
      <c r="FB89" s="400"/>
      <c r="FC89" s="400"/>
      <c r="FD89" s="407"/>
      <c r="FE89" s="407"/>
      <c r="FF89" s="407"/>
      <c r="FG89" s="407"/>
      <c r="FH89" s="405"/>
      <c r="FI89" s="405"/>
      <c r="FJ89" s="405"/>
      <c r="FK89" s="405"/>
      <c r="FL89" s="406"/>
      <c r="FM89" s="406"/>
      <c r="FN89" s="406"/>
      <c r="FO89" s="406"/>
      <c r="FP89" s="406"/>
      <c r="FQ89" s="406"/>
      <c r="FR89" s="406"/>
      <c r="FS89" s="406"/>
      <c r="FT89" s="406"/>
      <c r="FU89" s="406"/>
      <c r="FV89" s="406"/>
      <c r="FW89" s="399"/>
      <c r="FX89" s="405"/>
      <c r="FY89" s="405"/>
      <c r="FZ89" s="405"/>
      <c r="GA89" s="405"/>
      <c r="GB89" s="406"/>
      <c r="GC89" s="406"/>
      <c r="GD89" s="406"/>
      <c r="GE89" s="406"/>
      <c r="GF89" s="406"/>
      <c r="GG89" s="406"/>
      <c r="GH89" s="406"/>
      <c r="GI89" s="406"/>
      <c r="GJ89" s="406"/>
      <c r="GK89" s="406"/>
      <c r="GL89" s="406"/>
      <c r="GM89" s="399"/>
    </row>
    <row r="90" spans="32:195" ht="15.6" customHeight="1">
      <c r="AF90" s="536" t="s">
        <v>180</v>
      </c>
      <c r="AG90" s="471"/>
      <c r="AH90" s="471"/>
      <c r="AI90" s="471"/>
      <c r="AJ90" s="471"/>
      <c r="AK90" s="471"/>
      <c r="AL90" s="471"/>
      <c r="AM90" s="472"/>
      <c r="AN90" s="468"/>
      <c r="AO90" s="468"/>
      <c r="AP90" s="468"/>
      <c r="AQ90" s="468"/>
      <c r="AR90" s="488"/>
      <c r="AS90" s="489"/>
      <c r="AT90" s="489"/>
      <c r="AU90" s="489"/>
      <c r="AV90" s="489"/>
      <c r="AW90" s="489"/>
      <c r="AX90" s="489"/>
      <c r="AY90" s="489"/>
      <c r="AZ90" s="489"/>
      <c r="BA90" s="489"/>
      <c r="BB90" s="489"/>
      <c r="BC90" s="195"/>
      <c r="BD90" s="468"/>
      <c r="BE90" s="468"/>
      <c r="BF90" s="468"/>
      <c r="BG90" s="468"/>
      <c r="BH90" s="488"/>
      <c r="BI90" s="489"/>
      <c r="BJ90" s="489"/>
      <c r="BK90" s="489"/>
      <c r="BL90" s="489"/>
      <c r="BM90" s="489"/>
      <c r="BN90" s="489"/>
      <c r="BO90" s="489"/>
      <c r="BP90" s="489"/>
      <c r="BQ90" s="489"/>
      <c r="BR90" s="489"/>
      <c r="BS90" s="237"/>
      <c r="BU90" s="512"/>
      <c r="BV90" s="513"/>
      <c r="BW90" s="466" t="s">
        <v>206</v>
      </c>
      <c r="BX90" s="467"/>
      <c r="BY90" s="467"/>
      <c r="BZ90" s="467"/>
      <c r="CA90" s="467"/>
      <c r="CB90" s="497"/>
      <c r="CC90" s="468"/>
      <c r="CD90" s="468"/>
      <c r="CE90" s="468"/>
      <c r="CF90" s="468"/>
      <c r="CG90" s="488"/>
      <c r="CH90" s="489"/>
      <c r="CI90" s="489"/>
      <c r="CJ90" s="489"/>
      <c r="CK90" s="489"/>
      <c r="CL90" s="489"/>
      <c r="CM90" s="489"/>
      <c r="CN90" s="489"/>
      <c r="CO90" s="489"/>
      <c r="CP90" s="489"/>
      <c r="CQ90" s="489"/>
      <c r="CR90" s="195"/>
      <c r="CS90" s="468"/>
      <c r="CT90" s="468"/>
      <c r="CU90" s="468"/>
      <c r="CV90" s="468"/>
      <c r="CW90" s="488"/>
      <c r="CX90" s="489"/>
      <c r="CY90" s="489"/>
      <c r="CZ90" s="489"/>
      <c r="DA90" s="489"/>
      <c r="DB90" s="489"/>
      <c r="DC90" s="489"/>
      <c r="DD90" s="489"/>
      <c r="DE90" s="489"/>
      <c r="DF90" s="489"/>
      <c r="DG90" s="489"/>
      <c r="DH90" s="237"/>
      <c r="DK90" s="411"/>
      <c r="DL90" s="411"/>
      <c r="DM90" s="400"/>
      <c r="DN90" s="400"/>
      <c r="DO90" s="400"/>
      <c r="DP90" s="400"/>
      <c r="DQ90" s="400"/>
      <c r="DR90" s="400"/>
      <c r="DS90" s="405"/>
      <c r="DT90" s="405"/>
      <c r="DU90" s="405"/>
      <c r="DV90" s="405"/>
      <c r="DW90" s="406"/>
      <c r="DX90" s="406"/>
      <c r="DY90" s="406"/>
      <c r="DZ90" s="406"/>
      <c r="EA90" s="406"/>
      <c r="EB90" s="406"/>
      <c r="EC90" s="406"/>
      <c r="ED90" s="406"/>
      <c r="EE90" s="406"/>
      <c r="EF90" s="406"/>
      <c r="EG90" s="406"/>
      <c r="EH90" s="399"/>
      <c r="EI90" s="405"/>
      <c r="EJ90" s="405"/>
      <c r="EK90" s="405"/>
      <c r="EL90" s="405"/>
      <c r="EM90" s="406"/>
      <c r="EN90" s="406"/>
      <c r="EO90" s="406"/>
      <c r="EP90" s="406"/>
      <c r="EQ90" s="406"/>
      <c r="ER90" s="406"/>
      <c r="ES90" s="406"/>
      <c r="ET90" s="406"/>
      <c r="EU90" s="406"/>
      <c r="EV90" s="406"/>
      <c r="EW90" s="406"/>
      <c r="EX90" s="399"/>
      <c r="EZ90" s="400"/>
      <c r="FA90" s="400"/>
      <c r="FB90" s="400"/>
      <c r="FC90" s="400"/>
      <c r="FD90" s="407"/>
      <c r="FE90" s="407"/>
      <c r="FF90" s="407"/>
      <c r="FG90" s="407"/>
      <c r="FH90" s="405"/>
      <c r="FI90" s="405"/>
      <c r="FJ90" s="405"/>
      <c r="FK90" s="405"/>
      <c r="FL90" s="406"/>
      <c r="FM90" s="406"/>
      <c r="FN90" s="406"/>
      <c r="FO90" s="406"/>
      <c r="FP90" s="406"/>
      <c r="FQ90" s="406"/>
      <c r="FR90" s="406"/>
      <c r="FS90" s="406"/>
      <c r="FT90" s="406"/>
      <c r="FU90" s="406"/>
      <c r="FV90" s="406"/>
      <c r="FW90" s="399"/>
      <c r="FX90" s="405"/>
      <c r="FY90" s="405"/>
      <c r="FZ90" s="405"/>
      <c r="GA90" s="405"/>
      <c r="GB90" s="406"/>
      <c r="GC90" s="406"/>
      <c r="GD90" s="406"/>
      <c r="GE90" s="406"/>
      <c r="GF90" s="406"/>
      <c r="GG90" s="406"/>
      <c r="GH90" s="406"/>
      <c r="GI90" s="406"/>
      <c r="GJ90" s="406"/>
      <c r="GK90" s="406"/>
      <c r="GL90" s="406"/>
      <c r="GM90" s="399"/>
    </row>
    <row r="91" spans="32:195" ht="15.6" customHeight="1">
      <c r="AF91" s="536" t="s">
        <v>181</v>
      </c>
      <c r="AG91" s="471"/>
      <c r="AH91" s="471"/>
      <c r="AI91" s="471"/>
      <c r="AJ91" s="471"/>
      <c r="AK91" s="471"/>
      <c r="AL91" s="471"/>
      <c r="AM91" s="472"/>
      <c r="AN91" s="468"/>
      <c r="AO91" s="468"/>
      <c r="AP91" s="468"/>
      <c r="AQ91" s="468"/>
      <c r="AR91" s="488"/>
      <c r="AS91" s="489"/>
      <c r="AT91" s="489"/>
      <c r="AU91" s="489"/>
      <c r="AV91" s="489"/>
      <c r="AW91" s="489"/>
      <c r="AX91" s="489"/>
      <c r="AY91" s="489"/>
      <c r="AZ91" s="489"/>
      <c r="BA91" s="489"/>
      <c r="BB91" s="489"/>
      <c r="BC91" s="195"/>
      <c r="BD91" s="468"/>
      <c r="BE91" s="468"/>
      <c r="BF91" s="468"/>
      <c r="BG91" s="468"/>
      <c r="BH91" s="488"/>
      <c r="BI91" s="489"/>
      <c r="BJ91" s="489"/>
      <c r="BK91" s="489"/>
      <c r="BL91" s="489"/>
      <c r="BM91" s="489"/>
      <c r="BN91" s="489"/>
      <c r="BO91" s="489"/>
      <c r="BP91" s="489"/>
      <c r="BQ91" s="489"/>
      <c r="BR91" s="489"/>
      <c r="BS91" s="237"/>
      <c r="BU91" s="512"/>
      <c r="BV91" s="513"/>
      <c r="BW91" s="466" t="s">
        <v>207</v>
      </c>
      <c r="BX91" s="467"/>
      <c r="BY91" s="467"/>
      <c r="BZ91" s="467"/>
      <c r="CA91" s="467"/>
      <c r="CB91" s="497"/>
      <c r="CC91" s="468"/>
      <c r="CD91" s="468"/>
      <c r="CE91" s="468"/>
      <c r="CF91" s="468"/>
      <c r="CG91" s="488"/>
      <c r="CH91" s="489"/>
      <c r="CI91" s="489"/>
      <c r="CJ91" s="489"/>
      <c r="CK91" s="489"/>
      <c r="CL91" s="489"/>
      <c r="CM91" s="489"/>
      <c r="CN91" s="489"/>
      <c r="CO91" s="489"/>
      <c r="CP91" s="489"/>
      <c r="CQ91" s="489"/>
      <c r="CR91" s="195"/>
      <c r="CS91" s="468"/>
      <c r="CT91" s="468"/>
      <c r="CU91" s="468"/>
      <c r="CV91" s="468"/>
      <c r="CW91" s="488"/>
      <c r="CX91" s="489"/>
      <c r="CY91" s="489"/>
      <c r="CZ91" s="489"/>
      <c r="DA91" s="489"/>
      <c r="DB91" s="489"/>
      <c r="DC91" s="489"/>
      <c r="DD91" s="489"/>
      <c r="DE91" s="489"/>
      <c r="DF91" s="489"/>
      <c r="DG91" s="489"/>
      <c r="DH91" s="237"/>
      <c r="DK91" s="411"/>
      <c r="DL91" s="411"/>
      <c r="DM91" s="400"/>
      <c r="DN91" s="400"/>
      <c r="DO91" s="400"/>
      <c r="DP91" s="400"/>
      <c r="DQ91" s="400"/>
      <c r="DR91" s="400"/>
      <c r="DS91" s="405"/>
      <c r="DT91" s="405"/>
      <c r="DU91" s="405"/>
      <c r="DV91" s="405"/>
      <c r="DW91" s="406"/>
      <c r="DX91" s="406"/>
      <c r="DY91" s="406"/>
      <c r="DZ91" s="406"/>
      <c r="EA91" s="406"/>
      <c r="EB91" s="406"/>
      <c r="EC91" s="406"/>
      <c r="ED91" s="406"/>
      <c r="EE91" s="406"/>
      <c r="EF91" s="406"/>
      <c r="EG91" s="406"/>
      <c r="EH91" s="399"/>
      <c r="EI91" s="405"/>
      <c r="EJ91" s="405"/>
      <c r="EK91" s="405"/>
      <c r="EL91" s="405"/>
      <c r="EM91" s="406"/>
      <c r="EN91" s="406"/>
      <c r="EO91" s="406"/>
      <c r="EP91" s="406"/>
      <c r="EQ91" s="406"/>
      <c r="ER91" s="406"/>
      <c r="ES91" s="406"/>
      <c r="ET91" s="406"/>
      <c r="EU91" s="406"/>
      <c r="EV91" s="406"/>
      <c r="EW91" s="406"/>
      <c r="EX91" s="399"/>
      <c r="EZ91" s="400"/>
      <c r="FA91" s="400"/>
      <c r="FB91" s="400"/>
      <c r="FC91" s="400"/>
      <c r="FD91" s="407"/>
      <c r="FE91" s="407"/>
      <c r="FF91" s="407"/>
      <c r="FG91" s="407"/>
      <c r="FH91" s="405"/>
      <c r="FI91" s="405"/>
      <c r="FJ91" s="405"/>
      <c r="FK91" s="405"/>
      <c r="FL91" s="406"/>
      <c r="FM91" s="406"/>
      <c r="FN91" s="406"/>
      <c r="FO91" s="406"/>
      <c r="FP91" s="406"/>
      <c r="FQ91" s="406"/>
      <c r="FR91" s="406"/>
      <c r="FS91" s="406"/>
      <c r="FT91" s="406"/>
      <c r="FU91" s="406"/>
      <c r="FV91" s="406"/>
      <c r="FW91" s="399"/>
      <c r="FX91" s="405"/>
      <c r="FY91" s="405"/>
      <c r="FZ91" s="405"/>
      <c r="GA91" s="405"/>
      <c r="GB91" s="406"/>
      <c r="GC91" s="406"/>
      <c r="GD91" s="406"/>
      <c r="GE91" s="406"/>
      <c r="GF91" s="406"/>
      <c r="GG91" s="406"/>
      <c r="GH91" s="406"/>
      <c r="GI91" s="406"/>
      <c r="GJ91" s="406"/>
      <c r="GK91" s="406"/>
      <c r="GL91" s="406"/>
      <c r="GM91" s="399"/>
    </row>
    <row r="92" spans="32:195" ht="15.6" customHeight="1">
      <c r="AF92" s="536" t="s">
        <v>182</v>
      </c>
      <c r="AG92" s="471"/>
      <c r="AH92" s="471"/>
      <c r="AI92" s="471"/>
      <c r="AJ92" s="471"/>
      <c r="AK92" s="471"/>
      <c r="AL92" s="471"/>
      <c r="AM92" s="472"/>
      <c r="AN92" s="468"/>
      <c r="AO92" s="468"/>
      <c r="AP92" s="468"/>
      <c r="AQ92" s="468"/>
      <c r="AR92" s="488"/>
      <c r="AS92" s="489"/>
      <c r="AT92" s="489"/>
      <c r="AU92" s="489"/>
      <c r="AV92" s="489"/>
      <c r="AW92" s="489"/>
      <c r="AX92" s="489"/>
      <c r="AY92" s="489"/>
      <c r="AZ92" s="489"/>
      <c r="BA92" s="489"/>
      <c r="BB92" s="489"/>
      <c r="BC92" s="195"/>
      <c r="BD92" s="468"/>
      <c r="BE92" s="468"/>
      <c r="BF92" s="468"/>
      <c r="BG92" s="468"/>
      <c r="BH92" s="488"/>
      <c r="BI92" s="489"/>
      <c r="BJ92" s="489"/>
      <c r="BK92" s="489"/>
      <c r="BL92" s="489"/>
      <c r="BM92" s="489"/>
      <c r="BN92" s="489"/>
      <c r="BO92" s="489"/>
      <c r="BP92" s="489"/>
      <c r="BQ92" s="489"/>
      <c r="BR92" s="489"/>
      <c r="BS92" s="237"/>
      <c r="BU92" s="512"/>
      <c r="BV92" s="513"/>
      <c r="BW92" s="477" t="s">
        <v>188</v>
      </c>
      <c r="BX92" s="479"/>
      <c r="BY92" s="501">
        <v>0</v>
      </c>
      <c r="BZ92" s="501"/>
      <c r="CA92" s="501"/>
      <c r="CB92" s="502"/>
      <c r="CC92" s="468"/>
      <c r="CD92" s="468"/>
      <c r="CE92" s="468"/>
      <c r="CF92" s="468"/>
      <c r="CG92" s="488"/>
      <c r="CH92" s="489"/>
      <c r="CI92" s="489"/>
      <c r="CJ92" s="489"/>
      <c r="CK92" s="489"/>
      <c r="CL92" s="489"/>
      <c r="CM92" s="489"/>
      <c r="CN92" s="489"/>
      <c r="CO92" s="489"/>
      <c r="CP92" s="489"/>
      <c r="CQ92" s="489"/>
      <c r="CR92" s="195"/>
      <c r="CS92" s="468"/>
      <c r="CT92" s="468"/>
      <c r="CU92" s="468"/>
      <c r="CV92" s="468"/>
      <c r="CW92" s="488"/>
      <c r="CX92" s="489"/>
      <c r="CY92" s="489"/>
      <c r="CZ92" s="489"/>
      <c r="DA92" s="489"/>
      <c r="DB92" s="489"/>
      <c r="DC92" s="489"/>
      <c r="DD92" s="489"/>
      <c r="DE92" s="489"/>
      <c r="DF92" s="489"/>
      <c r="DG92" s="489"/>
      <c r="DH92" s="237"/>
      <c r="DK92" s="411"/>
      <c r="DL92" s="411"/>
      <c r="DM92" s="408"/>
      <c r="DN92" s="408"/>
      <c r="DO92" s="407"/>
      <c r="DP92" s="407"/>
      <c r="DQ92" s="407"/>
      <c r="DR92" s="407"/>
      <c r="DS92" s="405"/>
      <c r="DT92" s="405"/>
      <c r="DU92" s="405"/>
      <c r="DV92" s="405"/>
      <c r="DW92" s="406"/>
      <c r="DX92" s="406"/>
      <c r="DY92" s="406"/>
      <c r="DZ92" s="406"/>
      <c r="EA92" s="406"/>
      <c r="EB92" s="406"/>
      <c r="EC92" s="406"/>
      <c r="ED92" s="406"/>
      <c r="EE92" s="406"/>
      <c r="EF92" s="406"/>
      <c r="EG92" s="406"/>
      <c r="EH92" s="399"/>
      <c r="EI92" s="405"/>
      <c r="EJ92" s="405"/>
      <c r="EK92" s="405"/>
      <c r="EL92" s="405"/>
      <c r="EM92" s="406"/>
      <c r="EN92" s="406"/>
      <c r="EO92" s="406"/>
      <c r="EP92" s="406"/>
      <c r="EQ92" s="406"/>
      <c r="ER92" s="406"/>
      <c r="ES92" s="406"/>
      <c r="ET92" s="406"/>
      <c r="EU92" s="406"/>
      <c r="EV92" s="406"/>
      <c r="EW92" s="406"/>
      <c r="EX92" s="399"/>
      <c r="EZ92" s="400"/>
      <c r="FA92" s="400"/>
      <c r="FB92" s="400"/>
      <c r="FC92" s="400"/>
      <c r="FD92" s="407"/>
      <c r="FE92" s="407"/>
      <c r="FF92" s="407"/>
      <c r="FG92" s="407"/>
      <c r="FH92" s="405"/>
      <c r="FI92" s="405"/>
      <c r="FJ92" s="405"/>
      <c r="FK92" s="405"/>
      <c r="FL92" s="406"/>
      <c r="FM92" s="406"/>
      <c r="FN92" s="406"/>
      <c r="FO92" s="406"/>
      <c r="FP92" s="406"/>
      <c r="FQ92" s="406"/>
      <c r="FR92" s="406"/>
      <c r="FS92" s="406"/>
      <c r="FT92" s="406"/>
      <c r="FU92" s="406"/>
      <c r="FV92" s="406"/>
      <c r="FW92" s="399"/>
      <c r="FX92" s="405"/>
      <c r="FY92" s="405"/>
      <c r="FZ92" s="405"/>
      <c r="GA92" s="405"/>
      <c r="GB92" s="406"/>
      <c r="GC92" s="406"/>
      <c r="GD92" s="406"/>
      <c r="GE92" s="406"/>
      <c r="GF92" s="406"/>
      <c r="GG92" s="406"/>
      <c r="GH92" s="406"/>
      <c r="GI92" s="406"/>
      <c r="GJ92" s="406"/>
      <c r="GK92" s="406"/>
      <c r="GL92" s="406"/>
      <c r="GM92" s="399"/>
    </row>
    <row r="93" spans="32:195" ht="15.6" customHeight="1">
      <c r="AF93" s="536" t="s">
        <v>183</v>
      </c>
      <c r="AG93" s="471"/>
      <c r="AH93" s="471"/>
      <c r="AI93" s="471"/>
      <c r="AJ93" s="471"/>
      <c r="AK93" s="471"/>
      <c r="AL93" s="471"/>
      <c r="AM93" s="472"/>
      <c r="AN93" s="468"/>
      <c r="AO93" s="468"/>
      <c r="AP93" s="468"/>
      <c r="AQ93" s="468"/>
      <c r="AR93" s="488"/>
      <c r="AS93" s="489"/>
      <c r="AT93" s="489"/>
      <c r="AU93" s="489"/>
      <c r="AV93" s="489"/>
      <c r="AW93" s="489"/>
      <c r="AX93" s="489"/>
      <c r="AY93" s="489"/>
      <c r="AZ93" s="489"/>
      <c r="BA93" s="489"/>
      <c r="BB93" s="489"/>
      <c r="BC93" s="195"/>
      <c r="BD93" s="468"/>
      <c r="BE93" s="468"/>
      <c r="BF93" s="468"/>
      <c r="BG93" s="468"/>
      <c r="BH93" s="488"/>
      <c r="BI93" s="489"/>
      <c r="BJ93" s="489"/>
      <c r="BK93" s="489"/>
      <c r="BL93" s="489"/>
      <c r="BM93" s="489"/>
      <c r="BN93" s="489"/>
      <c r="BO93" s="489"/>
      <c r="BP93" s="489"/>
      <c r="BQ93" s="489"/>
      <c r="BR93" s="489"/>
      <c r="BS93" s="237"/>
      <c r="BU93" s="512"/>
      <c r="BV93" s="513"/>
      <c r="BW93" s="480"/>
      <c r="BX93" s="482"/>
      <c r="BY93" s="528">
        <v>0</v>
      </c>
      <c r="BZ93" s="528"/>
      <c r="CA93" s="528"/>
      <c r="CB93" s="529"/>
      <c r="CC93" s="524"/>
      <c r="CD93" s="524"/>
      <c r="CE93" s="524"/>
      <c r="CF93" s="524"/>
      <c r="CG93" s="469"/>
      <c r="CH93" s="470"/>
      <c r="CI93" s="470"/>
      <c r="CJ93" s="470"/>
      <c r="CK93" s="470"/>
      <c r="CL93" s="470"/>
      <c r="CM93" s="470"/>
      <c r="CN93" s="470"/>
      <c r="CO93" s="470"/>
      <c r="CP93" s="470"/>
      <c r="CQ93" s="470"/>
      <c r="CR93" s="239"/>
      <c r="CS93" s="524"/>
      <c r="CT93" s="524"/>
      <c r="CU93" s="524"/>
      <c r="CV93" s="524"/>
      <c r="CW93" s="469"/>
      <c r="CX93" s="470"/>
      <c r="CY93" s="470"/>
      <c r="CZ93" s="470"/>
      <c r="DA93" s="470"/>
      <c r="DB93" s="470"/>
      <c r="DC93" s="470"/>
      <c r="DD93" s="470"/>
      <c r="DE93" s="470"/>
      <c r="DF93" s="470"/>
      <c r="DG93" s="470"/>
      <c r="DH93" s="238"/>
      <c r="DK93" s="411"/>
      <c r="DL93" s="411"/>
      <c r="DM93" s="408"/>
      <c r="DN93" s="408"/>
      <c r="DO93" s="407"/>
      <c r="DP93" s="407"/>
      <c r="DQ93" s="407"/>
      <c r="DR93" s="407"/>
      <c r="DS93" s="405"/>
      <c r="DT93" s="405"/>
      <c r="DU93" s="405"/>
      <c r="DV93" s="405"/>
      <c r="DW93" s="406"/>
      <c r="DX93" s="406"/>
      <c r="DY93" s="406"/>
      <c r="DZ93" s="406"/>
      <c r="EA93" s="406"/>
      <c r="EB93" s="406"/>
      <c r="EC93" s="406"/>
      <c r="ED93" s="406"/>
      <c r="EE93" s="406"/>
      <c r="EF93" s="406"/>
      <c r="EG93" s="406"/>
      <c r="EH93" s="399"/>
      <c r="EI93" s="405"/>
      <c r="EJ93" s="405"/>
      <c r="EK93" s="405"/>
      <c r="EL93" s="405"/>
      <c r="EM93" s="406"/>
      <c r="EN93" s="406"/>
      <c r="EO93" s="406"/>
      <c r="EP93" s="406"/>
      <c r="EQ93" s="406"/>
      <c r="ER93" s="406"/>
      <c r="ES93" s="406"/>
      <c r="ET93" s="406"/>
      <c r="EU93" s="406"/>
      <c r="EV93" s="406"/>
      <c r="EW93" s="406"/>
      <c r="EX93" s="399"/>
      <c r="EZ93" s="400"/>
      <c r="FA93" s="400"/>
      <c r="FB93" s="400"/>
      <c r="FC93" s="400"/>
      <c r="FD93" s="407"/>
      <c r="FE93" s="407"/>
      <c r="FF93" s="407"/>
      <c r="FG93" s="407"/>
      <c r="FH93" s="405"/>
      <c r="FI93" s="405"/>
      <c r="FJ93" s="405"/>
      <c r="FK93" s="405"/>
      <c r="FL93" s="406"/>
      <c r="FM93" s="406"/>
      <c r="FN93" s="406"/>
      <c r="FO93" s="406"/>
      <c r="FP93" s="406"/>
      <c r="FQ93" s="406"/>
      <c r="FR93" s="406"/>
      <c r="FS93" s="406"/>
      <c r="FT93" s="406"/>
      <c r="FU93" s="406"/>
      <c r="FV93" s="406"/>
      <c r="FW93" s="399"/>
      <c r="FX93" s="405"/>
      <c r="FY93" s="405"/>
      <c r="FZ93" s="405"/>
      <c r="GA93" s="405"/>
      <c r="GB93" s="406"/>
      <c r="GC93" s="406"/>
      <c r="GD93" s="406"/>
      <c r="GE93" s="406"/>
      <c r="GF93" s="406"/>
      <c r="GG93" s="406"/>
      <c r="GH93" s="406"/>
      <c r="GI93" s="406"/>
      <c r="GJ93" s="406"/>
      <c r="GK93" s="406"/>
      <c r="GL93" s="406"/>
      <c r="GM93" s="399"/>
    </row>
    <row r="94" spans="32:195" ht="15.6" customHeight="1">
      <c r="AF94" s="536" t="s">
        <v>184</v>
      </c>
      <c r="AG94" s="471"/>
      <c r="AH94" s="471"/>
      <c r="AI94" s="471"/>
      <c r="AJ94" s="471"/>
      <c r="AK94" s="471"/>
      <c r="AL94" s="471"/>
      <c r="AM94" s="472"/>
      <c r="AN94" s="468"/>
      <c r="AO94" s="468"/>
      <c r="AP94" s="468"/>
      <c r="AQ94" s="468"/>
      <c r="AR94" s="488"/>
      <c r="AS94" s="489"/>
      <c r="AT94" s="489"/>
      <c r="AU94" s="489"/>
      <c r="AV94" s="489"/>
      <c r="AW94" s="489"/>
      <c r="AX94" s="489"/>
      <c r="AY94" s="489"/>
      <c r="AZ94" s="489"/>
      <c r="BA94" s="489"/>
      <c r="BB94" s="489"/>
      <c r="BC94" s="195"/>
      <c r="BD94" s="468"/>
      <c r="BE94" s="468"/>
      <c r="BF94" s="468"/>
      <c r="BG94" s="468"/>
      <c r="BH94" s="488"/>
      <c r="BI94" s="489"/>
      <c r="BJ94" s="489"/>
      <c r="BK94" s="489"/>
      <c r="BL94" s="489"/>
      <c r="BM94" s="489"/>
      <c r="BN94" s="489"/>
      <c r="BO94" s="489"/>
      <c r="BP94" s="489"/>
      <c r="BQ94" s="489"/>
      <c r="BR94" s="489"/>
      <c r="BS94" s="237"/>
      <c r="BU94" s="514"/>
      <c r="BV94" s="515"/>
      <c r="BW94" s="498" t="s">
        <v>197</v>
      </c>
      <c r="BX94" s="499"/>
      <c r="BY94" s="499"/>
      <c r="BZ94" s="499"/>
      <c r="CA94" s="499"/>
      <c r="CB94" s="500"/>
      <c r="CC94" s="494"/>
      <c r="CD94" s="494"/>
      <c r="CE94" s="494"/>
      <c r="CF94" s="494"/>
      <c r="CG94" s="495"/>
      <c r="CH94" s="496"/>
      <c r="CI94" s="496"/>
      <c r="CJ94" s="496"/>
      <c r="CK94" s="496"/>
      <c r="CL94" s="496"/>
      <c r="CM94" s="496"/>
      <c r="CN94" s="496"/>
      <c r="CO94" s="496"/>
      <c r="CP94" s="496"/>
      <c r="CQ94" s="496"/>
      <c r="CR94" s="393"/>
      <c r="CS94" s="494"/>
      <c r="CT94" s="494"/>
      <c r="CU94" s="494"/>
      <c r="CV94" s="494"/>
      <c r="CW94" s="495"/>
      <c r="CX94" s="496"/>
      <c r="CY94" s="496"/>
      <c r="CZ94" s="496"/>
      <c r="DA94" s="496"/>
      <c r="DB94" s="496"/>
      <c r="DC94" s="496"/>
      <c r="DD94" s="496"/>
      <c r="DE94" s="496"/>
      <c r="DF94" s="496"/>
      <c r="DG94" s="496"/>
      <c r="DH94" s="394"/>
      <c r="DK94" s="411"/>
      <c r="DL94" s="411"/>
      <c r="DM94" s="400"/>
      <c r="DN94" s="400"/>
      <c r="DO94" s="400"/>
      <c r="DP94" s="400"/>
      <c r="DQ94" s="400"/>
      <c r="DR94" s="400"/>
      <c r="DS94" s="405"/>
      <c r="DT94" s="405"/>
      <c r="DU94" s="405"/>
      <c r="DV94" s="405"/>
      <c r="DW94" s="406"/>
      <c r="DX94" s="406"/>
      <c r="DY94" s="406"/>
      <c r="DZ94" s="406"/>
      <c r="EA94" s="406"/>
      <c r="EB94" s="406"/>
      <c r="EC94" s="406"/>
      <c r="ED94" s="406"/>
      <c r="EE94" s="406"/>
      <c r="EF94" s="406"/>
      <c r="EG94" s="406"/>
      <c r="EH94" s="399"/>
      <c r="EI94" s="405"/>
      <c r="EJ94" s="405"/>
      <c r="EK94" s="405"/>
      <c r="EL94" s="405"/>
      <c r="EM94" s="406"/>
      <c r="EN94" s="406"/>
      <c r="EO94" s="406"/>
      <c r="EP94" s="406"/>
      <c r="EQ94" s="406"/>
      <c r="ER94" s="406"/>
      <c r="ES94" s="406"/>
      <c r="ET94" s="406"/>
      <c r="EU94" s="406"/>
      <c r="EV94" s="406"/>
      <c r="EW94" s="406"/>
      <c r="EX94" s="399"/>
      <c r="EZ94" s="400"/>
      <c r="FA94" s="400"/>
      <c r="FB94" s="400"/>
      <c r="FC94" s="400"/>
      <c r="FD94" s="407"/>
      <c r="FE94" s="407"/>
      <c r="FF94" s="407"/>
      <c r="FG94" s="407"/>
      <c r="FH94" s="405"/>
      <c r="FI94" s="405"/>
      <c r="FJ94" s="405"/>
      <c r="FK94" s="405"/>
      <c r="FL94" s="406"/>
      <c r="FM94" s="406"/>
      <c r="FN94" s="406"/>
      <c r="FO94" s="406"/>
      <c r="FP94" s="406"/>
      <c r="FQ94" s="406"/>
      <c r="FR94" s="406"/>
      <c r="FS94" s="406"/>
      <c r="FT94" s="406"/>
      <c r="FU94" s="406"/>
      <c r="FV94" s="406"/>
      <c r="FW94" s="399"/>
      <c r="FX94" s="405"/>
      <c r="FY94" s="405"/>
      <c r="FZ94" s="405"/>
      <c r="GA94" s="405"/>
      <c r="GB94" s="406"/>
      <c r="GC94" s="406"/>
      <c r="GD94" s="406"/>
      <c r="GE94" s="406"/>
      <c r="GF94" s="406"/>
      <c r="GG94" s="406"/>
      <c r="GH94" s="406"/>
      <c r="GI94" s="406"/>
      <c r="GJ94" s="406"/>
      <c r="GK94" s="406"/>
      <c r="GL94" s="406"/>
      <c r="GM94" s="399"/>
    </row>
    <row r="95" spans="32:195" ht="15.6" customHeight="1">
      <c r="AF95" s="536" t="s">
        <v>185</v>
      </c>
      <c r="AG95" s="471"/>
      <c r="AH95" s="471"/>
      <c r="AI95" s="471"/>
      <c r="AJ95" s="471"/>
      <c r="AK95" s="471"/>
      <c r="AL95" s="471"/>
      <c r="AM95" s="472"/>
      <c r="AN95" s="468"/>
      <c r="AO95" s="468"/>
      <c r="AP95" s="468"/>
      <c r="AQ95" s="468"/>
      <c r="AR95" s="488"/>
      <c r="AS95" s="489"/>
      <c r="AT95" s="489"/>
      <c r="AU95" s="489"/>
      <c r="AV95" s="489"/>
      <c r="AW95" s="489"/>
      <c r="AX95" s="489"/>
      <c r="AY95" s="489"/>
      <c r="AZ95" s="489"/>
      <c r="BA95" s="489"/>
      <c r="BB95" s="489"/>
      <c r="BC95" s="195"/>
      <c r="BD95" s="468"/>
      <c r="BE95" s="468"/>
      <c r="BF95" s="468"/>
      <c r="BG95" s="468"/>
      <c r="BH95" s="488"/>
      <c r="BI95" s="489"/>
      <c r="BJ95" s="489"/>
      <c r="BK95" s="489"/>
      <c r="BL95" s="489"/>
      <c r="BM95" s="489"/>
      <c r="BN95" s="489"/>
      <c r="BO95" s="489"/>
      <c r="BP95" s="489"/>
      <c r="BQ95" s="489"/>
      <c r="BR95" s="489"/>
      <c r="BS95" s="237"/>
      <c r="BU95" s="530" t="s">
        <v>231</v>
      </c>
      <c r="BV95" s="531"/>
      <c r="BW95" s="525" t="s">
        <v>233</v>
      </c>
      <c r="BX95" s="526"/>
      <c r="BY95" s="526"/>
      <c r="BZ95" s="526"/>
      <c r="CA95" s="526"/>
      <c r="CB95" s="527"/>
      <c r="CC95" s="468"/>
      <c r="CD95" s="468"/>
      <c r="CE95" s="468"/>
      <c r="CF95" s="468"/>
      <c r="CG95" s="521"/>
      <c r="CH95" s="522"/>
      <c r="CI95" s="522"/>
      <c r="CJ95" s="522"/>
      <c r="CK95" s="522"/>
      <c r="CL95" s="522"/>
      <c r="CM95" s="522"/>
      <c r="CN95" s="522"/>
      <c r="CO95" s="522"/>
      <c r="CP95" s="522"/>
      <c r="CQ95" s="522"/>
      <c r="CR95" s="391"/>
      <c r="CS95" s="468"/>
      <c r="CT95" s="468"/>
      <c r="CU95" s="468"/>
      <c r="CV95" s="468"/>
      <c r="CW95" s="521"/>
      <c r="CX95" s="522"/>
      <c r="CY95" s="522"/>
      <c r="CZ95" s="522"/>
      <c r="DA95" s="522"/>
      <c r="DB95" s="522"/>
      <c r="DC95" s="522"/>
      <c r="DD95" s="522"/>
      <c r="DE95" s="522"/>
      <c r="DF95" s="522"/>
      <c r="DG95" s="522"/>
      <c r="DH95" s="392"/>
      <c r="DK95" s="409"/>
      <c r="DL95" s="409"/>
      <c r="DM95" s="410"/>
      <c r="DN95" s="410"/>
      <c r="DO95" s="410"/>
      <c r="DP95" s="410"/>
      <c r="DQ95" s="410"/>
      <c r="DR95" s="410"/>
      <c r="DS95" s="405"/>
      <c r="DT95" s="405"/>
      <c r="DU95" s="405"/>
      <c r="DV95" s="405"/>
      <c r="DW95" s="406"/>
      <c r="DX95" s="406"/>
      <c r="DY95" s="406"/>
      <c r="DZ95" s="406"/>
      <c r="EA95" s="406"/>
      <c r="EB95" s="406"/>
      <c r="EC95" s="406"/>
      <c r="ED95" s="406"/>
      <c r="EE95" s="406"/>
      <c r="EF95" s="406"/>
      <c r="EG95" s="406"/>
      <c r="EH95" s="399"/>
      <c r="EI95" s="405"/>
      <c r="EJ95" s="405"/>
      <c r="EK95" s="405"/>
      <c r="EL95" s="405"/>
      <c r="EM95" s="406"/>
      <c r="EN95" s="406"/>
      <c r="EO95" s="406"/>
      <c r="EP95" s="406"/>
      <c r="EQ95" s="406"/>
      <c r="ER95" s="406"/>
      <c r="ES95" s="406"/>
      <c r="ET95" s="406"/>
      <c r="EU95" s="406"/>
      <c r="EV95" s="406"/>
      <c r="EW95" s="406"/>
      <c r="EX95" s="399"/>
      <c r="EZ95" s="400"/>
      <c r="FA95" s="400"/>
      <c r="FB95" s="400"/>
      <c r="FC95" s="400"/>
      <c r="FD95" s="407"/>
      <c r="FE95" s="407"/>
      <c r="FF95" s="407"/>
      <c r="FG95" s="407"/>
      <c r="FH95" s="405"/>
      <c r="FI95" s="405"/>
      <c r="FJ95" s="405"/>
      <c r="FK95" s="405"/>
      <c r="FL95" s="406"/>
      <c r="FM95" s="406"/>
      <c r="FN95" s="406"/>
      <c r="FO95" s="406"/>
      <c r="FP95" s="406"/>
      <c r="FQ95" s="406"/>
      <c r="FR95" s="406"/>
      <c r="FS95" s="406"/>
      <c r="FT95" s="406"/>
      <c r="FU95" s="406"/>
      <c r="FV95" s="406"/>
      <c r="FW95" s="399"/>
      <c r="FX95" s="405"/>
      <c r="FY95" s="405"/>
      <c r="FZ95" s="405"/>
      <c r="GA95" s="405"/>
      <c r="GB95" s="406"/>
      <c r="GC95" s="406"/>
      <c r="GD95" s="406"/>
      <c r="GE95" s="406"/>
      <c r="GF95" s="406"/>
      <c r="GG95" s="406"/>
      <c r="GH95" s="406"/>
      <c r="GI95" s="406"/>
      <c r="GJ95" s="406"/>
      <c r="GK95" s="406"/>
      <c r="GL95" s="406"/>
      <c r="GM95" s="399"/>
    </row>
    <row r="96" spans="32:195" ht="15.6" customHeight="1">
      <c r="AF96" s="536" t="s">
        <v>186</v>
      </c>
      <c r="AG96" s="471"/>
      <c r="AH96" s="471"/>
      <c r="AI96" s="471"/>
      <c r="AJ96" s="471"/>
      <c r="AK96" s="471"/>
      <c r="AL96" s="471"/>
      <c r="AM96" s="472"/>
      <c r="AN96" s="468"/>
      <c r="AO96" s="468"/>
      <c r="AP96" s="468"/>
      <c r="AQ96" s="468"/>
      <c r="AR96" s="488"/>
      <c r="AS96" s="489"/>
      <c r="AT96" s="489"/>
      <c r="AU96" s="489"/>
      <c r="AV96" s="489"/>
      <c r="AW96" s="489"/>
      <c r="AX96" s="489"/>
      <c r="AY96" s="489"/>
      <c r="AZ96" s="489"/>
      <c r="BA96" s="489"/>
      <c r="BB96" s="489"/>
      <c r="BC96" s="195"/>
      <c r="BD96" s="468"/>
      <c r="BE96" s="468"/>
      <c r="BF96" s="468"/>
      <c r="BG96" s="468"/>
      <c r="BH96" s="488"/>
      <c r="BI96" s="489"/>
      <c r="BJ96" s="489"/>
      <c r="BK96" s="489"/>
      <c r="BL96" s="489"/>
      <c r="BM96" s="489"/>
      <c r="BN96" s="489"/>
      <c r="BO96" s="489"/>
      <c r="BP96" s="489"/>
      <c r="BQ96" s="489"/>
      <c r="BR96" s="489"/>
      <c r="BS96" s="237"/>
      <c r="BU96" s="532"/>
      <c r="BV96" s="533"/>
      <c r="BW96" s="466" t="s">
        <v>209</v>
      </c>
      <c r="BX96" s="467"/>
      <c r="BY96" s="467"/>
      <c r="BZ96" s="467"/>
      <c r="CA96" s="467"/>
      <c r="CB96" s="497"/>
      <c r="CC96" s="468"/>
      <c r="CD96" s="468"/>
      <c r="CE96" s="468"/>
      <c r="CF96" s="468"/>
      <c r="CG96" s="488"/>
      <c r="CH96" s="489"/>
      <c r="CI96" s="489"/>
      <c r="CJ96" s="489"/>
      <c r="CK96" s="489"/>
      <c r="CL96" s="489"/>
      <c r="CM96" s="489"/>
      <c r="CN96" s="489"/>
      <c r="CO96" s="489"/>
      <c r="CP96" s="489"/>
      <c r="CQ96" s="489"/>
      <c r="CR96" s="195"/>
      <c r="CS96" s="468"/>
      <c r="CT96" s="468"/>
      <c r="CU96" s="468"/>
      <c r="CV96" s="468"/>
      <c r="CW96" s="488"/>
      <c r="CX96" s="489"/>
      <c r="CY96" s="489"/>
      <c r="CZ96" s="489"/>
      <c r="DA96" s="489"/>
      <c r="DB96" s="489"/>
      <c r="DC96" s="489"/>
      <c r="DD96" s="489"/>
      <c r="DE96" s="489"/>
      <c r="DF96" s="489"/>
      <c r="DG96" s="489"/>
      <c r="DH96" s="237"/>
      <c r="DK96" s="409"/>
      <c r="DL96" s="409"/>
      <c r="DM96" s="400"/>
      <c r="DN96" s="400"/>
      <c r="DO96" s="400"/>
      <c r="DP96" s="400"/>
      <c r="DQ96" s="400"/>
      <c r="DR96" s="400"/>
      <c r="DS96" s="405"/>
      <c r="DT96" s="405"/>
      <c r="DU96" s="405"/>
      <c r="DV96" s="405"/>
      <c r="DW96" s="406"/>
      <c r="DX96" s="406"/>
      <c r="DY96" s="406"/>
      <c r="DZ96" s="406"/>
      <c r="EA96" s="406"/>
      <c r="EB96" s="406"/>
      <c r="EC96" s="406"/>
      <c r="ED96" s="406"/>
      <c r="EE96" s="406"/>
      <c r="EF96" s="406"/>
      <c r="EG96" s="406"/>
      <c r="EH96" s="399"/>
      <c r="EI96" s="405"/>
      <c r="EJ96" s="405"/>
      <c r="EK96" s="405"/>
      <c r="EL96" s="405"/>
      <c r="EM96" s="406"/>
      <c r="EN96" s="406"/>
      <c r="EO96" s="406"/>
      <c r="EP96" s="406"/>
      <c r="EQ96" s="406"/>
      <c r="ER96" s="406"/>
      <c r="ES96" s="406"/>
      <c r="ET96" s="406"/>
      <c r="EU96" s="406"/>
      <c r="EV96" s="406"/>
      <c r="EW96" s="406"/>
      <c r="EX96" s="399"/>
      <c r="EZ96" s="400"/>
      <c r="FA96" s="400"/>
      <c r="FB96" s="400"/>
      <c r="FC96" s="400"/>
      <c r="FD96" s="407"/>
      <c r="FE96" s="407"/>
      <c r="FF96" s="407"/>
      <c r="FG96" s="407"/>
      <c r="FH96" s="405"/>
      <c r="FI96" s="405"/>
      <c r="FJ96" s="405"/>
      <c r="FK96" s="405"/>
      <c r="FL96" s="406"/>
      <c r="FM96" s="406"/>
      <c r="FN96" s="406"/>
      <c r="FO96" s="406"/>
      <c r="FP96" s="406"/>
      <c r="FQ96" s="406"/>
      <c r="FR96" s="406"/>
      <c r="FS96" s="406"/>
      <c r="FT96" s="406"/>
      <c r="FU96" s="406"/>
      <c r="FV96" s="406"/>
      <c r="FW96" s="399"/>
      <c r="FX96" s="405"/>
      <c r="FY96" s="405"/>
      <c r="FZ96" s="405"/>
      <c r="GA96" s="405"/>
      <c r="GB96" s="406"/>
      <c r="GC96" s="406"/>
      <c r="GD96" s="406"/>
      <c r="GE96" s="406"/>
      <c r="GF96" s="406"/>
      <c r="GG96" s="406"/>
      <c r="GH96" s="406"/>
      <c r="GI96" s="406"/>
      <c r="GJ96" s="406"/>
      <c r="GK96" s="406"/>
      <c r="GL96" s="406"/>
      <c r="GM96" s="399"/>
    </row>
    <row r="97" spans="32:195" ht="15.6" customHeight="1">
      <c r="AF97" s="536" t="s">
        <v>187</v>
      </c>
      <c r="AG97" s="471"/>
      <c r="AH97" s="471"/>
      <c r="AI97" s="471"/>
      <c r="AJ97" s="471"/>
      <c r="AK97" s="471"/>
      <c r="AL97" s="471"/>
      <c r="AM97" s="472"/>
      <c r="AN97" s="468"/>
      <c r="AO97" s="468"/>
      <c r="AP97" s="468"/>
      <c r="AQ97" s="468"/>
      <c r="AR97" s="488"/>
      <c r="AS97" s="489"/>
      <c r="AT97" s="489"/>
      <c r="AU97" s="489"/>
      <c r="AV97" s="489"/>
      <c r="AW97" s="489"/>
      <c r="AX97" s="489"/>
      <c r="AY97" s="489"/>
      <c r="AZ97" s="489"/>
      <c r="BA97" s="489"/>
      <c r="BB97" s="489"/>
      <c r="BC97" s="195"/>
      <c r="BD97" s="468"/>
      <c r="BE97" s="468"/>
      <c r="BF97" s="468"/>
      <c r="BG97" s="468"/>
      <c r="BH97" s="488"/>
      <c r="BI97" s="489"/>
      <c r="BJ97" s="489"/>
      <c r="BK97" s="489"/>
      <c r="BL97" s="489"/>
      <c r="BM97" s="489"/>
      <c r="BN97" s="489"/>
      <c r="BO97" s="489"/>
      <c r="BP97" s="489"/>
      <c r="BQ97" s="489"/>
      <c r="BR97" s="489"/>
      <c r="BS97" s="237"/>
      <c r="BU97" s="532"/>
      <c r="BV97" s="533"/>
      <c r="BW97" s="466" t="s">
        <v>210</v>
      </c>
      <c r="BX97" s="467"/>
      <c r="BY97" s="467"/>
      <c r="BZ97" s="467"/>
      <c r="CA97" s="467"/>
      <c r="CB97" s="497"/>
      <c r="CC97" s="468"/>
      <c r="CD97" s="468"/>
      <c r="CE97" s="468"/>
      <c r="CF97" s="468"/>
      <c r="CG97" s="488"/>
      <c r="CH97" s="489"/>
      <c r="CI97" s="489"/>
      <c r="CJ97" s="489"/>
      <c r="CK97" s="489"/>
      <c r="CL97" s="489"/>
      <c r="CM97" s="489"/>
      <c r="CN97" s="489"/>
      <c r="CO97" s="489"/>
      <c r="CP97" s="489"/>
      <c r="CQ97" s="489"/>
      <c r="CR97" s="195"/>
      <c r="CS97" s="468"/>
      <c r="CT97" s="468"/>
      <c r="CU97" s="468"/>
      <c r="CV97" s="468"/>
      <c r="CW97" s="488"/>
      <c r="CX97" s="489"/>
      <c r="CY97" s="489"/>
      <c r="CZ97" s="489"/>
      <c r="DA97" s="489"/>
      <c r="DB97" s="489"/>
      <c r="DC97" s="489"/>
      <c r="DD97" s="489"/>
      <c r="DE97" s="489"/>
      <c r="DF97" s="489"/>
      <c r="DG97" s="489"/>
      <c r="DH97" s="237"/>
      <c r="DK97" s="409"/>
      <c r="DL97" s="409"/>
      <c r="DM97" s="400"/>
      <c r="DN97" s="400"/>
      <c r="DO97" s="400"/>
      <c r="DP97" s="400"/>
      <c r="DQ97" s="400"/>
      <c r="DR97" s="400"/>
      <c r="DS97" s="405"/>
      <c r="DT97" s="405"/>
      <c r="DU97" s="405"/>
      <c r="DV97" s="405"/>
      <c r="DW97" s="406"/>
      <c r="DX97" s="406"/>
      <c r="DY97" s="406"/>
      <c r="DZ97" s="406"/>
      <c r="EA97" s="406"/>
      <c r="EB97" s="406"/>
      <c r="EC97" s="406"/>
      <c r="ED97" s="406"/>
      <c r="EE97" s="406"/>
      <c r="EF97" s="406"/>
      <c r="EG97" s="406"/>
      <c r="EH97" s="399"/>
      <c r="EI97" s="405"/>
      <c r="EJ97" s="405"/>
      <c r="EK97" s="405"/>
      <c r="EL97" s="405"/>
      <c r="EM97" s="406"/>
      <c r="EN97" s="406"/>
      <c r="EO97" s="406"/>
      <c r="EP97" s="406"/>
      <c r="EQ97" s="406"/>
      <c r="ER97" s="406"/>
      <c r="ES97" s="406"/>
      <c r="ET97" s="406"/>
      <c r="EU97" s="406"/>
      <c r="EV97" s="406"/>
      <c r="EW97" s="406"/>
      <c r="EX97" s="399"/>
      <c r="EZ97" s="400"/>
      <c r="FA97" s="400"/>
      <c r="FB97" s="400"/>
      <c r="FC97" s="400"/>
      <c r="FD97" s="407"/>
      <c r="FE97" s="407"/>
      <c r="FF97" s="407"/>
      <c r="FG97" s="407"/>
      <c r="FH97" s="405"/>
      <c r="FI97" s="405"/>
      <c r="FJ97" s="405"/>
      <c r="FK97" s="405"/>
      <c r="FL97" s="406"/>
      <c r="FM97" s="406"/>
      <c r="FN97" s="406"/>
      <c r="FO97" s="406"/>
      <c r="FP97" s="406"/>
      <c r="FQ97" s="406"/>
      <c r="FR97" s="406"/>
      <c r="FS97" s="406"/>
      <c r="FT97" s="406"/>
      <c r="FU97" s="406"/>
      <c r="FV97" s="406"/>
      <c r="FW97" s="399"/>
      <c r="FX97" s="405"/>
      <c r="FY97" s="405"/>
      <c r="FZ97" s="405"/>
      <c r="GA97" s="405"/>
      <c r="GB97" s="406"/>
      <c r="GC97" s="406"/>
      <c r="GD97" s="406"/>
      <c r="GE97" s="406"/>
      <c r="GF97" s="406"/>
      <c r="GG97" s="406"/>
      <c r="GH97" s="406"/>
      <c r="GI97" s="406"/>
      <c r="GJ97" s="406"/>
      <c r="GK97" s="406"/>
      <c r="GL97" s="406"/>
      <c r="GM97" s="399"/>
    </row>
    <row r="98" spans="32:195" ht="15.6" customHeight="1">
      <c r="AF98" s="477" t="s">
        <v>199</v>
      </c>
      <c r="AG98" s="478"/>
      <c r="AH98" s="479"/>
      <c r="AI98" s="390"/>
      <c r="AJ98" s="486">
        <v>0</v>
      </c>
      <c r="AK98" s="486"/>
      <c r="AL98" s="486"/>
      <c r="AM98" s="487"/>
      <c r="AN98" s="468"/>
      <c r="AO98" s="468"/>
      <c r="AP98" s="468"/>
      <c r="AQ98" s="468"/>
      <c r="AR98" s="488"/>
      <c r="AS98" s="489"/>
      <c r="AT98" s="489"/>
      <c r="AU98" s="489"/>
      <c r="AV98" s="489"/>
      <c r="AW98" s="489"/>
      <c r="AX98" s="489"/>
      <c r="AY98" s="489"/>
      <c r="AZ98" s="489"/>
      <c r="BA98" s="489"/>
      <c r="BB98" s="489"/>
      <c r="BC98" s="195"/>
      <c r="BD98" s="468"/>
      <c r="BE98" s="468"/>
      <c r="BF98" s="468"/>
      <c r="BG98" s="468"/>
      <c r="BH98" s="488"/>
      <c r="BI98" s="489"/>
      <c r="BJ98" s="489"/>
      <c r="BK98" s="489"/>
      <c r="BL98" s="489"/>
      <c r="BM98" s="489"/>
      <c r="BN98" s="489"/>
      <c r="BO98" s="489"/>
      <c r="BP98" s="489"/>
      <c r="BQ98" s="489"/>
      <c r="BR98" s="489"/>
      <c r="BS98" s="237"/>
      <c r="BU98" s="532"/>
      <c r="BV98" s="533"/>
      <c r="BW98" s="466" t="s">
        <v>211</v>
      </c>
      <c r="BX98" s="467"/>
      <c r="BY98" s="467"/>
      <c r="BZ98" s="467"/>
      <c r="CA98" s="467"/>
      <c r="CB98" s="497"/>
      <c r="CC98" s="468"/>
      <c r="CD98" s="468"/>
      <c r="CE98" s="468"/>
      <c r="CF98" s="468"/>
      <c r="CG98" s="488"/>
      <c r="CH98" s="489"/>
      <c r="CI98" s="489"/>
      <c r="CJ98" s="489"/>
      <c r="CK98" s="489"/>
      <c r="CL98" s="489"/>
      <c r="CM98" s="489"/>
      <c r="CN98" s="489"/>
      <c r="CO98" s="489"/>
      <c r="CP98" s="489"/>
      <c r="CQ98" s="489"/>
      <c r="CR98" s="195"/>
      <c r="CS98" s="468"/>
      <c r="CT98" s="468"/>
      <c r="CU98" s="468"/>
      <c r="CV98" s="468"/>
      <c r="CW98" s="488"/>
      <c r="CX98" s="489"/>
      <c r="CY98" s="489"/>
      <c r="CZ98" s="489"/>
      <c r="DA98" s="489"/>
      <c r="DB98" s="489"/>
      <c r="DC98" s="489"/>
      <c r="DD98" s="489"/>
      <c r="DE98" s="489"/>
      <c r="DF98" s="489"/>
      <c r="DG98" s="489"/>
      <c r="DH98" s="237"/>
      <c r="DK98" s="409"/>
      <c r="DL98" s="409"/>
      <c r="DM98" s="400"/>
      <c r="DN98" s="400"/>
      <c r="DO98" s="400"/>
      <c r="DP98" s="400"/>
      <c r="DQ98" s="400"/>
      <c r="DR98" s="400"/>
      <c r="DS98" s="405"/>
      <c r="DT98" s="405"/>
      <c r="DU98" s="405"/>
      <c r="DV98" s="405"/>
      <c r="DW98" s="406"/>
      <c r="DX98" s="406"/>
      <c r="DY98" s="406"/>
      <c r="DZ98" s="406"/>
      <c r="EA98" s="406"/>
      <c r="EB98" s="406"/>
      <c r="EC98" s="406"/>
      <c r="ED98" s="406"/>
      <c r="EE98" s="406"/>
      <c r="EF98" s="406"/>
      <c r="EG98" s="406"/>
      <c r="EH98" s="399"/>
      <c r="EI98" s="405"/>
      <c r="EJ98" s="405"/>
      <c r="EK98" s="405"/>
      <c r="EL98" s="405"/>
      <c r="EM98" s="406"/>
      <c r="EN98" s="406"/>
      <c r="EO98" s="406"/>
      <c r="EP98" s="406"/>
      <c r="EQ98" s="406"/>
      <c r="ER98" s="406"/>
      <c r="ES98" s="406"/>
      <c r="ET98" s="406"/>
      <c r="EU98" s="406"/>
      <c r="EV98" s="406"/>
      <c r="EW98" s="406"/>
      <c r="EX98" s="399"/>
      <c r="EZ98" s="408"/>
      <c r="FA98" s="408"/>
      <c r="FB98" s="408"/>
      <c r="FC98" s="400"/>
      <c r="FD98" s="407"/>
      <c r="FE98" s="407"/>
      <c r="FF98" s="407"/>
      <c r="FG98" s="407"/>
      <c r="FH98" s="405"/>
      <c r="FI98" s="405"/>
      <c r="FJ98" s="405"/>
      <c r="FK98" s="405"/>
      <c r="FL98" s="406"/>
      <c r="FM98" s="406"/>
      <c r="FN98" s="406"/>
      <c r="FO98" s="406"/>
      <c r="FP98" s="406"/>
      <c r="FQ98" s="406"/>
      <c r="FR98" s="406"/>
      <c r="FS98" s="406"/>
      <c r="FT98" s="406"/>
      <c r="FU98" s="406"/>
      <c r="FV98" s="406"/>
      <c r="FW98" s="399"/>
      <c r="FX98" s="405"/>
      <c r="FY98" s="405"/>
      <c r="FZ98" s="405"/>
      <c r="GA98" s="405"/>
      <c r="GB98" s="406"/>
      <c r="GC98" s="406"/>
      <c r="GD98" s="406"/>
      <c r="GE98" s="406"/>
      <c r="GF98" s="406"/>
      <c r="GG98" s="406"/>
      <c r="GH98" s="406"/>
      <c r="GI98" s="406"/>
      <c r="GJ98" s="406"/>
      <c r="GK98" s="406"/>
      <c r="GL98" s="406"/>
      <c r="GM98" s="399"/>
    </row>
    <row r="99" spans="32:195" ht="15.6" customHeight="1">
      <c r="AF99" s="480"/>
      <c r="AG99" s="481"/>
      <c r="AH99" s="482"/>
      <c r="AI99" s="390"/>
      <c r="AJ99" s="486">
        <v>0</v>
      </c>
      <c r="AK99" s="486"/>
      <c r="AL99" s="486"/>
      <c r="AM99" s="487"/>
      <c r="AN99" s="468"/>
      <c r="AO99" s="468"/>
      <c r="AP99" s="468"/>
      <c r="AQ99" s="468"/>
      <c r="AR99" s="488"/>
      <c r="AS99" s="489"/>
      <c r="AT99" s="489"/>
      <c r="AU99" s="489"/>
      <c r="AV99" s="489"/>
      <c r="AW99" s="489"/>
      <c r="AX99" s="489"/>
      <c r="AY99" s="489"/>
      <c r="AZ99" s="489"/>
      <c r="BA99" s="489"/>
      <c r="BB99" s="489"/>
      <c r="BC99" s="195"/>
      <c r="BD99" s="468"/>
      <c r="BE99" s="468"/>
      <c r="BF99" s="468"/>
      <c r="BG99" s="468"/>
      <c r="BH99" s="488"/>
      <c r="BI99" s="489"/>
      <c r="BJ99" s="489"/>
      <c r="BK99" s="489"/>
      <c r="BL99" s="489"/>
      <c r="BM99" s="489"/>
      <c r="BN99" s="489"/>
      <c r="BO99" s="489"/>
      <c r="BP99" s="489"/>
      <c r="BQ99" s="489"/>
      <c r="BR99" s="489"/>
      <c r="BS99" s="237"/>
      <c r="BU99" s="532"/>
      <c r="BV99" s="533"/>
      <c r="BW99" s="466" t="s">
        <v>212</v>
      </c>
      <c r="BX99" s="467"/>
      <c r="BY99" s="467"/>
      <c r="BZ99" s="467"/>
      <c r="CA99" s="467"/>
      <c r="CB99" s="497"/>
      <c r="CC99" s="468"/>
      <c r="CD99" s="468"/>
      <c r="CE99" s="468"/>
      <c r="CF99" s="468"/>
      <c r="CG99" s="488"/>
      <c r="CH99" s="489"/>
      <c r="CI99" s="489"/>
      <c r="CJ99" s="489"/>
      <c r="CK99" s="489"/>
      <c r="CL99" s="489"/>
      <c r="CM99" s="489"/>
      <c r="CN99" s="489"/>
      <c r="CO99" s="489"/>
      <c r="CP99" s="489"/>
      <c r="CQ99" s="489"/>
      <c r="CR99" s="195"/>
      <c r="CS99" s="468"/>
      <c r="CT99" s="468"/>
      <c r="CU99" s="468"/>
      <c r="CV99" s="468"/>
      <c r="CW99" s="488"/>
      <c r="CX99" s="489"/>
      <c r="CY99" s="489"/>
      <c r="CZ99" s="489"/>
      <c r="DA99" s="489"/>
      <c r="DB99" s="489"/>
      <c r="DC99" s="489"/>
      <c r="DD99" s="489"/>
      <c r="DE99" s="489"/>
      <c r="DF99" s="489"/>
      <c r="DG99" s="489"/>
      <c r="DH99" s="237"/>
      <c r="DK99" s="409"/>
      <c r="DL99" s="409"/>
      <c r="DM99" s="400"/>
      <c r="DN99" s="400"/>
      <c r="DO99" s="400"/>
      <c r="DP99" s="400"/>
      <c r="DQ99" s="400"/>
      <c r="DR99" s="400"/>
      <c r="DS99" s="405"/>
      <c r="DT99" s="405"/>
      <c r="DU99" s="405"/>
      <c r="DV99" s="405"/>
      <c r="DW99" s="406"/>
      <c r="DX99" s="406"/>
      <c r="DY99" s="406"/>
      <c r="DZ99" s="406"/>
      <c r="EA99" s="406"/>
      <c r="EB99" s="406"/>
      <c r="EC99" s="406"/>
      <c r="ED99" s="406"/>
      <c r="EE99" s="406"/>
      <c r="EF99" s="406"/>
      <c r="EG99" s="406"/>
      <c r="EH99" s="399"/>
      <c r="EI99" s="405"/>
      <c r="EJ99" s="405"/>
      <c r="EK99" s="405"/>
      <c r="EL99" s="405"/>
      <c r="EM99" s="406"/>
      <c r="EN99" s="406"/>
      <c r="EO99" s="406"/>
      <c r="EP99" s="406"/>
      <c r="EQ99" s="406"/>
      <c r="ER99" s="406"/>
      <c r="ES99" s="406"/>
      <c r="ET99" s="406"/>
      <c r="EU99" s="406"/>
      <c r="EV99" s="406"/>
      <c r="EW99" s="406"/>
      <c r="EX99" s="399"/>
      <c r="EZ99" s="408"/>
      <c r="FA99" s="408"/>
      <c r="FB99" s="408"/>
      <c r="FC99" s="400"/>
      <c r="FD99" s="407"/>
      <c r="FE99" s="407"/>
      <c r="FF99" s="407"/>
      <c r="FG99" s="407"/>
      <c r="FH99" s="405"/>
      <c r="FI99" s="405"/>
      <c r="FJ99" s="405"/>
      <c r="FK99" s="405"/>
      <c r="FL99" s="406"/>
      <c r="FM99" s="406"/>
      <c r="FN99" s="406"/>
      <c r="FO99" s="406"/>
      <c r="FP99" s="406"/>
      <c r="FQ99" s="406"/>
      <c r="FR99" s="406"/>
      <c r="FS99" s="406"/>
      <c r="FT99" s="406"/>
      <c r="FU99" s="406"/>
      <c r="FV99" s="406"/>
      <c r="FW99" s="399"/>
      <c r="FX99" s="405"/>
      <c r="FY99" s="405"/>
      <c r="FZ99" s="405"/>
      <c r="GA99" s="405"/>
      <c r="GB99" s="406"/>
      <c r="GC99" s="406"/>
      <c r="GD99" s="406"/>
      <c r="GE99" s="406"/>
      <c r="GF99" s="406"/>
      <c r="GG99" s="406"/>
      <c r="GH99" s="406"/>
      <c r="GI99" s="406"/>
      <c r="GJ99" s="406"/>
      <c r="GK99" s="406"/>
      <c r="GL99" s="406"/>
      <c r="GM99" s="399"/>
    </row>
    <row r="100" spans="32:195" ht="15.6" customHeight="1">
      <c r="AF100" s="480"/>
      <c r="AG100" s="481"/>
      <c r="AH100" s="482"/>
      <c r="AI100" s="390"/>
      <c r="AJ100" s="486">
        <v>0</v>
      </c>
      <c r="AK100" s="486"/>
      <c r="AL100" s="486"/>
      <c r="AM100" s="487"/>
      <c r="AN100" s="468"/>
      <c r="AO100" s="468"/>
      <c r="AP100" s="468"/>
      <c r="AQ100" s="468"/>
      <c r="AR100" s="488"/>
      <c r="AS100" s="489"/>
      <c r="AT100" s="489"/>
      <c r="AU100" s="489"/>
      <c r="AV100" s="489"/>
      <c r="AW100" s="489"/>
      <c r="AX100" s="489"/>
      <c r="AY100" s="489"/>
      <c r="AZ100" s="489"/>
      <c r="BA100" s="489"/>
      <c r="BB100" s="489"/>
      <c r="BC100" s="195"/>
      <c r="BD100" s="468"/>
      <c r="BE100" s="468"/>
      <c r="BF100" s="468"/>
      <c r="BG100" s="468"/>
      <c r="BH100" s="488"/>
      <c r="BI100" s="489"/>
      <c r="BJ100" s="489"/>
      <c r="BK100" s="489"/>
      <c r="BL100" s="489"/>
      <c r="BM100" s="489"/>
      <c r="BN100" s="489"/>
      <c r="BO100" s="489"/>
      <c r="BP100" s="489"/>
      <c r="BQ100" s="489"/>
      <c r="BR100" s="489"/>
      <c r="BS100" s="237"/>
      <c r="BU100" s="532"/>
      <c r="BV100" s="533"/>
      <c r="BW100" s="466" t="s">
        <v>213</v>
      </c>
      <c r="BX100" s="467"/>
      <c r="BY100" s="467"/>
      <c r="BZ100" s="467"/>
      <c r="CA100" s="467"/>
      <c r="CB100" s="497"/>
      <c r="CC100" s="468"/>
      <c r="CD100" s="468"/>
      <c r="CE100" s="468"/>
      <c r="CF100" s="468"/>
      <c r="CG100" s="488"/>
      <c r="CH100" s="489"/>
      <c r="CI100" s="489"/>
      <c r="CJ100" s="489"/>
      <c r="CK100" s="489"/>
      <c r="CL100" s="489"/>
      <c r="CM100" s="489"/>
      <c r="CN100" s="489"/>
      <c r="CO100" s="489"/>
      <c r="CP100" s="489"/>
      <c r="CQ100" s="489"/>
      <c r="CR100" s="195"/>
      <c r="CS100" s="468"/>
      <c r="CT100" s="468"/>
      <c r="CU100" s="468"/>
      <c r="CV100" s="468"/>
      <c r="CW100" s="488"/>
      <c r="CX100" s="489"/>
      <c r="CY100" s="489"/>
      <c r="CZ100" s="489"/>
      <c r="DA100" s="489"/>
      <c r="DB100" s="489"/>
      <c r="DC100" s="489"/>
      <c r="DD100" s="489"/>
      <c r="DE100" s="489"/>
      <c r="DF100" s="489"/>
      <c r="DG100" s="489"/>
      <c r="DH100" s="237"/>
      <c r="DK100" s="409"/>
      <c r="DL100" s="409"/>
      <c r="DM100" s="400"/>
      <c r="DN100" s="400"/>
      <c r="DO100" s="400"/>
      <c r="DP100" s="400"/>
      <c r="DQ100" s="400"/>
      <c r="DR100" s="400"/>
      <c r="DS100" s="405"/>
      <c r="DT100" s="405"/>
      <c r="DU100" s="405"/>
      <c r="DV100" s="405"/>
      <c r="DW100" s="406"/>
      <c r="DX100" s="406"/>
      <c r="DY100" s="406"/>
      <c r="DZ100" s="406"/>
      <c r="EA100" s="406"/>
      <c r="EB100" s="406"/>
      <c r="EC100" s="406"/>
      <c r="ED100" s="406"/>
      <c r="EE100" s="406"/>
      <c r="EF100" s="406"/>
      <c r="EG100" s="406"/>
      <c r="EH100" s="399"/>
      <c r="EI100" s="405"/>
      <c r="EJ100" s="405"/>
      <c r="EK100" s="405"/>
      <c r="EL100" s="405"/>
      <c r="EM100" s="406"/>
      <c r="EN100" s="406"/>
      <c r="EO100" s="406"/>
      <c r="EP100" s="406"/>
      <c r="EQ100" s="406"/>
      <c r="ER100" s="406"/>
      <c r="ES100" s="406"/>
      <c r="ET100" s="406"/>
      <c r="EU100" s="406"/>
      <c r="EV100" s="406"/>
      <c r="EW100" s="406"/>
      <c r="EX100" s="399"/>
      <c r="EZ100" s="408"/>
      <c r="FA100" s="408"/>
      <c r="FB100" s="408"/>
      <c r="FC100" s="400"/>
      <c r="FD100" s="407"/>
      <c r="FE100" s="407"/>
      <c r="FF100" s="407"/>
      <c r="FG100" s="407"/>
      <c r="FH100" s="405"/>
      <c r="FI100" s="405"/>
      <c r="FJ100" s="405"/>
      <c r="FK100" s="405"/>
      <c r="FL100" s="406"/>
      <c r="FM100" s="406"/>
      <c r="FN100" s="406"/>
      <c r="FO100" s="406"/>
      <c r="FP100" s="406"/>
      <c r="FQ100" s="406"/>
      <c r="FR100" s="406"/>
      <c r="FS100" s="406"/>
      <c r="FT100" s="406"/>
      <c r="FU100" s="406"/>
      <c r="FV100" s="406"/>
      <c r="FW100" s="399"/>
      <c r="FX100" s="405"/>
      <c r="FY100" s="405"/>
      <c r="FZ100" s="405"/>
      <c r="GA100" s="405"/>
      <c r="GB100" s="406"/>
      <c r="GC100" s="406"/>
      <c r="GD100" s="406"/>
      <c r="GE100" s="406"/>
      <c r="GF100" s="406"/>
      <c r="GG100" s="406"/>
      <c r="GH100" s="406"/>
      <c r="GI100" s="406"/>
      <c r="GJ100" s="406"/>
      <c r="GK100" s="406"/>
      <c r="GL100" s="406"/>
      <c r="GM100" s="399"/>
    </row>
    <row r="101" spans="32:195" ht="15.6" customHeight="1">
      <c r="AF101" s="483"/>
      <c r="AG101" s="484"/>
      <c r="AH101" s="485"/>
      <c r="AI101" s="390"/>
      <c r="AJ101" s="486">
        <v>0</v>
      </c>
      <c r="AK101" s="486"/>
      <c r="AL101" s="486"/>
      <c r="AM101" s="487"/>
      <c r="AN101" s="468"/>
      <c r="AO101" s="468"/>
      <c r="AP101" s="468"/>
      <c r="AQ101" s="468"/>
      <c r="AR101" s="469"/>
      <c r="AS101" s="470"/>
      <c r="AT101" s="470"/>
      <c r="AU101" s="470"/>
      <c r="AV101" s="470"/>
      <c r="AW101" s="470"/>
      <c r="AX101" s="470"/>
      <c r="AY101" s="470"/>
      <c r="AZ101" s="470"/>
      <c r="BA101" s="470"/>
      <c r="BB101" s="470"/>
      <c r="BC101" s="239"/>
      <c r="BD101" s="468"/>
      <c r="BE101" s="468"/>
      <c r="BF101" s="468"/>
      <c r="BG101" s="468"/>
      <c r="BH101" s="469"/>
      <c r="BI101" s="470"/>
      <c r="BJ101" s="470"/>
      <c r="BK101" s="470"/>
      <c r="BL101" s="470"/>
      <c r="BM101" s="470"/>
      <c r="BN101" s="470"/>
      <c r="BO101" s="470"/>
      <c r="BP101" s="470"/>
      <c r="BQ101" s="470"/>
      <c r="BR101" s="470"/>
      <c r="BS101" s="237"/>
      <c r="BU101" s="532"/>
      <c r="BV101" s="533"/>
      <c r="BW101" s="477" t="s">
        <v>188</v>
      </c>
      <c r="BX101" s="479"/>
      <c r="BY101" s="501">
        <v>0</v>
      </c>
      <c r="BZ101" s="501"/>
      <c r="CA101" s="501"/>
      <c r="CB101" s="502"/>
      <c r="CC101" s="468"/>
      <c r="CD101" s="468"/>
      <c r="CE101" s="468"/>
      <c r="CF101" s="468"/>
      <c r="CG101" s="488"/>
      <c r="CH101" s="489"/>
      <c r="CI101" s="489"/>
      <c r="CJ101" s="489"/>
      <c r="CK101" s="489"/>
      <c r="CL101" s="489"/>
      <c r="CM101" s="489"/>
      <c r="CN101" s="489"/>
      <c r="CO101" s="489"/>
      <c r="CP101" s="489"/>
      <c r="CQ101" s="489"/>
      <c r="CR101" s="195"/>
      <c r="CS101" s="468"/>
      <c r="CT101" s="468"/>
      <c r="CU101" s="468"/>
      <c r="CV101" s="468"/>
      <c r="CW101" s="488"/>
      <c r="CX101" s="489"/>
      <c r="CY101" s="489"/>
      <c r="CZ101" s="489"/>
      <c r="DA101" s="489"/>
      <c r="DB101" s="489"/>
      <c r="DC101" s="489"/>
      <c r="DD101" s="489"/>
      <c r="DE101" s="489"/>
      <c r="DF101" s="489"/>
      <c r="DG101" s="489"/>
      <c r="DH101" s="237"/>
      <c r="DK101" s="409"/>
      <c r="DL101" s="409"/>
      <c r="DM101" s="408"/>
      <c r="DN101" s="408"/>
      <c r="DO101" s="407"/>
      <c r="DP101" s="407"/>
      <c r="DQ101" s="407"/>
      <c r="DR101" s="407"/>
      <c r="DS101" s="405"/>
      <c r="DT101" s="405"/>
      <c r="DU101" s="405"/>
      <c r="DV101" s="405"/>
      <c r="DW101" s="406"/>
      <c r="DX101" s="406"/>
      <c r="DY101" s="406"/>
      <c r="DZ101" s="406"/>
      <c r="EA101" s="406"/>
      <c r="EB101" s="406"/>
      <c r="EC101" s="406"/>
      <c r="ED101" s="406"/>
      <c r="EE101" s="406"/>
      <c r="EF101" s="406"/>
      <c r="EG101" s="406"/>
      <c r="EH101" s="399"/>
      <c r="EI101" s="405"/>
      <c r="EJ101" s="405"/>
      <c r="EK101" s="405"/>
      <c r="EL101" s="405"/>
      <c r="EM101" s="406"/>
      <c r="EN101" s="406"/>
      <c r="EO101" s="406"/>
      <c r="EP101" s="406"/>
      <c r="EQ101" s="406"/>
      <c r="ER101" s="406"/>
      <c r="ES101" s="406"/>
      <c r="ET101" s="406"/>
      <c r="EU101" s="406"/>
      <c r="EV101" s="406"/>
      <c r="EW101" s="406"/>
      <c r="EX101" s="399"/>
      <c r="EZ101" s="408"/>
      <c r="FA101" s="408"/>
      <c r="FB101" s="408"/>
      <c r="FC101" s="400"/>
      <c r="FD101" s="407"/>
      <c r="FE101" s="407"/>
      <c r="FF101" s="407"/>
      <c r="FG101" s="407"/>
      <c r="FH101" s="405"/>
      <c r="FI101" s="405"/>
      <c r="FJ101" s="405"/>
      <c r="FK101" s="405"/>
      <c r="FL101" s="406"/>
      <c r="FM101" s="406"/>
      <c r="FN101" s="406"/>
      <c r="FO101" s="406"/>
      <c r="FP101" s="406"/>
      <c r="FQ101" s="406"/>
      <c r="FR101" s="406"/>
      <c r="FS101" s="406"/>
      <c r="FT101" s="406"/>
      <c r="FU101" s="406"/>
      <c r="FV101" s="406"/>
      <c r="FW101" s="399"/>
      <c r="FX101" s="405"/>
      <c r="FY101" s="405"/>
      <c r="FZ101" s="405"/>
      <c r="GA101" s="405"/>
      <c r="GB101" s="406"/>
      <c r="GC101" s="406"/>
      <c r="GD101" s="406"/>
      <c r="GE101" s="406"/>
      <c r="GF101" s="406"/>
      <c r="GG101" s="406"/>
      <c r="GH101" s="406"/>
      <c r="GI101" s="406"/>
      <c r="GJ101" s="406"/>
      <c r="GK101" s="406"/>
      <c r="GL101" s="406"/>
      <c r="GM101" s="399"/>
    </row>
    <row r="102" spans="32:195" ht="15.6" customHeight="1">
      <c r="AF102" s="466"/>
      <c r="AG102" s="467"/>
      <c r="AH102" s="467"/>
      <c r="AI102" s="467"/>
      <c r="AJ102" s="471"/>
      <c r="AK102" s="471"/>
      <c r="AL102" s="471"/>
      <c r="AM102" s="472"/>
      <c r="AN102" s="468"/>
      <c r="AO102" s="468"/>
      <c r="AP102" s="468"/>
      <c r="AQ102" s="468"/>
      <c r="AR102" s="469"/>
      <c r="AS102" s="470"/>
      <c r="AT102" s="470"/>
      <c r="AU102" s="470"/>
      <c r="AV102" s="470"/>
      <c r="AW102" s="470"/>
      <c r="AX102" s="470"/>
      <c r="AY102" s="470"/>
      <c r="AZ102" s="470"/>
      <c r="BA102" s="470"/>
      <c r="BB102" s="470"/>
      <c r="BC102" s="239"/>
      <c r="BD102" s="468"/>
      <c r="BE102" s="468"/>
      <c r="BF102" s="468"/>
      <c r="BG102" s="468"/>
      <c r="BH102" s="469"/>
      <c r="BI102" s="470"/>
      <c r="BJ102" s="470"/>
      <c r="BK102" s="470"/>
      <c r="BL102" s="470"/>
      <c r="BM102" s="470"/>
      <c r="BN102" s="470"/>
      <c r="BO102" s="470"/>
      <c r="BP102" s="470"/>
      <c r="BQ102" s="470"/>
      <c r="BR102" s="470"/>
      <c r="BS102" s="237"/>
      <c r="BU102" s="532"/>
      <c r="BV102" s="533"/>
      <c r="BW102" s="480"/>
      <c r="BX102" s="482"/>
      <c r="BY102" s="528">
        <v>0</v>
      </c>
      <c r="BZ102" s="528"/>
      <c r="CA102" s="528"/>
      <c r="CB102" s="529"/>
      <c r="CC102" s="524"/>
      <c r="CD102" s="524"/>
      <c r="CE102" s="524"/>
      <c r="CF102" s="524"/>
      <c r="CG102" s="469"/>
      <c r="CH102" s="470"/>
      <c r="CI102" s="470"/>
      <c r="CJ102" s="470"/>
      <c r="CK102" s="470"/>
      <c r="CL102" s="470"/>
      <c r="CM102" s="470"/>
      <c r="CN102" s="470"/>
      <c r="CO102" s="470"/>
      <c r="CP102" s="470"/>
      <c r="CQ102" s="470"/>
      <c r="CR102" s="239"/>
      <c r="CS102" s="524"/>
      <c r="CT102" s="524"/>
      <c r="CU102" s="524"/>
      <c r="CV102" s="524"/>
      <c r="CW102" s="469"/>
      <c r="CX102" s="470"/>
      <c r="CY102" s="470"/>
      <c r="CZ102" s="470"/>
      <c r="DA102" s="470"/>
      <c r="DB102" s="470"/>
      <c r="DC102" s="470"/>
      <c r="DD102" s="470"/>
      <c r="DE102" s="470"/>
      <c r="DF102" s="470"/>
      <c r="DG102" s="470"/>
      <c r="DH102" s="238"/>
      <c r="DK102" s="409"/>
      <c r="DL102" s="409"/>
      <c r="DM102" s="408"/>
      <c r="DN102" s="408"/>
      <c r="DO102" s="407"/>
      <c r="DP102" s="407"/>
      <c r="DQ102" s="407"/>
      <c r="DR102" s="407"/>
      <c r="DS102" s="405"/>
      <c r="DT102" s="405"/>
      <c r="DU102" s="405"/>
      <c r="DV102" s="405"/>
      <c r="DW102" s="406"/>
      <c r="DX102" s="406"/>
      <c r="DY102" s="406"/>
      <c r="DZ102" s="406"/>
      <c r="EA102" s="406"/>
      <c r="EB102" s="406"/>
      <c r="EC102" s="406"/>
      <c r="ED102" s="406"/>
      <c r="EE102" s="406"/>
      <c r="EF102" s="406"/>
      <c r="EG102" s="406"/>
      <c r="EH102" s="399"/>
      <c r="EI102" s="405"/>
      <c r="EJ102" s="405"/>
      <c r="EK102" s="405"/>
      <c r="EL102" s="405"/>
      <c r="EM102" s="406"/>
      <c r="EN102" s="406"/>
      <c r="EO102" s="406"/>
      <c r="EP102" s="406"/>
      <c r="EQ102" s="406"/>
      <c r="ER102" s="406"/>
      <c r="ES102" s="406"/>
      <c r="ET102" s="406"/>
      <c r="EU102" s="406"/>
      <c r="EV102" s="406"/>
      <c r="EW102" s="406"/>
      <c r="EX102" s="399"/>
      <c r="EZ102" s="400"/>
      <c r="FA102" s="400"/>
      <c r="FB102" s="400"/>
      <c r="FC102" s="400"/>
      <c r="FD102" s="407"/>
      <c r="FE102" s="407"/>
      <c r="FF102" s="407"/>
      <c r="FG102" s="407"/>
      <c r="FH102" s="405"/>
      <c r="FI102" s="405"/>
      <c r="FJ102" s="405"/>
      <c r="FK102" s="405"/>
      <c r="FL102" s="406"/>
      <c r="FM102" s="406"/>
      <c r="FN102" s="406"/>
      <c r="FO102" s="406"/>
      <c r="FP102" s="406"/>
      <c r="FQ102" s="406"/>
      <c r="FR102" s="406"/>
      <c r="FS102" s="406"/>
      <c r="FT102" s="406"/>
      <c r="FU102" s="406"/>
      <c r="FV102" s="406"/>
      <c r="FW102" s="399"/>
      <c r="FX102" s="405"/>
      <c r="FY102" s="405"/>
      <c r="FZ102" s="405"/>
      <c r="GA102" s="405"/>
      <c r="GB102" s="406"/>
      <c r="GC102" s="406"/>
      <c r="GD102" s="406"/>
      <c r="GE102" s="406"/>
      <c r="GF102" s="406"/>
      <c r="GG102" s="406"/>
      <c r="GH102" s="406"/>
      <c r="GI102" s="406"/>
      <c r="GJ102" s="406"/>
      <c r="GK102" s="406"/>
      <c r="GL102" s="406"/>
      <c r="GM102" s="399"/>
    </row>
    <row r="103" spans="32:195" ht="15.6" customHeight="1">
      <c r="AF103" s="466"/>
      <c r="AG103" s="467"/>
      <c r="AH103" s="467"/>
      <c r="AI103" s="467"/>
      <c r="AJ103" s="471"/>
      <c r="AK103" s="471"/>
      <c r="AL103" s="471"/>
      <c r="AM103" s="472"/>
      <c r="AN103" s="468"/>
      <c r="AO103" s="468"/>
      <c r="AP103" s="468"/>
      <c r="AQ103" s="468"/>
      <c r="AR103" s="469"/>
      <c r="AS103" s="470"/>
      <c r="AT103" s="470"/>
      <c r="AU103" s="470"/>
      <c r="AV103" s="470"/>
      <c r="AW103" s="470"/>
      <c r="AX103" s="470"/>
      <c r="AY103" s="470"/>
      <c r="AZ103" s="470"/>
      <c r="BA103" s="470"/>
      <c r="BB103" s="470"/>
      <c r="BC103" s="239"/>
      <c r="BD103" s="468"/>
      <c r="BE103" s="468"/>
      <c r="BF103" s="468"/>
      <c r="BG103" s="468"/>
      <c r="BH103" s="469"/>
      <c r="BI103" s="470"/>
      <c r="BJ103" s="470"/>
      <c r="BK103" s="470"/>
      <c r="BL103" s="470"/>
      <c r="BM103" s="470"/>
      <c r="BN103" s="470"/>
      <c r="BO103" s="470"/>
      <c r="BP103" s="470"/>
      <c r="BQ103" s="470"/>
      <c r="BR103" s="470"/>
      <c r="BS103" s="237"/>
      <c r="BU103" s="534"/>
      <c r="BV103" s="535"/>
      <c r="BW103" s="498" t="s">
        <v>198</v>
      </c>
      <c r="BX103" s="499"/>
      <c r="BY103" s="499"/>
      <c r="BZ103" s="499"/>
      <c r="CA103" s="499"/>
      <c r="CB103" s="500"/>
      <c r="CC103" s="494"/>
      <c r="CD103" s="494"/>
      <c r="CE103" s="494"/>
      <c r="CF103" s="494"/>
      <c r="CG103" s="495"/>
      <c r="CH103" s="496"/>
      <c r="CI103" s="496"/>
      <c r="CJ103" s="496"/>
      <c r="CK103" s="496"/>
      <c r="CL103" s="496"/>
      <c r="CM103" s="496"/>
      <c r="CN103" s="496"/>
      <c r="CO103" s="496"/>
      <c r="CP103" s="496"/>
      <c r="CQ103" s="496"/>
      <c r="CR103" s="393"/>
      <c r="CS103" s="494"/>
      <c r="CT103" s="494"/>
      <c r="CU103" s="494"/>
      <c r="CV103" s="494"/>
      <c r="CW103" s="495"/>
      <c r="CX103" s="496"/>
      <c r="CY103" s="496"/>
      <c r="CZ103" s="496"/>
      <c r="DA103" s="496"/>
      <c r="DB103" s="496"/>
      <c r="DC103" s="496"/>
      <c r="DD103" s="496"/>
      <c r="DE103" s="496"/>
      <c r="DF103" s="496"/>
      <c r="DG103" s="496"/>
      <c r="DH103" s="394"/>
      <c r="DK103" s="409"/>
      <c r="DL103" s="409"/>
      <c r="DM103" s="400"/>
      <c r="DN103" s="400"/>
      <c r="DO103" s="400"/>
      <c r="DP103" s="400"/>
      <c r="DQ103" s="400"/>
      <c r="DR103" s="400"/>
      <c r="DS103" s="405"/>
      <c r="DT103" s="405"/>
      <c r="DU103" s="405"/>
      <c r="DV103" s="405"/>
      <c r="DW103" s="406"/>
      <c r="DX103" s="406"/>
      <c r="DY103" s="406"/>
      <c r="DZ103" s="406"/>
      <c r="EA103" s="406"/>
      <c r="EB103" s="406"/>
      <c r="EC103" s="406"/>
      <c r="ED103" s="406"/>
      <c r="EE103" s="406"/>
      <c r="EF103" s="406"/>
      <c r="EG103" s="406"/>
      <c r="EH103" s="399"/>
      <c r="EI103" s="405"/>
      <c r="EJ103" s="405"/>
      <c r="EK103" s="405"/>
      <c r="EL103" s="405"/>
      <c r="EM103" s="406"/>
      <c r="EN103" s="406"/>
      <c r="EO103" s="406"/>
      <c r="EP103" s="406"/>
      <c r="EQ103" s="406"/>
      <c r="ER103" s="406"/>
      <c r="ES103" s="406"/>
      <c r="ET103" s="406"/>
      <c r="EU103" s="406"/>
      <c r="EV103" s="406"/>
      <c r="EW103" s="406"/>
      <c r="EX103" s="399"/>
      <c r="EZ103" s="400"/>
      <c r="FA103" s="400"/>
      <c r="FB103" s="400"/>
      <c r="FC103" s="400"/>
      <c r="FD103" s="407"/>
      <c r="FE103" s="407"/>
      <c r="FF103" s="407"/>
      <c r="FG103" s="407"/>
      <c r="FH103" s="405"/>
      <c r="FI103" s="405"/>
      <c r="FJ103" s="405"/>
      <c r="FK103" s="405"/>
      <c r="FL103" s="406"/>
      <c r="FM103" s="406"/>
      <c r="FN103" s="406"/>
      <c r="FO103" s="406"/>
      <c r="FP103" s="406"/>
      <c r="FQ103" s="406"/>
      <c r="FR103" s="406"/>
      <c r="FS103" s="406"/>
      <c r="FT103" s="406"/>
      <c r="FU103" s="406"/>
      <c r="FV103" s="406"/>
      <c r="FW103" s="399"/>
      <c r="FX103" s="405"/>
      <c r="FY103" s="405"/>
      <c r="FZ103" s="405"/>
      <c r="GA103" s="405"/>
      <c r="GB103" s="406"/>
      <c r="GC103" s="406"/>
      <c r="GD103" s="406"/>
      <c r="GE103" s="406"/>
      <c r="GF103" s="406"/>
      <c r="GG103" s="406"/>
      <c r="GH103" s="406"/>
      <c r="GI103" s="406"/>
      <c r="GJ103" s="406"/>
      <c r="GK103" s="406"/>
      <c r="GL103" s="406"/>
      <c r="GM103" s="399"/>
    </row>
    <row r="104" spans="32:195" ht="18.75" customHeight="1">
      <c r="AF104" s="492" t="s">
        <v>101</v>
      </c>
      <c r="AG104" s="493"/>
      <c r="AH104" s="493"/>
      <c r="AI104" s="493"/>
      <c r="AJ104" s="493"/>
      <c r="AK104" s="493"/>
      <c r="AL104" s="493"/>
      <c r="AM104" s="493"/>
      <c r="AN104" s="494"/>
      <c r="AO104" s="494"/>
      <c r="AP104" s="494"/>
      <c r="AQ104" s="494"/>
      <c r="AR104" s="495"/>
      <c r="AS104" s="496"/>
      <c r="AT104" s="496"/>
      <c r="AU104" s="496"/>
      <c r="AV104" s="496"/>
      <c r="AW104" s="496"/>
      <c r="AX104" s="496"/>
      <c r="AY104" s="496"/>
      <c r="AZ104" s="496"/>
      <c r="BA104" s="496"/>
      <c r="BB104" s="496"/>
      <c r="BC104" s="284" t="s">
        <v>40</v>
      </c>
      <c r="BD104" s="494"/>
      <c r="BE104" s="494"/>
      <c r="BF104" s="494"/>
      <c r="BG104" s="494"/>
      <c r="BH104" s="495"/>
      <c r="BI104" s="496"/>
      <c r="BJ104" s="496"/>
      <c r="BK104" s="496"/>
      <c r="BL104" s="496"/>
      <c r="BM104" s="496"/>
      <c r="BN104" s="496"/>
      <c r="BO104" s="496"/>
      <c r="BP104" s="496"/>
      <c r="BQ104" s="496"/>
      <c r="BR104" s="496"/>
      <c r="BS104" s="285" t="s">
        <v>40</v>
      </c>
      <c r="BU104" s="492" t="s">
        <v>101</v>
      </c>
      <c r="BV104" s="493"/>
      <c r="BW104" s="493"/>
      <c r="BX104" s="493"/>
      <c r="BY104" s="493"/>
      <c r="BZ104" s="493"/>
      <c r="CA104" s="493"/>
      <c r="CB104" s="493"/>
      <c r="CC104" s="494"/>
      <c r="CD104" s="494"/>
      <c r="CE104" s="494"/>
      <c r="CF104" s="494"/>
      <c r="CG104" s="495"/>
      <c r="CH104" s="496"/>
      <c r="CI104" s="496"/>
      <c r="CJ104" s="496"/>
      <c r="CK104" s="496"/>
      <c r="CL104" s="496"/>
      <c r="CM104" s="496"/>
      <c r="CN104" s="496"/>
      <c r="CO104" s="496"/>
      <c r="CP104" s="496"/>
      <c r="CQ104" s="496"/>
      <c r="CR104" s="284" t="s">
        <v>40</v>
      </c>
      <c r="CS104" s="494"/>
      <c r="CT104" s="494"/>
      <c r="CU104" s="494"/>
      <c r="CV104" s="494"/>
      <c r="CW104" s="495"/>
      <c r="CX104" s="496"/>
      <c r="CY104" s="496"/>
      <c r="CZ104" s="496"/>
      <c r="DA104" s="496"/>
      <c r="DB104" s="496"/>
      <c r="DC104" s="496"/>
      <c r="DD104" s="496"/>
      <c r="DE104" s="496"/>
      <c r="DF104" s="496"/>
      <c r="DG104" s="496"/>
      <c r="DH104" s="285" t="s">
        <v>40</v>
      </c>
      <c r="DK104" s="399"/>
      <c r="DL104" s="399"/>
      <c r="DM104" s="399"/>
      <c r="DN104" s="399"/>
      <c r="DO104" s="399"/>
      <c r="DP104" s="399"/>
      <c r="DQ104" s="399"/>
      <c r="DR104" s="399"/>
      <c r="DS104" s="405"/>
      <c r="DT104" s="405"/>
      <c r="DU104" s="405"/>
      <c r="DV104" s="405"/>
      <c r="DW104" s="406"/>
      <c r="DX104" s="406"/>
      <c r="DY104" s="406"/>
      <c r="DZ104" s="406"/>
      <c r="EA104" s="406"/>
      <c r="EB104" s="406"/>
      <c r="EC104" s="406"/>
      <c r="ED104" s="406"/>
      <c r="EE104" s="406"/>
      <c r="EF104" s="406"/>
      <c r="EG104" s="406"/>
      <c r="EH104" s="401"/>
      <c r="EI104" s="405"/>
      <c r="EJ104" s="405"/>
      <c r="EK104" s="405"/>
      <c r="EL104" s="405"/>
      <c r="EM104" s="406"/>
      <c r="EN104" s="406"/>
      <c r="EO104" s="406"/>
      <c r="EP104" s="406"/>
      <c r="EQ104" s="406"/>
      <c r="ER104" s="406"/>
      <c r="ES104" s="406"/>
      <c r="ET104" s="406"/>
      <c r="EU104" s="406"/>
      <c r="EV104" s="406"/>
      <c r="EW104" s="406"/>
      <c r="EX104" s="402"/>
      <c r="EZ104" s="399"/>
      <c r="FA104" s="399"/>
      <c r="FB104" s="399"/>
      <c r="FC104" s="399"/>
      <c r="FD104" s="399"/>
      <c r="FE104" s="399"/>
      <c r="FF104" s="399"/>
      <c r="FG104" s="399"/>
      <c r="FH104" s="405"/>
      <c r="FI104" s="405"/>
      <c r="FJ104" s="405"/>
      <c r="FK104" s="405"/>
      <c r="FL104" s="406"/>
      <c r="FM104" s="406"/>
      <c r="FN104" s="406"/>
      <c r="FO104" s="406"/>
      <c r="FP104" s="406"/>
      <c r="FQ104" s="406"/>
      <c r="FR104" s="406"/>
      <c r="FS104" s="406"/>
      <c r="FT104" s="406"/>
      <c r="FU104" s="406"/>
      <c r="FV104" s="406"/>
      <c r="FW104" s="401"/>
      <c r="FX104" s="405"/>
      <c r="FY104" s="405"/>
      <c r="FZ104" s="405"/>
      <c r="GA104" s="405"/>
      <c r="GB104" s="406"/>
      <c r="GC104" s="406"/>
      <c r="GD104" s="406"/>
      <c r="GE104" s="406"/>
      <c r="GF104" s="406"/>
      <c r="GG104" s="406"/>
      <c r="GH104" s="406"/>
      <c r="GI104" s="406"/>
      <c r="GJ104" s="406"/>
      <c r="GK104" s="406"/>
      <c r="GL104" s="406"/>
      <c r="GM104" s="402"/>
    </row>
    <row r="105" spans="32:195" ht="9" customHeight="1"/>
    <row r="106" spans="32:195" ht="3.75" customHeight="1"/>
    <row r="107" spans="32:195" ht="17.25" customHeight="1">
      <c r="AF107" s="503" t="s">
        <v>228</v>
      </c>
      <c r="AG107" s="504"/>
      <c r="AH107" s="504"/>
      <c r="AI107" s="504"/>
      <c r="AJ107" s="504"/>
      <c r="AK107" s="504"/>
      <c r="AL107" s="504"/>
      <c r="AM107" s="504"/>
      <c r="AN107" s="504"/>
      <c r="AO107" s="504"/>
      <c r="AP107" s="504"/>
      <c r="AQ107" s="504"/>
      <c r="AR107" s="504"/>
      <c r="AS107" s="504"/>
      <c r="AT107" s="504"/>
      <c r="AU107" s="504"/>
      <c r="AV107" s="504"/>
      <c r="AW107" s="504"/>
      <c r="AX107" s="504"/>
      <c r="AY107" s="504"/>
      <c r="AZ107" s="504"/>
      <c r="BA107" s="504"/>
      <c r="BB107" s="504"/>
      <c r="BC107" s="504"/>
      <c r="BD107" s="504"/>
      <c r="BE107" s="504"/>
      <c r="BF107" s="504"/>
      <c r="BG107" s="504"/>
      <c r="BH107" s="504"/>
      <c r="BI107" s="504"/>
      <c r="BJ107" s="504"/>
      <c r="BK107" s="504"/>
      <c r="BL107" s="504"/>
      <c r="BM107" s="504"/>
      <c r="BN107" s="504"/>
      <c r="BO107" s="504"/>
      <c r="BP107" s="504"/>
      <c r="BQ107" s="504"/>
      <c r="BR107" s="504"/>
      <c r="BS107" s="505"/>
      <c r="BU107" s="503" t="s">
        <v>229</v>
      </c>
      <c r="BV107" s="504"/>
      <c r="BW107" s="504"/>
      <c r="BX107" s="504"/>
      <c r="BY107" s="504"/>
      <c r="BZ107" s="504"/>
      <c r="CA107" s="504"/>
      <c r="CB107" s="504"/>
      <c r="CC107" s="504"/>
      <c r="CD107" s="504"/>
      <c r="CE107" s="504"/>
      <c r="CF107" s="504"/>
      <c r="CG107" s="504"/>
      <c r="CH107" s="504"/>
      <c r="CI107" s="504"/>
      <c r="CJ107" s="504"/>
      <c r="CK107" s="504"/>
      <c r="CL107" s="504"/>
      <c r="CM107" s="504"/>
      <c r="CN107" s="504"/>
      <c r="CO107" s="504"/>
      <c r="CP107" s="504"/>
      <c r="CQ107" s="504"/>
      <c r="CR107" s="504"/>
      <c r="CS107" s="504"/>
      <c r="CT107" s="504"/>
      <c r="CU107" s="504"/>
      <c r="CV107" s="504"/>
      <c r="CW107" s="504"/>
      <c r="CX107" s="504"/>
      <c r="CY107" s="504"/>
      <c r="CZ107" s="504"/>
      <c r="DA107" s="504"/>
      <c r="DB107" s="504"/>
      <c r="DC107" s="504"/>
      <c r="DD107" s="504"/>
      <c r="DE107" s="504"/>
      <c r="DF107" s="504"/>
      <c r="DG107" s="504"/>
      <c r="DH107" s="505"/>
      <c r="DK107" s="412"/>
      <c r="DL107" s="412"/>
      <c r="DM107" s="412"/>
      <c r="DN107" s="412"/>
      <c r="DO107" s="412"/>
      <c r="DP107" s="412"/>
      <c r="DQ107" s="412"/>
      <c r="DR107" s="412"/>
      <c r="DS107" s="412"/>
      <c r="DT107" s="412"/>
      <c r="DU107" s="412"/>
      <c r="DV107" s="412"/>
      <c r="DW107" s="412"/>
      <c r="DX107" s="412"/>
      <c r="DY107" s="412"/>
      <c r="DZ107" s="412"/>
      <c r="EA107" s="412"/>
      <c r="EB107" s="412"/>
      <c r="EC107" s="412"/>
      <c r="ED107" s="412"/>
      <c r="EE107" s="412"/>
      <c r="EF107" s="412"/>
      <c r="EG107" s="412"/>
      <c r="EH107" s="412"/>
      <c r="EI107" s="412"/>
      <c r="EJ107" s="412"/>
      <c r="EK107" s="412"/>
      <c r="EL107" s="412"/>
      <c r="EM107" s="412"/>
      <c r="EN107" s="412"/>
      <c r="EO107" s="412"/>
      <c r="EP107" s="412"/>
      <c r="EQ107" s="412"/>
      <c r="ER107" s="412"/>
      <c r="ES107" s="412"/>
      <c r="ET107" s="412"/>
      <c r="EU107" s="412"/>
      <c r="EV107" s="412"/>
      <c r="EW107" s="412"/>
      <c r="EX107" s="412"/>
      <c r="EZ107" s="412"/>
      <c r="FA107" s="412"/>
      <c r="FB107" s="412"/>
      <c r="FC107" s="412"/>
      <c r="FD107" s="412"/>
      <c r="FE107" s="412"/>
      <c r="FF107" s="412"/>
      <c r="FG107" s="412"/>
      <c r="FH107" s="412"/>
      <c r="FI107" s="412"/>
      <c r="FJ107" s="412"/>
      <c r="FK107" s="412"/>
      <c r="FL107" s="412"/>
      <c r="FM107" s="412"/>
      <c r="FN107" s="412"/>
      <c r="FO107" s="412"/>
      <c r="FP107" s="412"/>
      <c r="FQ107" s="412"/>
      <c r="FR107" s="412"/>
      <c r="FS107" s="412"/>
      <c r="FT107" s="412"/>
      <c r="FU107" s="412"/>
      <c r="FV107" s="412"/>
      <c r="FW107" s="412"/>
      <c r="FX107" s="412"/>
      <c r="FY107" s="412"/>
      <c r="FZ107" s="412"/>
      <c r="GA107" s="412"/>
      <c r="GB107" s="412"/>
      <c r="GC107" s="412"/>
      <c r="GD107" s="412"/>
      <c r="GE107" s="412"/>
      <c r="GF107" s="412"/>
      <c r="GG107" s="412"/>
      <c r="GH107" s="412"/>
      <c r="GI107" s="412"/>
      <c r="GJ107" s="412"/>
      <c r="GK107" s="412"/>
      <c r="GL107" s="412"/>
      <c r="GM107" s="412"/>
    </row>
    <row r="108" spans="32:195" ht="15" customHeight="1">
      <c r="AF108" s="506" t="s">
        <v>97</v>
      </c>
      <c r="AG108" s="507"/>
      <c r="AH108" s="507"/>
      <c r="AI108" s="507"/>
      <c r="AJ108" s="507"/>
      <c r="AK108" s="507"/>
      <c r="AL108" s="507"/>
      <c r="AM108" s="507"/>
      <c r="AN108" s="507" t="s">
        <v>98</v>
      </c>
      <c r="AO108" s="507"/>
      <c r="AP108" s="507"/>
      <c r="AQ108" s="507"/>
      <c r="AR108" s="507"/>
      <c r="AS108" s="507"/>
      <c r="AT108" s="507"/>
      <c r="AU108" s="507"/>
      <c r="AV108" s="507"/>
      <c r="AW108" s="507"/>
      <c r="AX108" s="507"/>
      <c r="AY108" s="507"/>
      <c r="AZ108" s="507"/>
      <c r="BA108" s="507"/>
      <c r="BB108" s="507"/>
      <c r="BC108" s="507"/>
      <c r="BD108" s="507" t="s">
        <v>99</v>
      </c>
      <c r="BE108" s="507"/>
      <c r="BF108" s="507"/>
      <c r="BG108" s="507"/>
      <c r="BH108" s="507"/>
      <c r="BI108" s="507"/>
      <c r="BJ108" s="507"/>
      <c r="BK108" s="507"/>
      <c r="BL108" s="507"/>
      <c r="BM108" s="507"/>
      <c r="BN108" s="507"/>
      <c r="BO108" s="507"/>
      <c r="BP108" s="507"/>
      <c r="BQ108" s="507"/>
      <c r="BR108" s="507"/>
      <c r="BS108" s="510"/>
      <c r="BU108" s="506" t="s">
        <v>97</v>
      </c>
      <c r="BV108" s="507"/>
      <c r="BW108" s="507"/>
      <c r="BX108" s="507"/>
      <c r="BY108" s="507"/>
      <c r="BZ108" s="507"/>
      <c r="CA108" s="507"/>
      <c r="CB108" s="507"/>
      <c r="CC108" s="507" t="s">
        <v>98</v>
      </c>
      <c r="CD108" s="507"/>
      <c r="CE108" s="507"/>
      <c r="CF108" s="507"/>
      <c r="CG108" s="507"/>
      <c r="CH108" s="507"/>
      <c r="CI108" s="507"/>
      <c r="CJ108" s="507"/>
      <c r="CK108" s="507"/>
      <c r="CL108" s="507"/>
      <c r="CM108" s="507"/>
      <c r="CN108" s="507"/>
      <c r="CO108" s="507"/>
      <c r="CP108" s="507"/>
      <c r="CQ108" s="507"/>
      <c r="CR108" s="507"/>
      <c r="CS108" s="507" t="s">
        <v>99</v>
      </c>
      <c r="CT108" s="507"/>
      <c r="CU108" s="507"/>
      <c r="CV108" s="507"/>
      <c r="CW108" s="507"/>
      <c r="CX108" s="507"/>
      <c r="CY108" s="507"/>
      <c r="CZ108" s="507"/>
      <c r="DA108" s="507"/>
      <c r="DB108" s="507"/>
      <c r="DC108" s="507"/>
      <c r="DD108" s="507"/>
      <c r="DE108" s="507"/>
      <c r="DF108" s="507"/>
      <c r="DG108" s="507"/>
      <c r="DH108" s="510"/>
      <c r="DK108" s="413"/>
      <c r="DL108" s="413"/>
      <c r="DM108" s="413"/>
      <c r="DN108" s="413"/>
      <c r="DO108" s="413"/>
      <c r="DP108" s="413"/>
      <c r="DQ108" s="413"/>
      <c r="DR108" s="413"/>
      <c r="DS108" s="413"/>
      <c r="DT108" s="413"/>
      <c r="DU108" s="413"/>
      <c r="DV108" s="413"/>
      <c r="DW108" s="413"/>
      <c r="DX108" s="413"/>
      <c r="DY108" s="413"/>
      <c r="DZ108" s="413"/>
      <c r="EA108" s="413"/>
      <c r="EB108" s="413"/>
      <c r="EC108" s="413"/>
      <c r="ED108" s="413"/>
      <c r="EE108" s="413"/>
      <c r="EF108" s="413"/>
      <c r="EG108" s="413"/>
      <c r="EH108" s="413"/>
      <c r="EI108" s="413"/>
      <c r="EJ108" s="413"/>
      <c r="EK108" s="413"/>
      <c r="EL108" s="413"/>
      <c r="EM108" s="413"/>
      <c r="EN108" s="413"/>
      <c r="EO108" s="413"/>
      <c r="EP108" s="413"/>
      <c r="EQ108" s="413"/>
      <c r="ER108" s="413"/>
      <c r="ES108" s="413"/>
      <c r="ET108" s="413"/>
      <c r="EU108" s="413"/>
      <c r="EV108" s="413"/>
      <c r="EW108" s="413"/>
      <c r="EX108" s="413"/>
      <c r="EZ108" s="413"/>
      <c r="FA108" s="413"/>
      <c r="FB108" s="413"/>
      <c r="FC108" s="413"/>
      <c r="FD108" s="413"/>
      <c r="FE108" s="413"/>
      <c r="FF108" s="413"/>
      <c r="FG108" s="413"/>
      <c r="FH108" s="413"/>
      <c r="FI108" s="413"/>
      <c r="FJ108" s="413"/>
      <c r="FK108" s="413"/>
      <c r="FL108" s="413"/>
      <c r="FM108" s="413"/>
      <c r="FN108" s="413"/>
      <c r="FO108" s="413"/>
      <c r="FP108" s="413"/>
      <c r="FQ108" s="413"/>
      <c r="FR108" s="413"/>
      <c r="FS108" s="413"/>
      <c r="FT108" s="413"/>
      <c r="FU108" s="413"/>
      <c r="FV108" s="413"/>
      <c r="FW108" s="413"/>
      <c r="FX108" s="413"/>
      <c r="FY108" s="413"/>
      <c r="FZ108" s="413"/>
      <c r="GA108" s="413"/>
      <c r="GB108" s="413"/>
      <c r="GC108" s="413"/>
      <c r="GD108" s="413"/>
      <c r="GE108" s="413"/>
      <c r="GF108" s="413"/>
      <c r="GG108" s="413"/>
      <c r="GH108" s="413"/>
      <c r="GI108" s="413"/>
      <c r="GJ108" s="413"/>
      <c r="GK108" s="413"/>
      <c r="GL108" s="413"/>
      <c r="GM108" s="413"/>
    </row>
    <row r="109" spans="32:195" ht="15" customHeight="1">
      <c r="AF109" s="523"/>
      <c r="AG109" s="519"/>
      <c r="AH109" s="519"/>
      <c r="AI109" s="519"/>
      <c r="AJ109" s="519"/>
      <c r="AK109" s="519"/>
      <c r="AL109" s="519"/>
      <c r="AM109" s="519"/>
      <c r="AN109" s="519" t="s">
        <v>39</v>
      </c>
      <c r="AO109" s="519"/>
      <c r="AP109" s="519"/>
      <c r="AQ109" s="519"/>
      <c r="AR109" s="519" t="s">
        <v>100</v>
      </c>
      <c r="AS109" s="519"/>
      <c r="AT109" s="519"/>
      <c r="AU109" s="519"/>
      <c r="AV109" s="519"/>
      <c r="AW109" s="519"/>
      <c r="AX109" s="519"/>
      <c r="AY109" s="519"/>
      <c r="AZ109" s="519"/>
      <c r="BA109" s="519"/>
      <c r="BB109" s="519"/>
      <c r="BC109" s="519"/>
      <c r="BD109" s="519" t="s">
        <v>39</v>
      </c>
      <c r="BE109" s="519"/>
      <c r="BF109" s="519"/>
      <c r="BG109" s="519"/>
      <c r="BH109" s="519" t="s">
        <v>100</v>
      </c>
      <c r="BI109" s="519"/>
      <c r="BJ109" s="519"/>
      <c r="BK109" s="519"/>
      <c r="BL109" s="519"/>
      <c r="BM109" s="519"/>
      <c r="BN109" s="519"/>
      <c r="BO109" s="519"/>
      <c r="BP109" s="519"/>
      <c r="BQ109" s="519"/>
      <c r="BR109" s="519"/>
      <c r="BS109" s="520"/>
      <c r="BU109" s="508"/>
      <c r="BV109" s="509"/>
      <c r="BW109" s="509"/>
      <c r="BX109" s="509"/>
      <c r="BY109" s="509"/>
      <c r="BZ109" s="509"/>
      <c r="CA109" s="509"/>
      <c r="CB109" s="509"/>
      <c r="CC109" s="509" t="s">
        <v>39</v>
      </c>
      <c r="CD109" s="509"/>
      <c r="CE109" s="509"/>
      <c r="CF109" s="509"/>
      <c r="CG109" s="509" t="s">
        <v>100</v>
      </c>
      <c r="CH109" s="509"/>
      <c r="CI109" s="509"/>
      <c r="CJ109" s="509"/>
      <c r="CK109" s="509"/>
      <c r="CL109" s="509"/>
      <c r="CM109" s="509"/>
      <c r="CN109" s="509"/>
      <c r="CO109" s="509"/>
      <c r="CP109" s="509"/>
      <c r="CQ109" s="509"/>
      <c r="CR109" s="509"/>
      <c r="CS109" s="509" t="s">
        <v>39</v>
      </c>
      <c r="CT109" s="509"/>
      <c r="CU109" s="509"/>
      <c r="CV109" s="509"/>
      <c r="CW109" s="509" t="s">
        <v>100</v>
      </c>
      <c r="CX109" s="509"/>
      <c r="CY109" s="509"/>
      <c r="CZ109" s="509"/>
      <c r="DA109" s="509"/>
      <c r="DB109" s="509"/>
      <c r="DC109" s="509"/>
      <c r="DD109" s="509"/>
      <c r="DE109" s="509"/>
      <c r="DF109" s="509"/>
      <c r="DG109" s="509"/>
      <c r="DH109" s="511"/>
      <c r="DK109" s="413"/>
      <c r="DL109" s="413"/>
      <c r="DM109" s="413"/>
      <c r="DN109" s="413"/>
      <c r="DO109" s="413"/>
      <c r="DP109" s="413"/>
      <c r="DQ109" s="413"/>
      <c r="DR109" s="413"/>
      <c r="DS109" s="413"/>
      <c r="DT109" s="413"/>
      <c r="DU109" s="413"/>
      <c r="DV109" s="413"/>
      <c r="DW109" s="413"/>
      <c r="DX109" s="413"/>
      <c r="DY109" s="413"/>
      <c r="DZ109" s="413"/>
      <c r="EA109" s="413"/>
      <c r="EB109" s="413"/>
      <c r="EC109" s="413"/>
      <c r="ED109" s="413"/>
      <c r="EE109" s="413"/>
      <c r="EF109" s="413"/>
      <c r="EG109" s="413"/>
      <c r="EH109" s="413"/>
      <c r="EI109" s="413"/>
      <c r="EJ109" s="413"/>
      <c r="EK109" s="413"/>
      <c r="EL109" s="413"/>
      <c r="EM109" s="413"/>
      <c r="EN109" s="413"/>
      <c r="EO109" s="413"/>
      <c r="EP109" s="413"/>
      <c r="EQ109" s="413"/>
      <c r="ER109" s="413"/>
      <c r="ES109" s="413"/>
      <c r="ET109" s="413"/>
      <c r="EU109" s="413"/>
      <c r="EV109" s="413"/>
      <c r="EW109" s="413"/>
      <c r="EX109" s="413"/>
      <c r="EZ109" s="413"/>
      <c r="FA109" s="413"/>
      <c r="FB109" s="413"/>
      <c r="FC109" s="413"/>
      <c r="FD109" s="413"/>
      <c r="FE109" s="413"/>
      <c r="FF109" s="413"/>
      <c r="FG109" s="413"/>
      <c r="FH109" s="413"/>
      <c r="FI109" s="413"/>
      <c r="FJ109" s="413"/>
      <c r="FK109" s="413"/>
      <c r="FL109" s="413"/>
      <c r="FM109" s="413"/>
      <c r="FN109" s="413"/>
      <c r="FO109" s="413"/>
      <c r="FP109" s="413"/>
      <c r="FQ109" s="413"/>
      <c r="FR109" s="413"/>
      <c r="FS109" s="413"/>
      <c r="FT109" s="413"/>
      <c r="FU109" s="413"/>
      <c r="FV109" s="413"/>
      <c r="FW109" s="413"/>
      <c r="FX109" s="413"/>
      <c r="FY109" s="413"/>
      <c r="FZ109" s="413"/>
      <c r="GA109" s="413"/>
      <c r="GB109" s="413"/>
      <c r="GC109" s="413"/>
      <c r="GD109" s="413"/>
      <c r="GE109" s="413"/>
      <c r="GF109" s="413"/>
      <c r="GG109" s="413"/>
      <c r="GH109" s="413"/>
      <c r="GI109" s="413"/>
      <c r="GJ109" s="413"/>
      <c r="GK109" s="413"/>
      <c r="GL109" s="413"/>
      <c r="GM109" s="413"/>
    </row>
    <row r="110" spans="32:195" ht="15.6" customHeight="1">
      <c r="AF110" s="512" t="s">
        <v>230</v>
      </c>
      <c r="AG110" s="513"/>
      <c r="AH110" s="516" t="s">
        <v>232</v>
      </c>
      <c r="AI110" s="517"/>
      <c r="AJ110" s="517"/>
      <c r="AK110" s="517"/>
      <c r="AL110" s="517"/>
      <c r="AM110" s="518"/>
      <c r="AN110" s="468"/>
      <c r="AO110" s="468"/>
      <c r="AP110" s="468"/>
      <c r="AQ110" s="468"/>
      <c r="AR110" s="521"/>
      <c r="AS110" s="522"/>
      <c r="AT110" s="522"/>
      <c r="AU110" s="522"/>
      <c r="AV110" s="522"/>
      <c r="AW110" s="522"/>
      <c r="AX110" s="522"/>
      <c r="AY110" s="522"/>
      <c r="AZ110" s="522"/>
      <c r="BA110" s="522"/>
      <c r="BB110" s="522"/>
      <c r="BC110" s="283" t="s">
        <v>40</v>
      </c>
      <c r="BD110" s="468"/>
      <c r="BE110" s="468"/>
      <c r="BF110" s="468"/>
      <c r="BG110" s="468"/>
      <c r="BH110" s="521"/>
      <c r="BI110" s="522"/>
      <c r="BJ110" s="522"/>
      <c r="BK110" s="522"/>
      <c r="BL110" s="522"/>
      <c r="BM110" s="522"/>
      <c r="BN110" s="522"/>
      <c r="BO110" s="522"/>
      <c r="BP110" s="522"/>
      <c r="BQ110" s="522"/>
      <c r="BR110" s="522"/>
      <c r="BS110" s="286" t="s">
        <v>133</v>
      </c>
      <c r="BU110" s="536" t="s">
        <v>175</v>
      </c>
      <c r="BV110" s="471"/>
      <c r="BW110" s="471"/>
      <c r="BX110" s="471"/>
      <c r="BY110" s="471"/>
      <c r="BZ110" s="471"/>
      <c r="CA110" s="471"/>
      <c r="CB110" s="472"/>
      <c r="CC110" s="468"/>
      <c r="CD110" s="468"/>
      <c r="CE110" s="468"/>
      <c r="CF110" s="468"/>
      <c r="CG110" s="488"/>
      <c r="CH110" s="489"/>
      <c r="CI110" s="489"/>
      <c r="CJ110" s="489"/>
      <c r="CK110" s="489"/>
      <c r="CL110" s="489"/>
      <c r="CM110" s="489"/>
      <c r="CN110" s="489"/>
      <c r="CO110" s="489"/>
      <c r="CP110" s="489"/>
      <c r="CQ110" s="489"/>
      <c r="CR110" s="283" t="s">
        <v>40</v>
      </c>
      <c r="CS110" s="468"/>
      <c r="CT110" s="468"/>
      <c r="CU110" s="468"/>
      <c r="CV110" s="468"/>
      <c r="CW110" s="488"/>
      <c r="CX110" s="489"/>
      <c r="CY110" s="489"/>
      <c r="CZ110" s="489"/>
      <c r="DA110" s="489"/>
      <c r="DB110" s="489"/>
      <c r="DC110" s="489"/>
      <c r="DD110" s="489"/>
      <c r="DE110" s="489"/>
      <c r="DF110" s="489"/>
      <c r="DG110" s="489"/>
      <c r="DH110" s="286" t="s">
        <v>133</v>
      </c>
      <c r="DK110" s="411"/>
      <c r="DL110" s="411"/>
      <c r="DM110" s="410"/>
      <c r="DN110" s="410"/>
      <c r="DO110" s="410"/>
      <c r="DP110" s="410"/>
      <c r="DQ110" s="410"/>
      <c r="DR110" s="410"/>
      <c r="DS110" s="405"/>
      <c r="DT110" s="405"/>
      <c r="DU110" s="405"/>
      <c r="DV110" s="405"/>
      <c r="DW110" s="406"/>
      <c r="DX110" s="406"/>
      <c r="DY110" s="406"/>
      <c r="DZ110" s="406"/>
      <c r="EA110" s="406"/>
      <c r="EB110" s="406"/>
      <c r="EC110" s="406"/>
      <c r="ED110" s="406"/>
      <c r="EE110" s="406"/>
      <c r="EF110" s="406"/>
      <c r="EG110" s="406"/>
      <c r="EH110" s="401"/>
      <c r="EI110" s="405"/>
      <c r="EJ110" s="405"/>
      <c r="EK110" s="405"/>
      <c r="EL110" s="405"/>
      <c r="EM110" s="406"/>
      <c r="EN110" s="406"/>
      <c r="EO110" s="406"/>
      <c r="EP110" s="406"/>
      <c r="EQ110" s="406"/>
      <c r="ER110" s="406"/>
      <c r="ES110" s="406"/>
      <c r="ET110" s="406"/>
      <c r="EU110" s="406"/>
      <c r="EV110" s="406"/>
      <c r="EW110" s="406"/>
      <c r="EX110" s="402"/>
      <c r="EZ110" s="400"/>
      <c r="FA110" s="400"/>
      <c r="FB110" s="400"/>
      <c r="FC110" s="400"/>
      <c r="FD110" s="407"/>
      <c r="FE110" s="407"/>
      <c r="FF110" s="407"/>
      <c r="FG110" s="407"/>
      <c r="FH110" s="405"/>
      <c r="FI110" s="405"/>
      <c r="FJ110" s="405"/>
      <c r="FK110" s="405"/>
      <c r="FL110" s="406"/>
      <c r="FM110" s="406"/>
      <c r="FN110" s="406"/>
      <c r="FO110" s="406"/>
      <c r="FP110" s="406"/>
      <c r="FQ110" s="406"/>
      <c r="FR110" s="406"/>
      <c r="FS110" s="406"/>
      <c r="FT110" s="406"/>
      <c r="FU110" s="406"/>
      <c r="FV110" s="406"/>
      <c r="FW110" s="401"/>
      <c r="FX110" s="405"/>
      <c r="FY110" s="405"/>
      <c r="FZ110" s="405"/>
      <c r="GA110" s="405"/>
      <c r="GB110" s="406"/>
      <c r="GC110" s="406"/>
      <c r="GD110" s="406"/>
      <c r="GE110" s="406"/>
      <c r="GF110" s="406"/>
      <c r="GG110" s="406"/>
      <c r="GH110" s="406"/>
      <c r="GI110" s="406"/>
      <c r="GJ110" s="406"/>
      <c r="GK110" s="406"/>
      <c r="GL110" s="406"/>
      <c r="GM110" s="402"/>
    </row>
    <row r="111" spans="32:195" ht="15.6" customHeight="1">
      <c r="AF111" s="512"/>
      <c r="AG111" s="513"/>
      <c r="AH111" s="466" t="s">
        <v>203</v>
      </c>
      <c r="AI111" s="467"/>
      <c r="AJ111" s="467"/>
      <c r="AK111" s="467"/>
      <c r="AL111" s="467"/>
      <c r="AM111" s="497"/>
      <c r="AN111" s="468"/>
      <c r="AO111" s="468"/>
      <c r="AP111" s="468"/>
      <c r="AQ111" s="468"/>
      <c r="AR111" s="488"/>
      <c r="AS111" s="489"/>
      <c r="AT111" s="489"/>
      <c r="AU111" s="489"/>
      <c r="AV111" s="489"/>
      <c r="AW111" s="489"/>
      <c r="AX111" s="489"/>
      <c r="AY111" s="489"/>
      <c r="AZ111" s="489"/>
      <c r="BA111" s="489"/>
      <c r="BB111" s="489"/>
      <c r="BC111" s="195"/>
      <c r="BD111" s="468"/>
      <c r="BE111" s="468"/>
      <c r="BF111" s="468"/>
      <c r="BG111" s="468"/>
      <c r="BH111" s="488"/>
      <c r="BI111" s="489"/>
      <c r="BJ111" s="489"/>
      <c r="BK111" s="489"/>
      <c r="BL111" s="489"/>
      <c r="BM111" s="489"/>
      <c r="BN111" s="489"/>
      <c r="BO111" s="489"/>
      <c r="BP111" s="489"/>
      <c r="BQ111" s="489"/>
      <c r="BR111" s="489"/>
      <c r="BS111" s="237"/>
      <c r="BU111" s="536" t="s">
        <v>177</v>
      </c>
      <c r="BV111" s="471"/>
      <c r="BW111" s="471"/>
      <c r="BX111" s="471"/>
      <c r="BY111" s="471"/>
      <c r="BZ111" s="471"/>
      <c r="CA111" s="471"/>
      <c r="CB111" s="472"/>
      <c r="CC111" s="468"/>
      <c r="CD111" s="468"/>
      <c r="CE111" s="468"/>
      <c r="CF111" s="468"/>
      <c r="CG111" s="488"/>
      <c r="CH111" s="489"/>
      <c r="CI111" s="489"/>
      <c r="CJ111" s="489"/>
      <c r="CK111" s="489"/>
      <c r="CL111" s="489"/>
      <c r="CM111" s="489"/>
      <c r="CN111" s="489"/>
      <c r="CO111" s="489"/>
      <c r="CP111" s="489"/>
      <c r="CQ111" s="489"/>
      <c r="CR111" s="195"/>
      <c r="CS111" s="468"/>
      <c r="CT111" s="468"/>
      <c r="CU111" s="468"/>
      <c r="CV111" s="468"/>
      <c r="CW111" s="488"/>
      <c r="CX111" s="489"/>
      <c r="CY111" s="489"/>
      <c r="CZ111" s="489"/>
      <c r="DA111" s="489"/>
      <c r="DB111" s="489"/>
      <c r="DC111" s="489"/>
      <c r="DD111" s="489"/>
      <c r="DE111" s="489"/>
      <c r="DF111" s="489"/>
      <c r="DG111" s="489"/>
      <c r="DH111" s="237"/>
      <c r="DK111" s="411"/>
      <c r="DL111" s="411"/>
      <c r="DM111" s="400"/>
      <c r="DN111" s="400"/>
      <c r="DO111" s="400"/>
      <c r="DP111" s="400"/>
      <c r="DQ111" s="400"/>
      <c r="DR111" s="400"/>
      <c r="DS111" s="405"/>
      <c r="DT111" s="405"/>
      <c r="DU111" s="405"/>
      <c r="DV111" s="405"/>
      <c r="DW111" s="406"/>
      <c r="DX111" s="406"/>
      <c r="DY111" s="406"/>
      <c r="DZ111" s="406"/>
      <c r="EA111" s="406"/>
      <c r="EB111" s="406"/>
      <c r="EC111" s="406"/>
      <c r="ED111" s="406"/>
      <c r="EE111" s="406"/>
      <c r="EF111" s="406"/>
      <c r="EG111" s="406"/>
      <c r="EH111" s="399"/>
      <c r="EI111" s="405"/>
      <c r="EJ111" s="405"/>
      <c r="EK111" s="405"/>
      <c r="EL111" s="405"/>
      <c r="EM111" s="406"/>
      <c r="EN111" s="406"/>
      <c r="EO111" s="406"/>
      <c r="EP111" s="406"/>
      <c r="EQ111" s="406"/>
      <c r="ER111" s="406"/>
      <c r="ES111" s="406"/>
      <c r="ET111" s="406"/>
      <c r="EU111" s="406"/>
      <c r="EV111" s="406"/>
      <c r="EW111" s="406"/>
      <c r="EX111" s="399"/>
      <c r="EZ111" s="400"/>
      <c r="FA111" s="400"/>
      <c r="FB111" s="400"/>
      <c r="FC111" s="400"/>
      <c r="FD111" s="407"/>
      <c r="FE111" s="407"/>
      <c r="FF111" s="407"/>
      <c r="FG111" s="407"/>
      <c r="FH111" s="405"/>
      <c r="FI111" s="405"/>
      <c r="FJ111" s="405"/>
      <c r="FK111" s="405"/>
      <c r="FL111" s="406"/>
      <c r="FM111" s="406"/>
      <c r="FN111" s="406"/>
      <c r="FO111" s="406"/>
      <c r="FP111" s="406"/>
      <c r="FQ111" s="406"/>
      <c r="FR111" s="406"/>
      <c r="FS111" s="406"/>
      <c r="FT111" s="406"/>
      <c r="FU111" s="406"/>
      <c r="FV111" s="406"/>
      <c r="FW111" s="399"/>
      <c r="FX111" s="405"/>
      <c r="FY111" s="405"/>
      <c r="FZ111" s="405"/>
      <c r="GA111" s="405"/>
      <c r="GB111" s="406"/>
      <c r="GC111" s="406"/>
      <c r="GD111" s="406"/>
      <c r="GE111" s="406"/>
      <c r="GF111" s="406"/>
      <c r="GG111" s="406"/>
      <c r="GH111" s="406"/>
      <c r="GI111" s="406"/>
      <c r="GJ111" s="406"/>
      <c r="GK111" s="406"/>
      <c r="GL111" s="406"/>
      <c r="GM111" s="399"/>
    </row>
    <row r="112" spans="32:195" ht="15.6" customHeight="1">
      <c r="AF112" s="512"/>
      <c r="AG112" s="513"/>
      <c r="AH112" s="466" t="s">
        <v>204</v>
      </c>
      <c r="AI112" s="467"/>
      <c r="AJ112" s="467"/>
      <c r="AK112" s="467"/>
      <c r="AL112" s="467"/>
      <c r="AM112" s="497"/>
      <c r="AN112" s="468"/>
      <c r="AO112" s="468"/>
      <c r="AP112" s="468"/>
      <c r="AQ112" s="468"/>
      <c r="AR112" s="488"/>
      <c r="AS112" s="489"/>
      <c r="AT112" s="489"/>
      <c r="AU112" s="489"/>
      <c r="AV112" s="489"/>
      <c r="AW112" s="489"/>
      <c r="AX112" s="489"/>
      <c r="AY112" s="489"/>
      <c r="AZ112" s="489"/>
      <c r="BA112" s="489"/>
      <c r="BB112" s="489"/>
      <c r="BC112" s="195"/>
      <c r="BD112" s="468"/>
      <c r="BE112" s="468"/>
      <c r="BF112" s="468"/>
      <c r="BG112" s="468"/>
      <c r="BH112" s="488"/>
      <c r="BI112" s="489"/>
      <c r="BJ112" s="489"/>
      <c r="BK112" s="489"/>
      <c r="BL112" s="489"/>
      <c r="BM112" s="489"/>
      <c r="BN112" s="489"/>
      <c r="BO112" s="489"/>
      <c r="BP112" s="489"/>
      <c r="BQ112" s="489"/>
      <c r="BR112" s="489"/>
      <c r="BS112" s="237"/>
      <c r="BU112" s="536" t="s">
        <v>178</v>
      </c>
      <c r="BV112" s="471"/>
      <c r="BW112" s="471"/>
      <c r="BX112" s="471"/>
      <c r="BY112" s="471"/>
      <c r="BZ112" s="471"/>
      <c r="CA112" s="471"/>
      <c r="CB112" s="472"/>
      <c r="CC112" s="468"/>
      <c r="CD112" s="468"/>
      <c r="CE112" s="468"/>
      <c r="CF112" s="468"/>
      <c r="CG112" s="488"/>
      <c r="CH112" s="489"/>
      <c r="CI112" s="489"/>
      <c r="CJ112" s="489"/>
      <c r="CK112" s="489"/>
      <c r="CL112" s="489"/>
      <c r="CM112" s="489"/>
      <c r="CN112" s="489"/>
      <c r="CO112" s="489"/>
      <c r="CP112" s="489"/>
      <c r="CQ112" s="489"/>
      <c r="CR112" s="195"/>
      <c r="CS112" s="468"/>
      <c r="CT112" s="468"/>
      <c r="CU112" s="468"/>
      <c r="CV112" s="468"/>
      <c r="CW112" s="488"/>
      <c r="CX112" s="489"/>
      <c r="CY112" s="489"/>
      <c r="CZ112" s="489"/>
      <c r="DA112" s="489"/>
      <c r="DB112" s="489"/>
      <c r="DC112" s="489"/>
      <c r="DD112" s="489"/>
      <c r="DE112" s="489"/>
      <c r="DF112" s="489"/>
      <c r="DG112" s="489"/>
      <c r="DH112" s="237"/>
      <c r="DK112" s="411"/>
      <c r="DL112" s="411"/>
      <c r="DM112" s="400"/>
      <c r="DN112" s="400"/>
      <c r="DO112" s="400"/>
      <c r="DP112" s="400"/>
      <c r="DQ112" s="400"/>
      <c r="DR112" s="400"/>
      <c r="DS112" s="405"/>
      <c r="DT112" s="405"/>
      <c r="DU112" s="405"/>
      <c r="DV112" s="405"/>
      <c r="DW112" s="406"/>
      <c r="DX112" s="406"/>
      <c r="DY112" s="406"/>
      <c r="DZ112" s="406"/>
      <c r="EA112" s="406"/>
      <c r="EB112" s="406"/>
      <c r="EC112" s="406"/>
      <c r="ED112" s="406"/>
      <c r="EE112" s="406"/>
      <c r="EF112" s="406"/>
      <c r="EG112" s="406"/>
      <c r="EH112" s="399"/>
      <c r="EI112" s="405"/>
      <c r="EJ112" s="405"/>
      <c r="EK112" s="405"/>
      <c r="EL112" s="405"/>
      <c r="EM112" s="406"/>
      <c r="EN112" s="406"/>
      <c r="EO112" s="406"/>
      <c r="EP112" s="406"/>
      <c r="EQ112" s="406"/>
      <c r="ER112" s="406"/>
      <c r="ES112" s="406"/>
      <c r="ET112" s="406"/>
      <c r="EU112" s="406"/>
      <c r="EV112" s="406"/>
      <c r="EW112" s="406"/>
      <c r="EX112" s="399"/>
      <c r="EZ112" s="400"/>
      <c r="FA112" s="400"/>
      <c r="FB112" s="400"/>
      <c r="FC112" s="400"/>
      <c r="FD112" s="407"/>
      <c r="FE112" s="407"/>
      <c r="FF112" s="407"/>
      <c r="FG112" s="407"/>
      <c r="FH112" s="405"/>
      <c r="FI112" s="405"/>
      <c r="FJ112" s="405"/>
      <c r="FK112" s="405"/>
      <c r="FL112" s="406"/>
      <c r="FM112" s="406"/>
      <c r="FN112" s="406"/>
      <c r="FO112" s="406"/>
      <c r="FP112" s="406"/>
      <c r="FQ112" s="406"/>
      <c r="FR112" s="406"/>
      <c r="FS112" s="406"/>
      <c r="FT112" s="406"/>
      <c r="FU112" s="406"/>
      <c r="FV112" s="406"/>
      <c r="FW112" s="399"/>
      <c r="FX112" s="405"/>
      <c r="FY112" s="405"/>
      <c r="FZ112" s="405"/>
      <c r="GA112" s="405"/>
      <c r="GB112" s="406"/>
      <c r="GC112" s="406"/>
      <c r="GD112" s="406"/>
      <c r="GE112" s="406"/>
      <c r="GF112" s="406"/>
      <c r="GG112" s="406"/>
      <c r="GH112" s="406"/>
      <c r="GI112" s="406"/>
      <c r="GJ112" s="406"/>
      <c r="GK112" s="406"/>
      <c r="GL112" s="406"/>
      <c r="GM112" s="399"/>
    </row>
    <row r="113" spans="32:195" ht="15.6" customHeight="1">
      <c r="AF113" s="512"/>
      <c r="AG113" s="513"/>
      <c r="AH113" s="466" t="s">
        <v>205</v>
      </c>
      <c r="AI113" s="467"/>
      <c r="AJ113" s="467"/>
      <c r="AK113" s="467"/>
      <c r="AL113" s="467"/>
      <c r="AM113" s="497"/>
      <c r="AN113" s="468"/>
      <c r="AO113" s="468"/>
      <c r="AP113" s="468"/>
      <c r="AQ113" s="468"/>
      <c r="AR113" s="488"/>
      <c r="AS113" s="489"/>
      <c r="AT113" s="489"/>
      <c r="AU113" s="489"/>
      <c r="AV113" s="489"/>
      <c r="AW113" s="489"/>
      <c r="AX113" s="489"/>
      <c r="AY113" s="489"/>
      <c r="AZ113" s="489"/>
      <c r="BA113" s="489"/>
      <c r="BB113" s="489"/>
      <c r="BC113" s="195"/>
      <c r="BD113" s="468"/>
      <c r="BE113" s="468"/>
      <c r="BF113" s="468"/>
      <c r="BG113" s="468"/>
      <c r="BH113" s="488"/>
      <c r="BI113" s="489"/>
      <c r="BJ113" s="489"/>
      <c r="BK113" s="489"/>
      <c r="BL113" s="489"/>
      <c r="BM113" s="489"/>
      <c r="BN113" s="489"/>
      <c r="BO113" s="489"/>
      <c r="BP113" s="489"/>
      <c r="BQ113" s="489"/>
      <c r="BR113" s="489"/>
      <c r="BS113" s="237"/>
      <c r="BU113" s="536" t="s">
        <v>179</v>
      </c>
      <c r="BV113" s="471"/>
      <c r="BW113" s="471"/>
      <c r="BX113" s="471"/>
      <c r="BY113" s="471"/>
      <c r="BZ113" s="471"/>
      <c r="CA113" s="471"/>
      <c r="CB113" s="472"/>
      <c r="CC113" s="468"/>
      <c r="CD113" s="468"/>
      <c r="CE113" s="468"/>
      <c r="CF113" s="468"/>
      <c r="CG113" s="488"/>
      <c r="CH113" s="489"/>
      <c r="CI113" s="489"/>
      <c r="CJ113" s="489"/>
      <c r="CK113" s="489"/>
      <c r="CL113" s="489"/>
      <c r="CM113" s="489"/>
      <c r="CN113" s="489"/>
      <c r="CO113" s="489"/>
      <c r="CP113" s="489"/>
      <c r="CQ113" s="489"/>
      <c r="CR113" s="195"/>
      <c r="CS113" s="468"/>
      <c r="CT113" s="468"/>
      <c r="CU113" s="468"/>
      <c r="CV113" s="468"/>
      <c r="CW113" s="488"/>
      <c r="CX113" s="489"/>
      <c r="CY113" s="489"/>
      <c r="CZ113" s="489"/>
      <c r="DA113" s="489"/>
      <c r="DB113" s="489"/>
      <c r="DC113" s="489"/>
      <c r="DD113" s="489"/>
      <c r="DE113" s="489"/>
      <c r="DF113" s="489"/>
      <c r="DG113" s="489"/>
      <c r="DH113" s="237"/>
      <c r="DK113" s="411"/>
      <c r="DL113" s="411"/>
      <c r="DM113" s="400"/>
      <c r="DN113" s="400"/>
      <c r="DO113" s="400"/>
      <c r="DP113" s="400"/>
      <c r="DQ113" s="400"/>
      <c r="DR113" s="400"/>
      <c r="DS113" s="405"/>
      <c r="DT113" s="405"/>
      <c r="DU113" s="405"/>
      <c r="DV113" s="405"/>
      <c r="DW113" s="406"/>
      <c r="DX113" s="406"/>
      <c r="DY113" s="406"/>
      <c r="DZ113" s="406"/>
      <c r="EA113" s="406"/>
      <c r="EB113" s="406"/>
      <c r="EC113" s="406"/>
      <c r="ED113" s="406"/>
      <c r="EE113" s="406"/>
      <c r="EF113" s="406"/>
      <c r="EG113" s="406"/>
      <c r="EH113" s="399"/>
      <c r="EI113" s="405"/>
      <c r="EJ113" s="405"/>
      <c r="EK113" s="405"/>
      <c r="EL113" s="405"/>
      <c r="EM113" s="406"/>
      <c r="EN113" s="406"/>
      <c r="EO113" s="406"/>
      <c r="EP113" s="406"/>
      <c r="EQ113" s="406"/>
      <c r="ER113" s="406"/>
      <c r="ES113" s="406"/>
      <c r="ET113" s="406"/>
      <c r="EU113" s="406"/>
      <c r="EV113" s="406"/>
      <c r="EW113" s="406"/>
      <c r="EX113" s="399"/>
      <c r="EZ113" s="400"/>
      <c r="FA113" s="400"/>
      <c r="FB113" s="400"/>
      <c r="FC113" s="400"/>
      <c r="FD113" s="407"/>
      <c r="FE113" s="407"/>
      <c r="FF113" s="407"/>
      <c r="FG113" s="407"/>
      <c r="FH113" s="405"/>
      <c r="FI113" s="405"/>
      <c r="FJ113" s="405"/>
      <c r="FK113" s="405"/>
      <c r="FL113" s="406"/>
      <c r="FM113" s="406"/>
      <c r="FN113" s="406"/>
      <c r="FO113" s="406"/>
      <c r="FP113" s="406"/>
      <c r="FQ113" s="406"/>
      <c r="FR113" s="406"/>
      <c r="FS113" s="406"/>
      <c r="FT113" s="406"/>
      <c r="FU113" s="406"/>
      <c r="FV113" s="406"/>
      <c r="FW113" s="399"/>
      <c r="FX113" s="405"/>
      <c r="FY113" s="405"/>
      <c r="FZ113" s="405"/>
      <c r="GA113" s="405"/>
      <c r="GB113" s="406"/>
      <c r="GC113" s="406"/>
      <c r="GD113" s="406"/>
      <c r="GE113" s="406"/>
      <c r="GF113" s="406"/>
      <c r="GG113" s="406"/>
      <c r="GH113" s="406"/>
      <c r="GI113" s="406"/>
      <c r="GJ113" s="406"/>
      <c r="GK113" s="406"/>
      <c r="GL113" s="406"/>
      <c r="GM113" s="399"/>
    </row>
    <row r="114" spans="32:195" ht="15.6" customHeight="1">
      <c r="AF114" s="512"/>
      <c r="AG114" s="513"/>
      <c r="AH114" s="466" t="s">
        <v>206</v>
      </c>
      <c r="AI114" s="467"/>
      <c r="AJ114" s="467"/>
      <c r="AK114" s="467"/>
      <c r="AL114" s="467"/>
      <c r="AM114" s="497"/>
      <c r="AN114" s="468"/>
      <c r="AO114" s="468"/>
      <c r="AP114" s="468"/>
      <c r="AQ114" s="468"/>
      <c r="AR114" s="488"/>
      <c r="AS114" s="489"/>
      <c r="AT114" s="489"/>
      <c r="AU114" s="489"/>
      <c r="AV114" s="489"/>
      <c r="AW114" s="489"/>
      <c r="AX114" s="489"/>
      <c r="AY114" s="489"/>
      <c r="AZ114" s="489"/>
      <c r="BA114" s="489"/>
      <c r="BB114" s="489"/>
      <c r="BC114" s="195"/>
      <c r="BD114" s="468"/>
      <c r="BE114" s="468"/>
      <c r="BF114" s="468"/>
      <c r="BG114" s="468"/>
      <c r="BH114" s="488"/>
      <c r="BI114" s="489"/>
      <c r="BJ114" s="489"/>
      <c r="BK114" s="489"/>
      <c r="BL114" s="489"/>
      <c r="BM114" s="489"/>
      <c r="BN114" s="489"/>
      <c r="BO114" s="489"/>
      <c r="BP114" s="489"/>
      <c r="BQ114" s="489"/>
      <c r="BR114" s="489"/>
      <c r="BS114" s="237"/>
      <c r="BU114" s="536" t="s">
        <v>180</v>
      </c>
      <c r="BV114" s="471"/>
      <c r="BW114" s="471"/>
      <c r="BX114" s="471"/>
      <c r="BY114" s="471"/>
      <c r="BZ114" s="471"/>
      <c r="CA114" s="471"/>
      <c r="CB114" s="472"/>
      <c r="CC114" s="468"/>
      <c r="CD114" s="468"/>
      <c r="CE114" s="468"/>
      <c r="CF114" s="468"/>
      <c r="CG114" s="488"/>
      <c r="CH114" s="489"/>
      <c r="CI114" s="489"/>
      <c r="CJ114" s="489"/>
      <c r="CK114" s="489"/>
      <c r="CL114" s="489"/>
      <c r="CM114" s="489"/>
      <c r="CN114" s="489"/>
      <c r="CO114" s="489"/>
      <c r="CP114" s="489"/>
      <c r="CQ114" s="489"/>
      <c r="CR114" s="195"/>
      <c r="CS114" s="468"/>
      <c r="CT114" s="468"/>
      <c r="CU114" s="468"/>
      <c r="CV114" s="468"/>
      <c r="CW114" s="488"/>
      <c r="CX114" s="489"/>
      <c r="CY114" s="489"/>
      <c r="CZ114" s="489"/>
      <c r="DA114" s="489"/>
      <c r="DB114" s="489"/>
      <c r="DC114" s="489"/>
      <c r="DD114" s="489"/>
      <c r="DE114" s="489"/>
      <c r="DF114" s="489"/>
      <c r="DG114" s="489"/>
      <c r="DH114" s="237"/>
      <c r="DK114" s="411"/>
      <c r="DL114" s="411"/>
      <c r="DM114" s="400"/>
      <c r="DN114" s="400"/>
      <c r="DO114" s="400"/>
      <c r="DP114" s="400"/>
      <c r="DQ114" s="400"/>
      <c r="DR114" s="400"/>
      <c r="DS114" s="405"/>
      <c r="DT114" s="405"/>
      <c r="DU114" s="405"/>
      <c r="DV114" s="405"/>
      <c r="DW114" s="406"/>
      <c r="DX114" s="406"/>
      <c r="DY114" s="406"/>
      <c r="DZ114" s="406"/>
      <c r="EA114" s="406"/>
      <c r="EB114" s="406"/>
      <c r="EC114" s="406"/>
      <c r="ED114" s="406"/>
      <c r="EE114" s="406"/>
      <c r="EF114" s="406"/>
      <c r="EG114" s="406"/>
      <c r="EH114" s="399"/>
      <c r="EI114" s="405"/>
      <c r="EJ114" s="405"/>
      <c r="EK114" s="405"/>
      <c r="EL114" s="405"/>
      <c r="EM114" s="406"/>
      <c r="EN114" s="406"/>
      <c r="EO114" s="406"/>
      <c r="EP114" s="406"/>
      <c r="EQ114" s="406"/>
      <c r="ER114" s="406"/>
      <c r="ES114" s="406"/>
      <c r="ET114" s="406"/>
      <c r="EU114" s="406"/>
      <c r="EV114" s="406"/>
      <c r="EW114" s="406"/>
      <c r="EX114" s="399"/>
      <c r="EZ114" s="400"/>
      <c r="FA114" s="400"/>
      <c r="FB114" s="400"/>
      <c r="FC114" s="400"/>
      <c r="FD114" s="407"/>
      <c r="FE114" s="407"/>
      <c r="FF114" s="407"/>
      <c r="FG114" s="407"/>
      <c r="FH114" s="405"/>
      <c r="FI114" s="405"/>
      <c r="FJ114" s="405"/>
      <c r="FK114" s="405"/>
      <c r="FL114" s="406"/>
      <c r="FM114" s="406"/>
      <c r="FN114" s="406"/>
      <c r="FO114" s="406"/>
      <c r="FP114" s="406"/>
      <c r="FQ114" s="406"/>
      <c r="FR114" s="406"/>
      <c r="FS114" s="406"/>
      <c r="FT114" s="406"/>
      <c r="FU114" s="406"/>
      <c r="FV114" s="406"/>
      <c r="FW114" s="399"/>
      <c r="FX114" s="405"/>
      <c r="FY114" s="405"/>
      <c r="FZ114" s="405"/>
      <c r="GA114" s="405"/>
      <c r="GB114" s="406"/>
      <c r="GC114" s="406"/>
      <c r="GD114" s="406"/>
      <c r="GE114" s="406"/>
      <c r="GF114" s="406"/>
      <c r="GG114" s="406"/>
      <c r="GH114" s="406"/>
      <c r="GI114" s="406"/>
      <c r="GJ114" s="406"/>
      <c r="GK114" s="406"/>
      <c r="GL114" s="406"/>
      <c r="GM114" s="399"/>
    </row>
    <row r="115" spans="32:195" ht="15.6" customHeight="1">
      <c r="AF115" s="512"/>
      <c r="AG115" s="513"/>
      <c r="AH115" s="466" t="s">
        <v>207</v>
      </c>
      <c r="AI115" s="467"/>
      <c r="AJ115" s="467"/>
      <c r="AK115" s="467"/>
      <c r="AL115" s="467"/>
      <c r="AM115" s="497"/>
      <c r="AN115" s="468"/>
      <c r="AO115" s="468"/>
      <c r="AP115" s="468"/>
      <c r="AQ115" s="468"/>
      <c r="AR115" s="488"/>
      <c r="AS115" s="489"/>
      <c r="AT115" s="489"/>
      <c r="AU115" s="489"/>
      <c r="AV115" s="489"/>
      <c r="AW115" s="489"/>
      <c r="AX115" s="489"/>
      <c r="AY115" s="489"/>
      <c r="AZ115" s="489"/>
      <c r="BA115" s="489"/>
      <c r="BB115" s="489"/>
      <c r="BC115" s="195"/>
      <c r="BD115" s="468"/>
      <c r="BE115" s="468"/>
      <c r="BF115" s="468"/>
      <c r="BG115" s="468"/>
      <c r="BH115" s="488"/>
      <c r="BI115" s="489"/>
      <c r="BJ115" s="489"/>
      <c r="BK115" s="489"/>
      <c r="BL115" s="489"/>
      <c r="BM115" s="489"/>
      <c r="BN115" s="489"/>
      <c r="BO115" s="489"/>
      <c r="BP115" s="489"/>
      <c r="BQ115" s="489"/>
      <c r="BR115" s="489"/>
      <c r="BS115" s="237"/>
      <c r="BU115" s="536" t="s">
        <v>181</v>
      </c>
      <c r="BV115" s="471"/>
      <c r="BW115" s="471"/>
      <c r="BX115" s="471"/>
      <c r="BY115" s="471"/>
      <c r="BZ115" s="471"/>
      <c r="CA115" s="471"/>
      <c r="CB115" s="472"/>
      <c r="CC115" s="468"/>
      <c r="CD115" s="468"/>
      <c r="CE115" s="468"/>
      <c r="CF115" s="468"/>
      <c r="CG115" s="488"/>
      <c r="CH115" s="489"/>
      <c r="CI115" s="489"/>
      <c r="CJ115" s="489"/>
      <c r="CK115" s="489"/>
      <c r="CL115" s="489"/>
      <c r="CM115" s="489"/>
      <c r="CN115" s="489"/>
      <c r="CO115" s="489"/>
      <c r="CP115" s="489"/>
      <c r="CQ115" s="489"/>
      <c r="CR115" s="195"/>
      <c r="CS115" s="468"/>
      <c r="CT115" s="468"/>
      <c r="CU115" s="468"/>
      <c r="CV115" s="468"/>
      <c r="CW115" s="488"/>
      <c r="CX115" s="489"/>
      <c r="CY115" s="489"/>
      <c r="CZ115" s="489"/>
      <c r="DA115" s="489"/>
      <c r="DB115" s="489"/>
      <c r="DC115" s="489"/>
      <c r="DD115" s="489"/>
      <c r="DE115" s="489"/>
      <c r="DF115" s="489"/>
      <c r="DG115" s="489"/>
      <c r="DH115" s="237"/>
      <c r="DK115" s="411"/>
      <c r="DL115" s="411"/>
      <c r="DM115" s="400"/>
      <c r="DN115" s="400"/>
      <c r="DO115" s="400"/>
      <c r="DP115" s="400"/>
      <c r="DQ115" s="400"/>
      <c r="DR115" s="400"/>
      <c r="DS115" s="405"/>
      <c r="DT115" s="405"/>
      <c r="DU115" s="405"/>
      <c r="DV115" s="405"/>
      <c r="DW115" s="406"/>
      <c r="DX115" s="406"/>
      <c r="DY115" s="406"/>
      <c r="DZ115" s="406"/>
      <c r="EA115" s="406"/>
      <c r="EB115" s="406"/>
      <c r="EC115" s="406"/>
      <c r="ED115" s="406"/>
      <c r="EE115" s="406"/>
      <c r="EF115" s="406"/>
      <c r="EG115" s="406"/>
      <c r="EH115" s="399"/>
      <c r="EI115" s="405"/>
      <c r="EJ115" s="405"/>
      <c r="EK115" s="405"/>
      <c r="EL115" s="405"/>
      <c r="EM115" s="406"/>
      <c r="EN115" s="406"/>
      <c r="EO115" s="406"/>
      <c r="EP115" s="406"/>
      <c r="EQ115" s="406"/>
      <c r="ER115" s="406"/>
      <c r="ES115" s="406"/>
      <c r="ET115" s="406"/>
      <c r="EU115" s="406"/>
      <c r="EV115" s="406"/>
      <c r="EW115" s="406"/>
      <c r="EX115" s="399"/>
      <c r="EZ115" s="400"/>
      <c r="FA115" s="400"/>
      <c r="FB115" s="400"/>
      <c r="FC115" s="400"/>
      <c r="FD115" s="407"/>
      <c r="FE115" s="407"/>
      <c r="FF115" s="407"/>
      <c r="FG115" s="407"/>
      <c r="FH115" s="405"/>
      <c r="FI115" s="405"/>
      <c r="FJ115" s="405"/>
      <c r="FK115" s="405"/>
      <c r="FL115" s="406"/>
      <c r="FM115" s="406"/>
      <c r="FN115" s="406"/>
      <c r="FO115" s="406"/>
      <c r="FP115" s="406"/>
      <c r="FQ115" s="406"/>
      <c r="FR115" s="406"/>
      <c r="FS115" s="406"/>
      <c r="FT115" s="406"/>
      <c r="FU115" s="406"/>
      <c r="FV115" s="406"/>
      <c r="FW115" s="399"/>
      <c r="FX115" s="405"/>
      <c r="FY115" s="405"/>
      <c r="FZ115" s="405"/>
      <c r="GA115" s="405"/>
      <c r="GB115" s="406"/>
      <c r="GC115" s="406"/>
      <c r="GD115" s="406"/>
      <c r="GE115" s="406"/>
      <c r="GF115" s="406"/>
      <c r="GG115" s="406"/>
      <c r="GH115" s="406"/>
      <c r="GI115" s="406"/>
      <c r="GJ115" s="406"/>
      <c r="GK115" s="406"/>
      <c r="GL115" s="406"/>
      <c r="GM115" s="399"/>
    </row>
    <row r="116" spans="32:195" ht="15.6" customHeight="1">
      <c r="AF116" s="512"/>
      <c r="AG116" s="513"/>
      <c r="AH116" s="477" t="s">
        <v>188</v>
      </c>
      <c r="AI116" s="479"/>
      <c r="AJ116" s="501">
        <v>0</v>
      </c>
      <c r="AK116" s="501"/>
      <c r="AL116" s="501"/>
      <c r="AM116" s="502"/>
      <c r="AN116" s="468"/>
      <c r="AO116" s="468"/>
      <c r="AP116" s="468"/>
      <c r="AQ116" s="468"/>
      <c r="AR116" s="488"/>
      <c r="AS116" s="489"/>
      <c r="AT116" s="489"/>
      <c r="AU116" s="489"/>
      <c r="AV116" s="489"/>
      <c r="AW116" s="489"/>
      <c r="AX116" s="489"/>
      <c r="AY116" s="489"/>
      <c r="AZ116" s="489"/>
      <c r="BA116" s="489"/>
      <c r="BB116" s="489"/>
      <c r="BC116" s="195"/>
      <c r="BD116" s="468"/>
      <c r="BE116" s="468"/>
      <c r="BF116" s="468"/>
      <c r="BG116" s="468"/>
      <c r="BH116" s="488"/>
      <c r="BI116" s="489"/>
      <c r="BJ116" s="489"/>
      <c r="BK116" s="489"/>
      <c r="BL116" s="489"/>
      <c r="BM116" s="489"/>
      <c r="BN116" s="489"/>
      <c r="BO116" s="489"/>
      <c r="BP116" s="489"/>
      <c r="BQ116" s="489"/>
      <c r="BR116" s="489"/>
      <c r="BS116" s="237"/>
      <c r="BU116" s="536" t="s">
        <v>182</v>
      </c>
      <c r="BV116" s="471"/>
      <c r="BW116" s="471"/>
      <c r="BX116" s="471"/>
      <c r="BY116" s="471"/>
      <c r="BZ116" s="471"/>
      <c r="CA116" s="471"/>
      <c r="CB116" s="472"/>
      <c r="CC116" s="468"/>
      <c r="CD116" s="468"/>
      <c r="CE116" s="468"/>
      <c r="CF116" s="468"/>
      <c r="CG116" s="488"/>
      <c r="CH116" s="489"/>
      <c r="CI116" s="489"/>
      <c r="CJ116" s="489"/>
      <c r="CK116" s="489"/>
      <c r="CL116" s="489"/>
      <c r="CM116" s="489"/>
      <c r="CN116" s="489"/>
      <c r="CO116" s="489"/>
      <c r="CP116" s="489"/>
      <c r="CQ116" s="489"/>
      <c r="CR116" s="195"/>
      <c r="CS116" s="468"/>
      <c r="CT116" s="468"/>
      <c r="CU116" s="468"/>
      <c r="CV116" s="468"/>
      <c r="CW116" s="488"/>
      <c r="CX116" s="489"/>
      <c r="CY116" s="489"/>
      <c r="CZ116" s="489"/>
      <c r="DA116" s="489"/>
      <c r="DB116" s="489"/>
      <c r="DC116" s="489"/>
      <c r="DD116" s="489"/>
      <c r="DE116" s="489"/>
      <c r="DF116" s="489"/>
      <c r="DG116" s="489"/>
      <c r="DH116" s="237"/>
      <c r="DK116" s="411"/>
      <c r="DL116" s="411"/>
      <c r="DM116" s="408"/>
      <c r="DN116" s="408"/>
      <c r="DO116" s="407"/>
      <c r="DP116" s="407"/>
      <c r="DQ116" s="407"/>
      <c r="DR116" s="407"/>
      <c r="DS116" s="405"/>
      <c r="DT116" s="405"/>
      <c r="DU116" s="405"/>
      <c r="DV116" s="405"/>
      <c r="DW116" s="406"/>
      <c r="DX116" s="406"/>
      <c r="DY116" s="406"/>
      <c r="DZ116" s="406"/>
      <c r="EA116" s="406"/>
      <c r="EB116" s="406"/>
      <c r="EC116" s="406"/>
      <c r="ED116" s="406"/>
      <c r="EE116" s="406"/>
      <c r="EF116" s="406"/>
      <c r="EG116" s="406"/>
      <c r="EH116" s="399"/>
      <c r="EI116" s="405"/>
      <c r="EJ116" s="405"/>
      <c r="EK116" s="405"/>
      <c r="EL116" s="405"/>
      <c r="EM116" s="406"/>
      <c r="EN116" s="406"/>
      <c r="EO116" s="406"/>
      <c r="EP116" s="406"/>
      <c r="EQ116" s="406"/>
      <c r="ER116" s="406"/>
      <c r="ES116" s="406"/>
      <c r="ET116" s="406"/>
      <c r="EU116" s="406"/>
      <c r="EV116" s="406"/>
      <c r="EW116" s="406"/>
      <c r="EX116" s="399"/>
      <c r="EZ116" s="400"/>
      <c r="FA116" s="400"/>
      <c r="FB116" s="400"/>
      <c r="FC116" s="400"/>
      <c r="FD116" s="407"/>
      <c r="FE116" s="407"/>
      <c r="FF116" s="407"/>
      <c r="FG116" s="407"/>
      <c r="FH116" s="405"/>
      <c r="FI116" s="405"/>
      <c r="FJ116" s="405"/>
      <c r="FK116" s="405"/>
      <c r="FL116" s="406"/>
      <c r="FM116" s="406"/>
      <c r="FN116" s="406"/>
      <c r="FO116" s="406"/>
      <c r="FP116" s="406"/>
      <c r="FQ116" s="406"/>
      <c r="FR116" s="406"/>
      <c r="FS116" s="406"/>
      <c r="FT116" s="406"/>
      <c r="FU116" s="406"/>
      <c r="FV116" s="406"/>
      <c r="FW116" s="399"/>
      <c r="FX116" s="405"/>
      <c r="FY116" s="405"/>
      <c r="FZ116" s="405"/>
      <c r="GA116" s="405"/>
      <c r="GB116" s="406"/>
      <c r="GC116" s="406"/>
      <c r="GD116" s="406"/>
      <c r="GE116" s="406"/>
      <c r="GF116" s="406"/>
      <c r="GG116" s="406"/>
      <c r="GH116" s="406"/>
      <c r="GI116" s="406"/>
      <c r="GJ116" s="406"/>
      <c r="GK116" s="406"/>
      <c r="GL116" s="406"/>
      <c r="GM116" s="399"/>
    </row>
    <row r="117" spans="32:195" ht="15.6" customHeight="1">
      <c r="AF117" s="512"/>
      <c r="AG117" s="513"/>
      <c r="AH117" s="480"/>
      <c r="AI117" s="482"/>
      <c r="AJ117" s="528">
        <v>0</v>
      </c>
      <c r="AK117" s="528"/>
      <c r="AL117" s="528"/>
      <c r="AM117" s="529"/>
      <c r="AN117" s="524"/>
      <c r="AO117" s="524"/>
      <c r="AP117" s="524"/>
      <c r="AQ117" s="524"/>
      <c r="AR117" s="469"/>
      <c r="AS117" s="470"/>
      <c r="AT117" s="470"/>
      <c r="AU117" s="470"/>
      <c r="AV117" s="470"/>
      <c r="AW117" s="470"/>
      <c r="AX117" s="470"/>
      <c r="AY117" s="470"/>
      <c r="AZ117" s="470"/>
      <c r="BA117" s="470"/>
      <c r="BB117" s="470"/>
      <c r="BC117" s="239"/>
      <c r="BD117" s="524"/>
      <c r="BE117" s="524"/>
      <c r="BF117" s="524"/>
      <c r="BG117" s="524"/>
      <c r="BH117" s="469"/>
      <c r="BI117" s="470"/>
      <c r="BJ117" s="470"/>
      <c r="BK117" s="470"/>
      <c r="BL117" s="470"/>
      <c r="BM117" s="470"/>
      <c r="BN117" s="470"/>
      <c r="BO117" s="470"/>
      <c r="BP117" s="470"/>
      <c r="BQ117" s="470"/>
      <c r="BR117" s="470"/>
      <c r="BS117" s="238"/>
      <c r="BU117" s="536" t="s">
        <v>183</v>
      </c>
      <c r="BV117" s="471"/>
      <c r="BW117" s="471"/>
      <c r="BX117" s="471"/>
      <c r="BY117" s="471"/>
      <c r="BZ117" s="471"/>
      <c r="CA117" s="471"/>
      <c r="CB117" s="472"/>
      <c r="CC117" s="468"/>
      <c r="CD117" s="468"/>
      <c r="CE117" s="468"/>
      <c r="CF117" s="468"/>
      <c r="CG117" s="488"/>
      <c r="CH117" s="489"/>
      <c r="CI117" s="489"/>
      <c r="CJ117" s="489"/>
      <c r="CK117" s="489"/>
      <c r="CL117" s="489"/>
      <c r="CM117" s="489"/>
      <c r="CN117" s="489"/>
      <c r="CO117" s="489"/>
      <c r="CP117" s="489"/>
      <c r="CQ117" s="489"/>
      <c r="CR117" s="195"/>
      <c r="CS117" s="468"/>
      <c r="CT117" s="468"/>
      <c r="CU117" s="468"/>
      <c r="CV117" s="468"/>
      <c r="CW117" s="488"/>
      <c r="CX117" s="489"/>
      <c r="CY117" s="489"/>
      <c r="CZ117" s="489"/>
      <c r="DA117" s="489"/>
      <c r="DB117" s="489"/>
      <c r="DC117" s="489"/>
      <c r="DD117" s="489"/>
      <c r="DE117" s="489"/>
      <c r="DF117" s="489"/>
      <c r="DG117" s="489"/>
      <c r="DH117" s="237"/>
      <c r="DK117" s="411"/>
      <c r="DL117" s="411"/>
      <c r="DM117" s="408"/>
      <c r="DN117" s="408"/>
      <c r="DO117" s="407"/>
      <c r="DP117" s="407"/>
      <c r="DQ117" s="407"/>
      <c r="DR117" s="407"/>
      <c r="DS117" s="405"/>
      <c r="DT117" s="405"/>
      <c r="DU117" s="405"/>
      <c r="DV117" s="405"/>
      <c r="DW117" s="406"/>
      <c r="DX117" s="406"/>
      <c r="DY117" s="406"/>
      <c r="DZ117" s="406"/>
      <c r="EA117" s="406"/>
      <c r="EB117" s="406"/>
      <c r="EC117" s="406"/>
      <c r="ED117" s="406"/>
      <c r="EE117" s="406"/>
      <c r="EF117" s="406"/>
      <c r="EG117" s="406"/>
      <c r="EH117" s="399"/>
      <c r="EI117" s="405"/>
      <c r="EJ117" s="405"/>
      <c r="EK117" s="405"/>
      <c r="EL117" s="405"/>
      <c r="EM117" s="406"/>
      <c r="EN117" s="406"/>
      <c r="EO117" s="406"/>
      <c r="EP117" s="406"/>
      <c r="EQ117" s="406"/>
      <c r="ER117" s="406"/>
      <c r="ES117" s="406"/>
      <c r="ET117" s="406"/>
      <c r="EU117" s="406"/>
      <c r="EV117" s="406"/>
      <c r="EW117" s="406"/>
      <c r="EX117" s="399"/>
      <c r="EZ117" s="400"/>
      <c r="FA117" s="400"/>
      <c r="FB117" s="400"/>
      <c r="FC117" s="400"/>
      <c r="FD117" s="407"/>
      <c r="FE117" s="407"/>
      <c r="FF117" s="407"/>
      <c r="FG117" s="407"/>
      <c r="FH117" s="405"/>
      <c r="FI117" s="405"/>
      <c r="FJ117" s="405"/>
      <c r="FK117" s="405"/>
      <c r="FL117" s="406"/>
      <c r="FM117" s="406"/>
      <c r="FN117" s="406"/>
      <c r="FO117" s="406"/>
      <c r="FP117" s="406"/>
      <c r="FQ117" s="406"/>
      <c r="FR117" s="406"/>
      <c r="FS117" s="406"/>
      <c r="FT117" s="406"/>
      <c r="FU117" s="406"/>
      <c r="FV117" s="406"/>
      <c r="FW117" s="399"/>
      <c r="FX117" s="405"/>
      <c r="FY117" s="405"/>
      <c r="FZ117" s="405"/>
      <c r="GA117" s="405"/>
      <c r="GB117" s="406"/>
      <c r="GC117" s="406"/>
      <c r="GD117" s="406"/>
      <c r="GE117" s="406"/>
      <c r="GF117" s="406"/>
      <c r="GG117" s="406"/>
      <c r="GH117" s="406"/>
      <c r="GI117" s="406"/>
      <c r="GJ117" s="406"/>
      <c r="GK117" s="406"/>
      <c r="GL117" s="406"/>
      <c r="GM117" s="399"/>
    </row>
    <row r="118" spans="32:195" ht="15.6" customHeight="1">
      <c r="AF118" s="514"/>
      <c r="AG118" s="515"/>
      <c r="AH118" s="498" t="s">
        <v>197</v>
      </c>
      <c r="AI118" s="499"/>
      <c r="AJ118" s="499"/>
      <c r="AK118" s="499"/>
      <c r="AL118" s="499"/>
      <c r="AM118" s="500"/>
      <c r="AN118" s="494"/>
      <c r="AO118" s="494"/>
      <c r="AP118" s="494"/>
      <c r="AQ118" s="494"/>
      <c r="AR118" s="495"/>
      <c r="AS118" s="496"/>
      <c r="AT118" s="496"/>
      <c r="AU118" s="496"/>
      <c r="AV118" s="496"/>
      <c r="AW118" s="496"/>
      <c r="AX118" s="496"/>
      <c r="AY118" s="496"/>
      <c r="AZ118" s="496"/>
      <c r="BA118" s="496"/>
      <c r="BB118" s="496"/>
      <c r="BC118" s="393"/>
      <c r="BD118" s="494"/>
      <c r="BE118" s="494"/>
      <c r="BF118" s="494"/>
      <c r="BG118" s="494"/>
      <c r="BH118" s="495"/>
      <c r="BI118" s="496"/>
      <c r="BJ118" s="496"/>
      <c r="BK118" s="496"/>
      <c r="BL118" s="496"/>
      <c r="BM118" s="496"/>
      <c r="BN118" s="496"/>
      <c r="BO118" s="496"/>
      <c r="BP118" s="496"/>
      <c r="BQ118" s="496"/>
      <c r="BR118" s="496"/>
      <c r="BS118" s="394"/>
      <c r="BU118" s="536" t="s">
        <v>184</v>
      </c>
      <c r="BV118" s="471"/>
      <c r="BW118" s="471"/>
      <c r="BX118" s="471"/>
      <c r="BY118" s="471"/>
      <c r="BZ118" s="471"/>
      <c r="CA118" s="471"/>
      <c r="CB118" s="472"/>
      <c r="CC118" s="468"/>
      <c r="CD118" s="468"/>
      <c r="CE118" s="468"/>
      <c r="CF118" s="468"/>
      <c r="CG118" s="488"/>
      <c r="CH118" s="489"/>
      <c r="CI118" s="489"/>
      <c r="CJ118" s="489"/>
      <c r="CK118" s="489"/>
      <c r="CL118" s="489"/>
      <c r="CM118" s="489"/>
      <c r="CN118" s="489"/>
      <c r="CO118" s="489"/>
      <c r="CP118" s="489"/>
      <c r="CQ118" s="489"/>
      <c r="CR118" s="195"/>
      <c r="CS118" s="468"/>
      <c r="CT118" s="468"/>
      <c r="CU118" s="468"/>
      <c r="CV118" s="468"/>
      <c r="CW118" s="488"/>
      <c r="CX118" s="489"/>
      <c r="CY118" s="489"/>
      <c r="CZ118" s="489"/>
      <c r="DA118" s="489"/>
      <c r="DB118" s="489"/>
      <c r="DC118" s="489"/>
      <c r="DD118" s="489"/>
      <c r="DE118" s="489"/>
      <c r="DF118" s="489"/>
      <c r="DG118" s="489"/>
      <c r="DH118" s="237"/>
      <c r="DK118" s="411"/>
      <c r="DL118" s="411"/>
      <c r="DM118" s="400"/>
      <c r="DN118" s="400"/>
      <c r="DO118" s="400"/>
      <c r="DP118" s="400"/>
      <c r="DQ118" s="400"/>
      <c r="DR118" s="400"/>
      <c r="DS118" s="405"/>
      <c r="DT118" s="405"/>
      <c r="DU118" s="405"/>
      <c r="DV118" s="405"/>
      <c r="DW118" s="406"/>
      <c r="DX118" s="406"/>
      <c r="DY118" s="406"/>
      <c r="DZ118" s="406"/>
      <c r="EA118" s="406"/>
      <c r="EB118" s="406"/>
      <c r="EC118" s="406"/>
      <c r="ED118" s="406"/>
      <c r="EE118" s="406"/>
      <c r="EF118" s="406"/>
      <c r="EG118" s="406"/>
      <c r="EH118" s="399"/>
      <c r="EI118" s="405"/>
      <c r="EJ118" s="405"/>
      <c r="EK118" s="405"/>
      <c r="EL118" s="405"/>
      <c r="EM118" s="406"/>
      <c r="EN118" s="406"/>
      <c r="EO118" s="406"/>
      <c r="EP118" s="406"/>
      <c r="EQ118" s="406"/>
      <c r="ER118" s="406"/>
      <c r="ES118" s="406"/>
      <c r="ET118" s="406"/>
      <c r="EU118" s="406"/>
      <c r="EV118" s="406"/>
      <c r="EW118" s="406"/>
      <c r="EX118" s="399"/>
      <c r="EZ118" s="400"/>
      <c r="FA118" s="400"/>
      <c r="FB118" s="400"/>
      <c r="FC118" s="400"/>
      <c r="FD118" s="407"/>
      <c r="FE118" s="407"/>
      <c r="FF118" s="407"/>
      <c r="FG118" s="407"/>
      <c r="FH118" s="405"/>
      <c r="FI118" s="405"/>
      <c r="FJ118" s="405"/>
      <c r="FK118" s="405"/>
      <c r="FL118" s="406"/>
      <c r="FM118" s="406"/>
      <c r="FN118" s="406"/>
      <c r="FO118" s="406"/>
      <c r="FP118" s="406"/>
      <c r="FQ118" s="406"/>
      <c r="FR118" s="406"/>
      <c r="FS118" s="406"/>
      <c r="FT118" s="406"/>
      <c r="FU118" s="406"/>
      <c r="FV118" s="406"/>
      <c r="FW118" s="399"/>
      <c r="FX118" s="405"/>
      <c r="FY118" s="405"/>
      <c r="FZ118" s="405"/>
      <c r="GA118" s="405"/>
      <c r="GB118" s="406"/>
      <c r="GC118" s="406"/>
      <c r="GD118" s="406"/>
      <c r="GE118" s="406"/>
      <c r="GF118" s="406"/>
      <c r="GG118" s="406"/>
      <c r="GH118" s="406"/>
      <c r="GI118" s="406"/>
      <c r="GJ118" s="406"/>
      <c r="GK118" s="406"/>
      <c r="GL118" s="406"/>
      <c r="GM118" s="399"/>
    </row>
    <row r="119" spans="32:195" ht="15.6" customHeight="1">
      <c r="AF119" s="530" t="s">
        <v>231</v>
      </c>
      <c r="AG119" s="531"/>
      <c r="AH119" s="525" t="s">
        <v>233</v>
      </c>
      <c r="AI119" s="526"/>
      <c r="AJ119" s="526"/>
      <c r="AK119" s="526"/>
      <c r="AL119" s="526"/>
      <c r="AM119" s="527"/>
      <c r="AN119" s="468"/>
      <c r="AO119" s="468"/>
      <c r="AP119" s="468"/>
      <c r="AQ119" s="468"/>
      <c r="AR119" s="521"/>
      <c r="AS119" s="522"/>
      <c r="AT119" s="522"/>
      <c r="AU119" s="522"/>
      <c r="AV119" s="522"/>
      <c r="AW119" s="522"/>
      <c r="AX119" s="522"/>
      <c r="AY119" s="522"/>
      <c r="AZ119" s="522"/>
      <c r="BA119" s="522"/>
      <c r="BB119" s="522"/>
      <c r="BC119" s="391"/>
      <c r="BD119" s="468"/>
      <c r="BE119" s="468"/>
      <c r="BF119" s="468"/>
      <c r="BG119" s="468"/>
      <c r="BH119" s="521"/>
      <c r="BI119" s="522"/>
      <c r="BJ119" s="522"/>
      <c r="BK119" s="522"/>
      <c r="BL119" s="522"/>
      <c r="BM119" s="522"/>
      <c r="BN119" s="522"/>
      <c r="BO119" s="522"/>
      <c r="BP119" s="522"/>
      <c r="BQ119" s="522"/>
      <c r="BR119" s="522"/>
      <c r="BS119" s="392"/>
      <c r="BU119" s="536" t="s">
        <v>185</v>
      </c>
      <c r="BV119" s="471"/>
      <c r="BW119" s="471"/>
      <c r="BX119" s="471"/>
      <c r="BY119" s="471"/>
      <c r="BZ119" s="471"/>
      <c r="CA119" s="471"/>
      <c r="CB119" s="472"/>
      <c r="CC119" s="468"/>
      <c r="CD119" s="468"/>
      <c r="CE119" s="468"/>
      <c r="CF119" s="468"/>
      <c r="CG119" s="488"/>
      <c r="CH119" s="489"/>
      <c r="CI119" s="489"/>
      <c r="CJ119" s="489"/>
      <c r="CK119" s="489"/>
      <c r="CL119" s="489"/>
      <c r="CM119" s="489"/>
      <c r="CN119" s="489"/>
      <c r="CO119" s="489"/>
      <c r="CP119" s="489"/>
      <c r="CQ119" s="489"/>
      <c r="CR119" s="195"/>
      <c r="CS119" s="468"/>
      <c r="CT119" s="468"/>
      <c r="CU119" s="468"/>
      <c r="CV119" s="468"/>
      <c r="CW119" s="488"/>
      <c r="CX119" s="489"/>
      <c r="CY119" s="489"/>
      <c r="CZ119" s="489"/>
      <c r="DA119" s="489"/>
      <c r="DB119" s="489"/>
      <c r="DC119" s="489"/>
      <c r="DD119" s="489"/>
      <c r="DE119" s="489"/>
      <c r="DF119" s="489"/>
      <c r="DG119" s="489"/>
      <c r="DH119" s="237"/>
      <c r="DK119" s="409"/>
      <c r="DL119" s="409"/>
      <c r="DM119" s="410"/>
      <c r="DN119" s="410"/>
      <c r="DO119" s="410"/>
      <c r="DP119" s="410"/>
      <c r="DQ119" s="410"/>
      <c r="DR119" s="410"/>
      <c r="DS119" s="405"/>
      <c r="DT119" s="405"/>
      <c r="DU119" s="405"/>
      <c r="DV119" s="405"/>
      <c r="DW119" s="406"/>
      <c r="DX119" s="406"/>
      <c r="DY119" s="406"/>
      <c r="DZ119" s="406"/>
      <c r="EA119" s="406"/>
      <c r="EB119" s="406"/>
      <c r="EC119" s="406"/>
      <c r="ED119" s="406"/>
      <c r="EE119" s="406"/>
      <c r="EF119" s="406"/>
      <c r="EG119" s="406"/>
      <c r="EH119" s="399"/>
      <c r="EI119" s="405"/>
      <c r="EJ119" s="405"/>
      <c r="EK119" s="405"/>
      <c r="EL119" s="405"/>
      <c r="EM119" s="406"/>
      <c r="EN119" s="406"/>
      <c r="EO119" s="406"/>
      <c r="EP119" s="406"/>
      <c r="EQ119" s="406"/>
      <c r="ER119" s="406"/>
      <c r="ES119" s="406"/>
      <c r="ET119" s="406"/>
      <c r="EU119" s="406"/>
      <c r="EV119" s="406"/>
      <c r="EW119" s="406"/>
      <c r="EX119" s="399"/>
      <c r="EZ119" s="400"/>
      <c r="FA119" s="400"/>
      <c r="FB119" s="400"/>
      <c r="FC119" s="400"/>
      <c r="FD119" s="407"/>
      <c r="FE119" s="407"/>
      <c r="FF119" s="407"/>
      <c r="FG119" s="407"/>
      <c r="FH119" s="405"/>
      <c r="FI119" s="405"/>
      <c r="FJ119" s="405"/>
      <c r="FK119" s="405"/>
      <c r="FL119" s="406"/>
      <c r="FM119" s="406"/>
      <c r="FN119" s="406"/>
      <c r="FO119" s="406"/>
      <c r="FP119" s="406"/>
      <c r="FQ119" s="406"/>
      <c r="FR119" s="406"/>
      <c r="FS119" s="406"/>
      <c r="FT119" s="406"/>
      <c r="FU119" s="406"/>
      <c r="FV119" s="406"/>
      <c r="FW119" s="399"/>
      <c r="FX119" s="405"/>
      <c r="FY119" s="405"/>
      <c r="FZ119" s="405"/>
      <c r="GA119" s="405"/>
      <c r="GB119" s="406"/>
      <c r="GC119" s="406"/>
      <c r="GD119" s="406"/>
      <c r="GE119" s="406"/>
      <c r="GF119" s="406"/>
      <c r="GG119" s="406"/>
      <c r="GH119" s="406"/>
      <c r="GI119" s="406"/>
      <c r="GJ119" s="406"/>
      <c r="GK119" s="406"/>
      <c r="GL119" s="406"/>
      <c r="GM119" s="399"/>
    </row>
    <row r="120" spans="32:195" ht="15.6" customHeight="1">
      <c r="AF120" s="532"/>
      <c r="AG120" s="533"/>
      <c r="AH120" s="466" t="s">
        <v>209</v>
      </c>
      <c r="AI120" s="467"/>
      <c r="AJ120" s="467"/>
      <c r="AK120" s="467"/>
      <c r="AL120" s="467"/>
      <c r="AM120" s="497"/>
      <c r="AN120" s="468"/>
      <c r="AO120" s="468"/>
      <c r="AP120" s="468"/>
      <c r="AQ120" s="468"/>
      <c r="AR120" s="488"/>
      <c r="AS120" s="489"/>
      <c r="AT120" s="489"/>
      <c r="AU120" s="489"/>
      <c r="AV120" s="489"/>
      <c r="AW120" s="489"/>
      <c r="AX120" s="489"/>
      <c r="AY120" s="489"/>
      <c r="AZ120" s="489"/>
      <c r="BA120" s="489"/>
      <c r="BB120" s="489"/>
      <c r="BC120" s="195"/>
      <c r="BD120" s="468"/>
      <c r="BE120" s="468"/>
      <c r="BF120" s="468"/>
      <c r="BG120" s="468"/>
      <c r="BH120" s="488"/>
      <c r="BI120" s="489"/>
      <c r="BJ120" s="489"/>
      <c r="BK120" s="489"/>
      <c r="BL120" s="489"/>
      <c r="BM120" s="489"/>
      <c r="BN120" s="489"/>
      <c r="BO120" s="489"/>
      <c r="BP120" s="489"/>
      <c r="BQ120" s="489"/>
      <c r="BR120" s="489"/>
      <c r="BS120" s="237"/>
      <c r="BU120" s="536" t="s">
        <v>186</v>
      </c>
      <c r="BV120" s="471"/>
      <c r="BW120" s="471"/>
      <c r="BX120" s="471"/>
      <c r="BY120" s="471"/>
      <c r="BZ120" s="471"/>
      <c r="CA120" s="471"/>
      <c r="CB120" s="472"/>
      <c r="CC120" s="468"/>
      <c r="CD120" s="468"/>
      <c r="CE120" s="468"/>
      <c r="CF120" s="468"/>
      <c r="CG120" s="488"/>
      <c r="CH120" s="489"/>
      <c r="CI120" s="489"/>
      <c r="CJ120" s="489"/>
      <c r="CK120" s="489"/>
      <c r="CL120" s="489"/>
      <c r="CM120" s="489"/>
      <c r="CN120" s="489"/>
      <c r="CO120" s="489"/>
      <c r="CP120" s="489"/>
      <c r="CQ120" s="489"/>
      <c r="CR120" s="195"/>
      <c r="CS120" s="468"/>
      <c r="CT120" s="468"/>
      <c r="CU120" s="468"/>
      <c r="CV120" s="468"/>
      <c r="CW120" s="488"/>
      <c r="CX120" s="489"/>
      <c r="CY120" s="489"/>
      <c r="CZ120" s="489"/>
      <c r="DA120" s="489"/>
      <c r="DB120" s="489"/>
      <c r="DC120" s="489"/>
      <c r="DD120" s="489"/>
      <c r="DE120" s="489"/>
      <c r="DF120" s="489"/>
      <c r="DG120" s="489"/>
      <c r="DH120" s="237"/>
      <c r="DK120" s="409"/>
      <c r="DL120" s="409"/>
      <c r="DM120" s="400"/>
      <c r="DN120" s="400"/>
      <c r="DO120" s="400"/>
      <c r="DP120" s="400"/>
      <c r="DQ120" s="400"/>
      <c r="DR120" s="400"/>
      <c r="DS120" s="405"/>
      <c r="DT120" s="405"/>
      <c r="DU120" s="405"/>
      <c r="DV120" s="405"/>
      <c r="DW120" s="406"/>
      <c r="DX120" s="406"/>
      <c r="DY120" s="406"/>
      <c r="DZ120" s="406"/>
      <c r="EA120" s="406"/>
      <c r="EB120" s="406"/>
      <c r="EC120" s="406"/>
      <c r="ED120" s="406"/>
      <c r="EE120" s="406"/>
      <c r="EF120" s="406"/>
      <c r="EG120" s="406"/>
      <c r="EH120" s="399"/>
      <c r="EI120" s="405"/>
      <c r="EJ120" s="405"/>
      <c r="EK120" s="405"/>
      <c r="EL120" s="405"/>
      <c r="EM120" s="406"/>
      <c r="EN120" s="406"/>
      <c r="EO120" s="406"/>
      <c r="EP120" s="406"/>
      <c r="EQ120" s="406"/>
      <c r="ER120" s="406"/>
      <c r="ES120" s="406"/>
      <c r="ET120" s="406"/>
      <c r="EU120" s="406"/>
      <c r="EV120" s="406"/>
      <c r="EW120" s="406"/>
      <c r="EX120" s="399"/>
      <c r="EZ120" s="400"/>
      <c r="FA120" s="400"/>
      <c r="FB120" s="400"/>
      <c r="FC120" s="400"/>
      <c r="FD120" s="407"/>
      <c r="FE120" s="407"/>
      <c r="FF120" s="407"/>
      <c r="FG120" s="407"/>
      <c r="FH120" s="405"/>
      <c r="FI120" s="405"/>
      <c r="FJ120" s="405"/>
      <c r="FK120" s="405"/>
      <c r="FL120" s="406"/>
      <c r="FM120" s="406"/>
      <c r="FN120" s="406"/>
      <c r="FO120" s="406"/>
      <c r="FP120" s="406"/>
      <c r="FQ120" s="406"/>
      <c r="FR120" s="406"/>
      <c r="FS120" s="406"/>
      <c r="FT120" s="406"/>
      <c r="FU120" s="406"/>
      <c r="FV120" s="406"/>
      <c r="FW120" s="399"/>
      <c r="FX120" s="405"/>
      <c r="FY120" s="405"/>
      <c r="FZ120" s="405"/>
      <c r="GA120" s="405"/>
      <c r="GB120" s="406"/>
      <c r="GC120" s="406"/>
      <c r="GD120" s="406"/>
      <c r="GE120" s="406"/>
      <c r="GF120" s="406"/>
      <c r="GG120" s="406"/>
      <c r="GH120" s="406"/>
      <c r="GI120" s="406"/>
      <c r="GJ120" s="406"/>
      <c r="GK120" s="406"/>
      <c r="GL120" s="406"/>
      <c r="GM120" s="399"/>
    </row>
    <row r="121" spans="32:195" ht="15.6" customHeight="1">
      <c r="AF121" s="532"/>
      <c r="AG121" s="533"/>
      <c r="AH121" s="466" t="s">
        <v>210</v>
      </c>
      <c r="AI121" s="467"/>
      <c r="AJ121" s="467"/>
      <c r="AK121" s="467"/>
      <c r="AL121" s="467"/>
      <c r="AM121" s="497"/>
      <c r="AN121" s="468"/>
      <c r="AO121" s="468"/>
      <c r="AP121" s="468"/>
      <c r="AQ121" s="468"/>
      <c r="AR121" s="488"/>
      <c r="AS121" s="489"/>
      <c r="AT121" s="489"/>
      <c r="AU121" s="489"/>
      <c r="AV121" s="489"/>
      <c r="AW121" s="489"/>
      <c r="AX121" s="489"/>
      <c r="AY121" s="489"/>
      <c r="AZ121" s="489"/>
      <c r="BA121" s="489"/>
      <c r="BB121" s="489"/>
      <c r="BC121" s="195"/>
      <c r="BD121" s="468"/>
      <c r="BE121" s="468"/>
      <c r="BF121" s="468"/>
      <c r="BG121" s="468"/>
      <c r="BH121" s="488"/>
      <c r="BI121" s="489"/>
      <c r="BJ121" s="489"/>
      <c r="BK121" s="489"/>
      <c r="BL121" s="489"/>
      <c r="BM121" s="489"/>
      <c r="BN121" s="489"/>
      <c r="BO121" s="489"/>
      <c r="BP121" s="489"/>
      <c r="BQ121" s="489"/>
      <c r="BR121" s="489"/>
      <c r="BS121" s="237"/>
      <c r="BU121" s="536" t="s">
        <v>187</v>
      </c>
      <c r="BV121" s="471"/>
      <c r="BW121" s="471"/>
      <c r="BX121" s="471"/>
      <c r="BY121" s="471"/>
      <c r="BZ121" s="471"/>
      <c r="CA121" s="471"/>
      <c r="CB121" s="472"/>
      <c r="CC121" s="468"/>
      <c r="CD121" s="468"/>
      <c r="CE121" s="468"/>
      <c r="CF121" s="468"/>
      <c r="CG121" s="488"/>
      <c r="CH121" s="489"/>
      <c r="CI121" s="489"/>
      <c r="CJ121" s="489"/>
      <c r="CK121" s="489"/>
      <c r="CL121" s="489"/>
      <c r="CM121" s="489"/>
      <c r="CN121" s="489"/>
      <c r="CO121" s="489"/>
      <c r="CP121" s="489"/>
      <c r="CQ121" s="489"/>
      <c r="CR121" s="195"/>
      <c r="CS121" s="468"/>
      <c r="CT121" s="468"/>
      <c r="CU121" s="468"/>
      <c r="CV121" s="468"/>
      <c r="CW121" s="488"/>
      <c r="CX121" s="489"/>
      <c r="CY121" s="489"/>
      <c r="CZ121" s="489"/>
      <c r="DA121" s="489"/>
      <c r="DB121" s="489"/>
      <c r="DC121" s="489"/>
      <c r="DD121" s="489"/>
      <c r="DE121" s="489"/>
      <c r="DF121" s="489"/>
      <c r="DG121" s="489"/>
      <c r="DH121" s="237"/>
      <c r="DK121" s="409"/>
      <c r="DL121" s="409"/>
      <c r="DM121" s="400"/>
      <c r="DN121" s="400"/>
      <c r="DO121" s="400"/>
      <c r="DP121" s="400"/>
      <c r="DQ121" s="400"/>
      <c r="DR121" s="400"/>
      <c r="DS121" s="405"/>
      <c r="DT121" s="405"/>
      <c r="DU121" s="405"/>
      <c r="DV121" s="405"/>
      <c r="DW121" s="406"/>
      <c r="DX121" s="406"/>
      <c r="DY121" s="406"/>
      <c r="DZ121" s="406"/>
      <c r="EA121" s="406"/>
      <c r="EB121" s="406"/>
      <c r="EC121" s="406"/>
      <c r="ED121" s="406"/>
      <c r="EE121" s="406"/>
      <c r="EF121" s="406"/>
      <c r="EG121" s="406"/>
      <c r="EH121" s="399"/>
      <c r="EI121" s="405"/>
      <c r="EJ121" s="405"/>
      <c r="EK121" s="405"/>
      <c r="EL121" s="405"/>
      <c r="EM121" s="406"/>
      <c r="EN121" s="406"/>
      <c r="EO121" s="406"/>
      <c r="EP121" s="406"/>
      <c r="EQ121" s="406"/>
      <c r="ER121" s="406"/>
      <c r="ES121" s="406"/>
      <c r="ET121" s="406"/>
      <c r="EU121" s="406"/>
      <c r="EV121" s="406"/>
      <c r="EW121" s="406"/>
      <c r="EX121" s="399"/>
      <c r="EZ121" s="400"/>
      <c r="FA121" s="400"/>
      <c r="FB121" s="400"/>
      <c r="FC121" s="400"/>
      <c r="FD121" s="407"/>
      <c r="FE121" s="407"/>
      <c r="FF121" s="407"/>
      <c r="FG121" s="407"/>
      <c r="FH121" s="405"/>
      <c r="FI121" s="405"/>
      <c r="FJ121" s="405"/>
      <c r="FK121" s="405"/>
      <c r="FL121" s="406"/>
      <c r="FM121" s="406"/>
      <c r="FN121" s="406"/>
      <c r="FO121" s="406"/>
      <c r="FP121" s="406"/>
      <c r="FQ121" s="406"/>
      <c r="FR121" s="406"/>
      <c r="FS121" s="406"/>
      <c r="FT121" s="406"/>
      <c r="FU121" s="406"/>
      <c r="FV121" s="406"/>
      <c r="FW121" s="399"/>
      <c r="FX121" s="405"/>
      <c r="FY121" s="405"/>
      <c r="FZ121" s="405"/>
      <c r="GA121" s="405"/>
      <c r="GB121" s="406"/>
      <c r="GC121" s="406"/>
      <c r="GD121" s="406"/>
      <c r="GE121" s="406"/>
      <c r="GF121" s="406"/>
      <c r="GG121" s="406"/>
      <c r="GH121" s="406"/>
      <c r="GI121" s="406"/>
      <c r="GJ121" s="406"/>
      <c r="GK121" s="406"/>
      <c r="GL121" s="406"/>
      <c r="GM121" s="399"/>
    </row>
    <row r="122" spans="32:195" ht="15.6" customHeight="1">
      <c r="AF122" s="532"/>
      <c r="AG122" s="533"/>
      <c r="AH122" s="466" t="s">
        <v>211</v>
      </c>
      <c r="AI122" s="467"/>
      <c r="AJ122" s="467"/>
      <c r="AK122" s="467"/>
      <c r="AL122" s="467"/>
      <c r="AM122" s="497"/>
      <c r="AN122" s="468"/>
      <c r="AO122" s="468"/>
      <c r="AP122" s="468"/>
      <c r="AQ122" s="468"/>
      <c r="AR122" s="488"/>
      <c r="AS122" s="489"/>
      <c r="AT122" s="489"/>
      <c r="AU122" s="489"/>
      <c r="AV122" s="489"/>
      <c r="AW122" s="489"/>
      <c r="AX122" s="489"/>
      <c r="AY122" s="489"/>
      <c r="AZ122" s="489"/>
      <c r="BA122" s="489"/>
      <c r="BB122" s="489"/>
      <c r="BC122" s="195"/>
      <c r="BD122" s="468"/>
      <c r="BE122" s="468"/>
      <c r="BF122" s="468"/>
      <c r="BG122" s="468"/>
      <c r="BH122" s="488"/>
      <c r="BI122" s="489"/>
      <c r="BJ122" s="489"/>
      <c r="BK122" s="489"/>
      <c r="BL122" s="489"/>
      <c r="BM122" s="489"/>
      <c r="BN122" s="489"/>
      <c r="BO122" s="489"/>
      <c r="BP122" s="489"/>
      <c r="BQ122" s="489"/>
      <c r="BR122" s="489"/>
      <c r="BS122" s="237"/>
      <c r="BU122" s="477" t="s">
        <v>199</v>
      </c>
      <c r="BV122" s="478"/>
      <c r="BW122" s="479"/>
      <c r="BX122" s="390"/>
      <c r="BY122" s="486">
        <v>0</v>
      </c>
      <c r="BZ122" s="486"/>
      <c r="CA122" s="486"/>
      <c r="CB122" s="487"/>
      <c r="CC122" s="468"/>
      <c r="CD122" s="468"/>
      <c r="CE122" s="468"/>
      <c r="CF122" s="468"/>
      <c r="CG122" s="488"/>
      <c r="CH122" s="489"/>
      <c r="CI122" s="489"/>
      <c r="CJ122" s="489"/>
      <c r="CK122" s="489"/>
      <c r="CL122" s="489"/>
      <c r="CM122" s="489"/>
      <c r="CN122" s="489"/>
      <c r="CO122" s="489"/>
      <c r="CP122" s="489"/>
      <c r="CQ122" s="489"/>
      <c r="CR122" s="195"/>
      <c r="CS122" s="468"/>
      <c r="CT122" s="468"/>
      <c r="CU122" s="468"/>
      <c r="CV122" s="468"/>
      <c r="CW122" s="488"/>
      <c r="CX122" s="489"/>
      <c r="CY122" s="489"/>
      <c r="CZ122" s="489"/>
      <c r="DA122" s="489"/>
      <c r="DB122" s="489"/>
      <c r="DC122" s="489"/>
      <c r="DD122" s="489"/>
      <c r="DE122" s="489"/>
      <c r="DF122" s="489"/>
      <c r="DG122" s="489"/>
      <c r="DH122" s="237"/>
      <c r="DK122" s="409"/>
      <c r="DL122" s="409"/>
      <c r="DM122" s="400"/>
      <c r="DN122" s="400"/>
      <c r="DO122" s="400"/>
      <c r="DP122" s="400"/>
      <c r="DQ122" s="400"/>
      <c r="DR122" s="400"/>
      <c r="DS122" s="405"/>
      <c r="DT122" s="405"/>
      <c r="DU122" s="405"/>
      <c r="DV122" s="405"/>
      <c r="DW122" s="406"/>
      <c r="DX122" s="406"/>
      <c r="DY122" s="406"/>
      <c r="DZ122" s="406"/>
      <c r="EA122" s="406"/>
      <c r="EB122" s="406"/>
      <c r="EC122" s="406"/>
      <c r="ED122" s="406"/>
      <c r="EE122" s="406"/>
      <c r="EF122" s="406"/>
      <c r="EG122" s="406"/>
      <c r="EH122" s="399"/>
      <c r="EI122" s="405"/>
      <c r="EJ122" s="405"/>
      <c r="EK122" s="405"/>
      <c r="EL122" s="405"/>
      <c r="EM122" s="406"/>
      <c r="EN122" s="406"/>
      <c r="EO122" s="406"/>
      <c r="EP122" s="406"/>
      <c r="EQ122" s="406"/>
      <c r="ER122" s="406"/>
      <c r="ES122" s="406"/>
      <c r="ET122" s="406"/>
      <c r="EU122" s="406"/>
      <c r="EV122" s="406"/>
      <c r="EW122" s="406"/>
      <c r="EX122" s="399"/>
      <c r="EZ122" s="408"/>
      <c r="FA122" s="408"/>
      <c r="FB122" s="408"/>
      <c r="FC122" s="400"/>
      <c r="FD122" s="407"/>
      <c r="FE122" s="407"/>
      <c r="FF122" s="407"/>
      <c r="FG122" s="407"/>
      <c r="FH122" s="405"/>
      <c r="FI122" s="405"/>
      <c r="FJ122" s="405"/>
      <c r="FK122" s="405"/>
      <c r="FL122" s="406"/>
      <c r="FM122" s="406"/>
      <c r="FN122" s="406"/>
      <c r="FO122" s="406"/>
      <c r="FP122" s="406"/>
      <c r="FQ122" s="406"/>
      <c r="FR122" s="406"/>
      <c r="FS122" s="406"/>
      <c r="FT122" s="406"/>
      <c r="FU122" s="406"/>
      <c r="FV122" s="406"/>
      <c r="FW122" s="399"/>
      <c r="FX122" s="405"/>
      <c r="FY122" s="405"/>
      <c r="FZ122" s="405"/>
      <c r="GA122" s="405"/>
      <c r="GB122" s="406"/>
      <c r="GC122" s="406"/>
      <c r="GD122" s="406"/>
      <c r="GE122" s="406"/>
      <c r="GF122" s="406"/>
      <c r="GG122" s="406"/>
      <c r="GH122" s="406"/>
      <c r="GI122" s="406"/>
      <c r="GJ122" s="406"/>
      <c r="GK122" s="406"/>
      <c r="GL122" s="406"/>
      <c r="GM122" s="399"/>
    </row>
    <row r="123" spans="32:195" ht="15.6" customHeight="1">
      <c r="AF123" s="532"/>
      <c r="AG123" s="533"/>
      <c r="AH123" s="466" t="s">
        <v>212</v>
      </c>
      <c r="AI123" s="467"/>
      <c r="AJ123" s="467"/>
      <c r="AK123" s="467"/>
      <c r="AL123" s="467"/>
      <c r="AM123" s="497"/>
      <c r="AN123" s="468"/>
      <c r="AO123" s="468"/>
      <c r="AP123" s="468"/>
      <c r="AQ123" s="468"/>
      <c r="AR123" s="488"/>
      <c r="AS123" s="489"/>
      <c r="AT123" s="489"/>
      <c r="AU123" s="489"/>
      <c r="AV123" s="489"/>
      <c r="AW123" s="489"/>
      <c r="AX123" s="489"/>
      <c r="AY123" s="489"/>
      <c r="AZ123" s="489"/>
      <c r="BA123" s="489"/>
      <c r="BB123" s="489"/>
      <c r="BC123" s="195"/>
      <c r="BD123" s="468"/>
      <c r="BE123" s="468"/>
      <c r="BF123" s="468"/>
      <c r="BG123" s="468"/>
      <c r="BH123" s="488"/>
      <c r="BI123" s="489"/>
      <c r="BJ123" s="489"/>
      <c r="BK123" s="489"/>
      <c r="BL123" s="489"/>
      <c r="BM123" s="489"/>
      <c r="BN123" s="489"/>
      <c r="BO123" s="489"/>
      <c r="BP123" s="489"/>
      <c r="BQ123" s="489"/>
      <c r="BR123" s="489"/>
      <c r="BS123" s="237"/>
      <c r="BU123" s="480"/>
      <c r="BV123" s="481"/>
      <c r="BW123" s="482"/>
      <c r="BX123" s="390"/>
      <c r="BY123" s="486">
        <v>0</v>
      </c>
      <c r="BZ123" s="486"/>
      <c r="CA123" s="486"/>
      <c r="CB123" s="487"/>
      <c r="CC123" s="468"/>
      <c r="CD123" s="468"/>
      <c r="CE123" s="468"/>
      <c r="CF123" s="468"/>
      <c r="CG123" s="488"/>
      <c r="CH123" s="489"/>
      <c r="CI123" s="489"/>
      <c r="CJ123" s="489"/>
      <c r="CK123" s="489"/>
      <c r="CL123" s="489"/>
      <c r="CM123" s="489"/>
      <c r="CN123" s="489"/>
      <c r="CO123" s="489"/>
      <c r="CP123" s="489"/>
      <c r="CQ123" s="489"/>
      <c r="CR123" s="195"/>
      <c r="CS123" s="468"/>
      <c r="CT123" s="468"/>
      <c r="CU123" s="468"/>
      <c r="CV123" s="468"/>
      <c r="CW123" s="488"/>
      <c r="CX123" s="489"/>
      <c r="CY123" s="489"/>
      <c r="CZ123" s="489"/>
      <c r="DA123" s="489"/>
      <c r="DB123" s="489"/>
      <c r="DC123" s="489"/>
      <c r="DD123" s="489"/>
      <c r="DE123" s="489"/>
      <c r="DF123" s="489"/>
      <c r="DG123" s="489"/>
      <c r="DH123" s="237"/>
      <c r="DK123" s="409"/>
      <c r="DL123" s="409"/>
      <c r="DM123" s="400"/>
      <c r="DN123" s="400"/>
      <c r="DO123" s="400"/>
      <c r="DP123" s="400"/>
      <c r="DQ123" s="400"/>
      <c r="DR123" s="400"/>
      <c r="DS123" s="405"/>
      <c r="DT123" s="405"/>
      <c r="DU123" s="405"/>
      <c r="DV123" s="405"/>
      <c r="DW123" s="406"/>
      <c r="DX123" s="406"/>
      <c r="DY123" s="406"/>
      <c r="DZ123" s="406"/>
      <c r="EA123" s="406"/>
      <c r="EB123" s="406"/>
      <c r="EC123" s="406"/>
      <c r="ED123" s="406"/>
      <c r="EE123" s="406"/>
      <c r="EF123" s="406"/>
      <c r="EG123" s="406"/>
      <c r="EH123" s="399"/>
      <c r="EI123" s="405"/>
      <c r="EJ123" s="405"/>
      <c r="EK123" s="405"/>
      <c r="EL123" s="405"/>
      <c r="EM123" s="406"/>
      <c r="EN123" s="406"/>
      <c r="EO123" s="406"/>
      <c r="EP123" s="406"/>
      <c r="EQ123" s="406"/>
      <c r="ER123" s="406"/>
      <c r="ES123" s="406"/>
      <c r="ET123" s="406"/>
      <c r="EU123" s="406"/>
      <c r="EV123" s="406"/>
      <c r="EW123" s="406"/>
      <c r="EX123" s="399"/>
      <c r="EZ123" s="408"/>
      <c r="FA123" s="408"/>
      <c r="FB123" s="408"/>
      <c r="FC123" s="400"/>
      <c r="FD123" s="407"/>
      <c r="FE123" s="407"/>
      <c r="FF123" s="407"/>
      <c r="FG123" s="407"/>
      <c r="FH123" s="405"/>
      <c r="FI123" s="405"/>
      <c r="FJ123" s="405"/>
      <c r="FK123" s="405"/>
      <c r="FL123" s="406"/>
      <c r="FM123" s="406"/>
      <c r="FN123" s="406"/>
      <c r="FO123" s="406"/>
      <c r="FP123" s="406"/>
      <c r="FQ123" s="406"/>
      <c r="FR123" s="406"/>
      <c r="FS123" s="406"/>
      <c r="FT123" s="406"/>
      <c r="FU123" s="406"/>
      <c r="FV123" s="406"/>
      <c r="FW123" s="399"/>
      <c r="FX123" s="405"/>
      <c r="FY123" s="405"/>
      <c r="FZ123" s="405"/>
      <c r="GA123" s="405"/>
      <c r="GB123" s="406"/>
      <c r="GC123" s="406"/>
      <c r="GD123" s="406"/>
      <c r="GE123" s="406"/>
      <c r="GF123" s="406"/>
      <c r="GG123" s="406"/>
      <c r="GH123" s="406"/>
      <c r="GI123" s="406"/>
      <c r="GJ123" s="406"/>
      <c r="GK123" s="406"/>
      <c r="GL123" s="406"/>
      <c r="GM123" s="399"/>
    </row>
    <row r="124" spans="32:195" ht="15.6" customHeight="1">
      <c r="AF124" s="532"/>
      <c r="AG124" s="533"/>
      <c r="AH124" s="466" t="s">
        <v>213</v>
      </c>
      <c r="AI124" s="467"/>
      <c r="AJ124" s="467"/>
      <c r="AK124" s="467"/>
      <c r="AL124" s="467"/>
      <c r="AM124" s="497"/>
      <c r="AN124" s="468"/>
      <c r="AO124" s="468"/>
      <c r="AP124" s="468"/>
      <c r="AQ124" s="468"/>
      <c r="AR124" s="488"/>
      <c r="AS124" s="489"/>
      <c r="AT124" s="489"/>
      <c r="AU124" s="489"/>
      <c r="AV124" s="489"/>
      <c r="AW124" s="489"/>
      <c r="AX124" s="489"/>
      <c r="AY124" s="489"/>
      <c r="AZ124" s="489"/>
      <c r="BA124" s="489"/>
      <c r="BB124" s="489"/>
      <c r="BC124" s="195"/>
      <c r="BD124" s="468"/>
      <c r="BE124" s="468"/>
      <c r="BF124" s="468"/>
      <c r="BG124" s="468"/>
      <c r="BH124" s="488"/>
      <c r="BI124" s="489"/>
      <c r="BJ124" s="489"/>
      <c r="BK124" s="489"/>
      <c r="BL124" s="489"/>
      <c r="BM124" s="489"/>
      <c r="BN124" s="489"/>
      <c r="BO124" s="489"/>
      <c r="BP124" s="489"/>
      <c r="BQ124" s="489"/>
      <c r="BR124" s="489"/>
      <c r="BS124" s="237"/>
      <c r="BU124" s="480"/>
      <c r="BV124" s="481"/>
      <c r="BW124" s="482"/>
      <c r="BX124" s="390"/>
      <c r="BY124" s="486">
        <v>0</v>
      </c>
      <c r="BZ124" s="486"/>
      <c r="CA124" s="486"/>
      <c r="CB124" s="487"/>
      <c r="CC124" s="468"/>
      <c r="CD124" s="468"/>
      <c r="CE124" s="468"/>
      <c r="CF124" s="468"/>
      <c r="CG124" s="488"/>
      <c r="CH124" s="489"/>
      <c r="CI124" s="489"/>
      <c r="CJ124" s="489"/>
      <c r="CK124" s="489"/>
      <c r="CL124" s="489"/>
      <c r="CM124" s="489"/>
      <c r="CN124" s="489"/>
      <c r="CO124" s="489"/>
      <c r="CP124" s="489"/>
      <c r="CQ124" s="489"/>
      <c r="CR124" s="195"/>
      <c r="CS124" s="468"/>
      <c r="CT124" s="468"/>
      <c r="CU124" s="468"/>
      <c r="CV124" s="468"/>
      <c r="CW124" s="488"/>
      <c r="CX124" s="489"/>
      <c r="CY124" s="489"/>
      <c r="CZ124" s="489"/>
      <c r="DA124" s="489"/>
      <c r="DB124" s="489"/>
      <c r="DC124" s="489"/>
      <c r="DD124" s="489"/>
      <c r="DE124" s="489"/>
      <c r="DF124" s="489"/>
      <c r="DG124" s="489"/>
      <c r="DH124" s="237"/>
      <c r="DK124" s="409"/>
      <c r="DL124" s="409"/>
      <c r="DM124" s="400"/>
      <c r="DN124" s="400"/>
      <c r="DO124" s="400"/>
      <c r="DP124" s="400"/>
      <c r="DQ124" s="400"/>
      <c r="DR124" s="400"/>
      <c r="DS124" s="405"/>
      <c r="DT124" s="405"/>
      <c r="DU124" s="405"/>
      <c r="DV124" s="405"/>
      <c r="DW124" s="406"/>
      <c r="DX124" s="406"/>
      <c r="DY124" s="406"/>
      <c r="DZ124" s="406"/>
      <c r="EA124" s="406"/>
      <c r="EB124" s="406"/>
      <c r="EC124" s="406"/>
      <c r="ED124" s="406"/>
      <c r="EE124" s="406"/>
      <c r="EF124" s="406"/>
      <c r="EG124" s="406"/>
      <c r="EH124" s="399"/>
      <c r="EI124" s="405"/>
      <c r="EJ124" s="405"/>
      <c r="EK124" s="405"/>
      <c r="EL124" s="405"/>
      <c r="EM124" s="406"/>
      <c r="EN124" s="406"/>
      <c r="EO124" s="406"/>
      <c r="EP124" s="406"/>
      <c r="EQ124" s="406"/>
      <c r="ER124" s="406"/>
      <c r="ES124" s="406"/>
      <c r="ET124" s="406"/>
      <c r="EU124" s="406"/>
      <c r="EV124" s="406"/>
      <c r="EW124" s="406"/>
      <c r="EX124" s="399"/>
      <c r="EZ124" s="408"/>
      <c r="FA124" s="408"/>
      <c r="FB124" s="408"/>
      <c r="FC124" s="400"/>
      <c r="FD124" s="407"/>
      <c r="FE124" s="407"/>
      <c r="FF124" s="407"/>
      <c r="FG124" s="407"/>
      <c r="FH124" s="405"/>
      <c r="FI124" s="405"/>
      <c r="FJ124" s="405"/>
      <c r="FK124" s="405"/>
      <c r="FL124" s="406"/>
      <c r="FM124" s="406"/>
      <c r="FN124" s="406"/>
      <c r="FO124" s="406"/>
      <c r="FP124" s="406"/>
      <c r="FQ124" s="406"/>
      <c r="FR124" s="406"/>
      <c r="FS124" s="406"/>
      <c r="FT124" s="406"/>
      <c r="FU124" s="406"/>
      <c r="FV124" s="406"/>
      <c r="FW124" s="399"/>
      <c r="FX124" s="405"/>
      <c r="FY124" s="405"/>
      <c r="FZ124" s="405"/>
      <c r="GA124" s="405"/>
      <c r="GB124" s="406"/>
      <c r="GC124" s="406"/>
      <c r="GD124" s="406"/>
      <c r="GE124" s="406"/>
      <c r="GF124" s="406"/>
      <c r="GG124" s="406"/>
      <c r="GH124" s="406"/>
      <c r="GI124" s="406"/>
      <c r="GJ124" s="406"/>
      <c r="GK124" s="406"/>
      <c r="GL124" s="406"/>
      <c r="GM124" s="399"/>
    </row>
    <row r="125" spans="32:195" ht="15.6" customHeight="1">
      <c r="AF125" s="532"/>
      <c r="AG125" s="533"/>
      <c r="AH125" s="477" t="s">
        <v>188</v>
      </c>
      <c r="AI125" s="479"/>
      <c r="AJ125" s="501">
        <v>0</v>
      </c>
      <c r="AK125" s="501"/>
      <c r="AL125" s="501"/>
      <c r="AM125" s="502"/>
      <c r="AN125" s="468"/>
      <c r="AO125" s="468"/>
      <c r="AP125" s="468"/>
      <c r="AQ125" s="468"/>
      <c r="AR125" s="488"/>
      <c r="AS125" s="489"/>
      <c r="AT125" s="489"/>
      <c r="AU125" s="489"/>
      <c r="AV125" s="489"/>
      <c r="AW125" s="489"/>
      <c r="AX125" s="489"/>
      <c r="AY125" s="489"/>
      <c r="AZ125" s="489"/>
      <c r="BA125" s="489"/>
      <c r="BB125" s="489"/>
      <c r="BC125" s="195"/>
      <c r="BD125" s="468"/>
      <c r="BE125" s="468"/>
      <c r="BF125" s="468"/>
      <c r="BG125" s="468"/>
      <c r="BH125" s="488"/>
      <c r="BI125" s="489"/>
      <c r="BJ125" s="489"/>
      <c r="BK125" s="489"/>
      <c r="BL125" s="489"/>
      <c r="BM125" s="489"/>
      <c r="BN125" s="489"/>
      <c r="BO125" s="489"/>
      <c r="BP125" s="489"/>
      <c r="BQ125" s="489"/>
      <c r="BR125" s="489"/>
      <c r="BS125" s="237"/>
      <c r="BU125" s="483"/>
      <c r="BV125" s="484"/>
      <c r="BW125" s="485"/>
      <c r="BX125" s="390"/>
      <c r="BY125" s="486">
        <v>0</v>
      </c>
      <c r="BZ125" s="486"/>
      <c r="CA125" s="486"/>
      <c r="CB125" s="487"/>
      <c r="CC125" s="468"/>
      <c r="CD125" s="468"/>
      <c r="CE125" s="468"/>
      <c r="CF125" s="468"/>
      <c r="CG125" s="469"/>
      <c r="CH125" s="470"/>
      <c r="CI125" s="470"/>
      <c r="CJ125" s="470"/>
      <c r="CK125" s="470"/>
      <c r="CL125" s="470"/>
      <c r="CM125" s="470"/>
      <c r="CN125" s="470"/>
      <c r="CO125" s="470"/>
      <c r="CP125" s="470"/>
      <c r="CQ125" s="470"/>
      <c r="CR125" s="239"/>
      <c r="CS125" s="468"/>
      <c r="CT125" s="468"/>
      <c r="CU125" s="468"/>
      <c r="CV125" s="468"/>
      <c r="CW125" s="469"/>
      <c r="CX125" s="470"/>
      <c r="CY125" s="470"/>
      <c r="CZ125" s="470"/>
      <c r="DA125" s="470"/>
      <c r="DB125" s="470"/>
      <c r="DC125" s="470"/>
      <c r="DD125" s="470"/>
      <c r="DE125" s="470"/>
      <c r="DF125" s="470"/>
      <c r="DG125" s="470"/>
      <c r="DH125" s="237"/>
      <c r="DK125" s="409"/>
      <c r="DL125" s="409"/>
      <c r="DM125" s="408"/>
      <c r="DN125" s="408"/>
      <c r="DO125" s="407"/>
      <c r="DP125" s="407"/>
      <c r="DQ125" s="407"/>
      <c r="DR125" s="407"/>
      <c r="DS125" s="405"/>
      <c r="DT125" s="405"/>
      <c r="DU125" s="405"/>
      <c r="DV125" s="405"/>
      <c r="DW125" s="406"/>
      <c r="DX125" s="406"/>
      <c r="DY125" s="406"/>
      <c r="DZ125" s="406"/>
      <c r="EA125" s="406"/>
      <c r="EB125" s="406"/>
      <c r="EC125" s="406"/>
      <c r="ED125" s="406"/>
      <c r="EE125" s="406"/>
      <c r="EF125" s="406"/>
      <c r="EG125" s="406"/>
      <c r="EH125" s="399"/>
      <c r="EI125" s="405"/>
      <c r="EJ125" s="405"/>
      <c r="EK125" s="405"/>
      <c r="EL125" s="405"/>
      <c r="EM125" s="406"/>
      <c r="EN125" s="406"/>
      <c r="EO125" s="406"/>
      <c r="EP125" s="406"/>
      <c r="EQ125" s="406"/>
      <c r="ER125" s="406"/>
      <c r="ES125" s="406"/>
      <c r="ET125" s="406"/>
      <c r="EU125" s="406"/>
      <c r="EV125" s="406"/>
      <c r="EW125" s="406"/>
      <c r="EX125" s="399"/>
      <c r="EZ125" s="408"/>
      <c r="FA125" s="408"/>
      <c r="FB125" s="408"/>
      <c r="FC125" s="400"/>
      <c r="FD125" s="407"/>
      <c r="FE125" s="407"/>
      <c r="FF125" s="407"/>
      <c r="FG125" s="407"/>
      <c r="FH125" s="405"/>
      <c r="FI125" s="405"/>
      <c r="FJ125" s="405"/>
      <c r="FK125" s="405"/>
      <c r="FL125" s="406"/>
      <c r="FM125" s="406"/>
      <c r="FN125" s="406"/>
      <c r="FO125" s="406"/>
      <c r="FP125" s="406"/>
      <c r="FQ125" s="406"/>
      <c r="FR125" s="406"/>
      <c r="FS125" s="406"/>
      <c r="FT125" s="406"/>
      <c r="FU125" s="406"/>
      <c r="FV125" s="406"/>
      <c r="FW125" s="399"/>
      <c r="FX125" s="405"/>
      <c r="FY125" s="405"/>
      <c r="FZ125" s="405"/>
      <c r="GA125" s="405"/>
      <c r="GB125" s="406"/>
      <c r="GC125" s="406"/>
      <c r="GD125" s="406"/>
      <c r="GE125" s="406"/>
      <c r="GF125" s="406"/>
      <c r="GG125" s="406"/>
      <c r="GH125" s="406"/>
      <c r="GI125" s="406"/>
      <c r="GJ125" s="406"/>
      <c r="GK125" s="406"/>
      <c r="GL125" s="406"/>
      <c r="GM125" s="399"/>
    </row>
    <row r="126" spans="32:195" ht="15.6" customHeight="1">
      <c r="AF126" s="532"/>
      <c r="AG126" s="533"/>
      <c r="AH126" s="480"/>
      <c r="AI126" s="482"/>
      <c r="AJ126" s="528">
        <v>0</v>
      </c>
      <c r="AK126" s="528"/>
      <c r="AL126" s="528"/>
      <c r="AM126" s="529"/>
      <c r="AN126" s="524"/>
      <c r="AO126" s="524"/>
      <c r="AP126" s="524"/>
      <c r="AQ126" s="524"/>
      <c r="AR126" s="469"/>
      <c r="AS126" s="470"/>
      <c r="AT126" s="470"/>
      <c r="AU126" s="470"/>
      <c r="AV126" s="470"/>
      <c r="AW126" s="470"/>
      <c r="AX126" s="470"/>
      <c r="AY126" s="470"/>
      <c r="AZ126" s="470"/>
      <c r="BA126" s="470"/>
      <c r="BB126" s="470"/>
      <c r="BC126" s="239"/>
      <c r="BD126" s="524"/>
      <c r="BE126" s="524"/>
      <c r="BF126" s="524"/>
      <c r="BG126" s="524"/>
      <c r="BH126" s="469"/>
      <c r="BI126" s="470"/>
      <c r="BJ126" s="470"/>
      <c r="BK126" s="470"/>
      <c r="BL126" s="470"/>
      <c r="BM126" s="470"/>
      <c r="BN126" s="470"/>
      <c r="BO126" s="470"/>
      <c r="BP126" s="470"/>
      <c r="BQ126" s="470"/>
      <c r="BR126" s="470"/>
      <c r="BS126" s="238"/>
      <c r="BU126" s="466"/>
      <c r="BV126" s="467"/>
      <c r="BW126" s="467"/>
      <c r="BX126" s="467"/>
      <c r="BY126" s="471"/>
      <c r="BZ126" s="471"/>
      <c r="CA126" s="471"/>
      <c r="CB126" s="472"/>
      <c r="CC126" s="468"/>
      <c r="CD126" s="468"/>
      <c r="CE126" s="468"/>
      <c r="CF126" s="468"/>
      <c r="CG126" s="469"/>
      <c r="CH126" s="470"/>
      <c r="CI126" s="470"/>
      <c r="CJ126" s="470"/>
      <c r="CK126" s="470"/>
      <c r="CL126" s="470"/>
      <c r="CM126" s="470"/>
      <c r="CN126" s="470"/>
      <c r="CO126" s="470"/>
      <c r="CP126" s="470"/>
      <c r="CQ126" s="470"/>
      <c r="CR126" s="239"/>
      <c r="CS126" s="468"/>
      <c r="CT126" s="468"/>
      <c r="CU126" s="468"/>
      <c r="CV126" s="468"/>
      <c r="CW126" s="469"/>
      <c r="CX126" s="470"/>
      <c r="CY126" s="470"/>
      <c r="CZ126" s="470"/>
      <c r="DA126" s="470"/>
      <c r="DB126" s="470"/>
      <c r="DC126" s="470"/>
      <c r="DD126" s="470"/>
      <c r="DE126" s="470"/>
      <c r="DF126" s="470"/>
      <c r="DG126" s="470"/>
      <c r="DH126" s="237"/>
      <c r="DK126" s="409"/>
      <c r="DL126" s="409"/>
      <c r="DM126" s="408"/>
      <c r="DN126" s="408"/>
      <c r="DO126" s="407"/>
      <c r="DP126" s="407"/>
      <c r="DQ126" s="407"/>
      <c r="DR126" s="407"/>
      <c r="DS126" s="405"/>
      <c r="DT126" s="405"/>
      <c r="DU126" s="405"/>
      <c r="DV126" s="405"/>
      <c r="DW126" s="406"/>
      <c r="DX126" s="406"/>
      <c r="DY126" s="406"/>
      <c r="DZ126" s="406"/>
      <c r="EA126" s="406"/>
      <c r="EB126" s="406"/>
      <c r="EC126" s="406"/>
      <c r="ED126" s="406"/>
      <c r="EE126" s="406"/>
      <c r="EF126" s="406"/>
      <c r="EG126" s="406"/>
      <c r="EH126" s="399"/>
      <c r="EI126" s="405"/>
      <c r="EJ126" s="405"/>
      <c r="EK126" s="405"/>
      <c r="EL126" s="405"/>
      <c r="EM126" s="406"/>
      <c r="EN126" s="406"/>
      <c r="EO126" s="406"/>
      <c r="EP126" s="406"/>
      <c r="EQ126" s="406"/>
      <c r="ER126" s="406"/>
      <c r="ES126" s="406"/>
      <c r="ET126" s="406"/>
      <c r="EU126" s="406"/>
      <c r="EV126" s="406"/>
      <c r="EW126" s="406"/>
      <c r="EX126" s="399"/>
      <c r="EZ126" s="400"/>
      <c r="FA126" s="400"/>
      <c r="FB126" s="400"/>
      <c r="FC126" s="400"/>
      <c r="FD126" s="407"/>
      <c r="FE126" s="407"/>
      <c r="FF126" s="407"/>
      <c r="FG126" s="407"/>
      <c r="FH126" s="405"/>
      <c r="FI126" s="405"/>
      <c r="FJ126" s="405"/>
      <c r="FK126" s="405"/>
      <c r="FL126" s="406"/>
      <c r="FM126" s="406"/>
      <c r="FN126" s="406"/>
      <c r="FO126" s="406"/>
      <c r="FP126" s="406"/>
      <c r="FQ126" s="406"/>
      <c r="FR126" s="406"/>
      <c r="FS126" s="406"/>
      <c r="FT126" s="406"/>
      <c r="FU126" s="406"/>
      <c r="FV126" s="406"/>
      <c r="FW126" s="399"/>
      <c r="FX126" s="405"/>
      <c r="FY126" s="405"/>
      <c r="FZ126" s="405"/>
      <c r="GA126" s="405"/>
      <c r="GB126" s="406"/>
      <c r="GC126" s="406"/>
      <c r="GD126" s="406"/>
      <c r="GE126" s="406"/>
      <c r="GF126" s="406"/>
      <c r="GG126" s="406"/>
      <c r="GH126" s="406"/>
      <c r="GI126" s="406"/>
      <c r="GJ126" s="406"/>
      <c r="GK126" s="406"/>
      <c r="GL126" s="406"/>
      <c r="GM126" s="399"/>
    </row>
    <row r="127" spans="32:195" ht="15.6" customHeight="1">
      <c r="AF127" s="534"/>
      <c r="AG127" s="535"/>
      <c r="AH127" s="498" t="s">
        <v>198</v>
      </c>
      <c r="AI127" s="499"/>
      <c r="AJ127" s="499"/>
      <c r="AK127" s="499"/>
      <c r="AL127" s="499"/>
      <c r="AM127" s="500"/>
      <c r="AN127" s="494"/>
      <c r="AO127" s="494"/>
      <c r="AP127" s="494"/>
      <c r="AQ127" s="494"/>
      <c r="AR127" s="495"/>
      <c r="AS127" s="496"/>
      <c r="AT127" s="496"/>
      <c r="AU127" s="496"/>
      <c r="AV127" s="496"/>
      <c r="AW127" s="496"/>
      <c r="AX127" s="496"/>
      <c r="AY127" s="496"/>
      <c r="AZ127" s="496"/>
      <c r="BA127" s="496"/>
      <c r="BB127" s="496"/>
      <c r="BC127" s="393"/>
      <c r="BD127" s="494"/>
      <c r="BE127" s="494"/>
      <c r="BF127" s="494"/>
      <c r="BG127" s="494"/>
      <c r="BH127" s="495"/>
      <c r="BI127" s="496"/>
      <c r="BJ127" s="496"/>
      <c r="BK127" s="496"/>
      <c r="BL127" s="496"/>
      <c r="BM127" s="496"/>
      <c r="BN127" s="496"/>
      <c r="BO127" s="496"/>
      <c r="BP127" s="496"/>
      <c r="BQ127" s="496"/>
      <c r="BR127" s="496"/>
      <c r="BS127" s="394"/>
      <c r="BU127" s="466"/>
      <c r="BV127" s="467"/>
      <c r="BW127" s="467"/>
      <c r="BX127" s="467"/>
      <c r="BY127" s="471"/>
      <c r="BZ127" s="471"/>
      <c r="CA127" s="471"/>
      <c r="CB127" s="472"/>
      <c r="CC127" s="468"/>
      <c r="CD127" s="468"/>
      <c r="CE127" s="468"/>
      <c r="CF127" s="468"/>
      <c r="CG127" s="469"/>
      <c r="CH127" s="470"/>
      <c r="CI127" s="470"/>
      <c r="CJ127" s="470"/>
      <c r="CK127" s="470"/>
      <c r="CL127" s="470"/>
      <c r="CM127" s="470"/>
      <c r="CN127" s="470"/>
      <c r="CO127" s="470"/>
      <c r="CP127" s="470"/>
      <c r="CQ127" s="470"/>
      <c r="CR127" s="239"/>
      <c r="CS127" s="468"/>
      <c r="CT127" s="468"/>
      <c r="CU127" s="468"/>
      <c r="CV127" s="468"/>
      <c r="CW127" s="469"/>
      <c r="CX127" s="470"/>
      <c r="CY127" s="470"/>
      <c r="CZ127" s="470"/>
      <c r="DA127" s="470"/>
      <c r="DB127" s="470"/>
      <c r="DC127" s="470"/>
      <c r="DD127" s="470"/>
      <c r="DE127" s="470"/>
      <c r="DF127" s="470"/>
      <c r="DG127" s="470"/>
      <c r="DH127" s="237"/>
      <c r="DK127" s="409"/>
      <c r="DL127" s="409"/>
      <c r="DM127" s="400"/>
      <c r="DN127" s="400"/>
      <c r="DO127" s="400"/>
      <c r="DP127" s="400"/>
      <c r="DQ127" s="400"/>
      <c r="DR127" s="400"/>
      <c r="DS127" s="405"/>
      <c r="DT127" s="405"/>
      <c r="DU127" s="405"/>
      <c r="DV127" s="405"/>
      <c r="DW127" s="406"/>
      <c r="DX127" s="406"/>
      <c r="DY127" s="406"/>
      <c r="DZ127" s="406"/>
      <c r="EA127" s="406"/>
      <c r="EB127" s="406"/>
      <c r="EC127" s="406"/>
      <c r="ED127" s="406"/>
      <c r="EE127" s="406"/>
      <c r="EF127" s="406"/>
      <c r="EG127" s="406"/>
      <c r="EH127" s="399"/>
      <c r="EI127" s="405"/>
      <c r="EJ127" s="405"/>
      <c r="EK127" s="405"/>
      <c r="EL127" s="405"/>
      <c r="EM127" s="406"/>
      <c r="EN127" s="406"/>
      <c r="EO127" s="406"/>
      <c r="EP127" s="406"/>
      <c r="EQ127" s="406"/>
      <c r="ER127" s="406"/>
      <c r="ES127" s="406"/>
      <c r="ET127" s="406"/>
      <c r="EU127" s="406"/>
      <c r="EV127" s="406"/>
      <c r="EW127" s="406"/>
      <c r="EX127" s="399"/>
      <c r="EZ127" s="400"/>
      <c r="FA127" s="400"/>
      <c r="FB127" s="400"/>
      <c r="FC127" s="400"/>
      <c r="FD127" s="407"/>
      <c r="FE127" s="407"/>
      <c r="FF127" s="407"/>
      <c r="FG127" s="407"/>
      <c r="FH127" s="405"/>
      <c r="FI127" s="405"/>
      <c r="FJ127" s="405"/>
      <c r="FK127" s="405"/>
      <c r="FL127" s="406"/>
      <c r="FM127" s="406"/>
      <c r="FN127" s="406"/>
      <c r="FO127" s="406"/>
      <c r="FP127" s="406"/>
      <c r="FQ127" s="406"/>
      <c r="FR127" s="406"/>
      <c r="FS127" s="406"/>
      <c r="FT127" s="406"/>
      <c r="FU127" s="406"/>
      <c r="FV127" s="406"/>
      <c r="FW127" s="399"/>
      <c r="FX127" s="405"/>
      <c r="FY127" s="405"/>
      <c r="FZ127" s="405"/>
      <c r="GA127" s="405"/>
      <c r="GB127" s="406"/>
      <c r="GC127" s="406"/>
      <c r="GD127" s="406"/>
      <c r="GE127" s="406"/>
      <c r="GF127" s="406"/>
      <c r="GG127" s="406"/>
      <c r="GH127" s="406"/>
      <c r="GI127" s="406"/>
      <c r="GJ127" s="406"/>
      <c r="GK127" s="406"/>
      <c r="GL127" s="406"/>
      <c r="GM127" s="399"/>
    </row>
    <row r="128" spans="32:195" ht="18.75" customHeight="1">
      <c r="AF128" s="492" t="s">
        <v>101</v>
      </c>
      <c r="AG128" s="493"/>
      <c r="AH128" s="493"/>
      <c r="AI128" s="493"/>
      <c r="AJ128" s="493"/>
      <c r="AK128" s="493"/>
      <c r="AL128" s="493"/>
      <c r="AM128" s="493"/>
      <c r="AN128" s="494"/>
      <c r="AO128" s="494"/>
      <c r="AP128" s="494"/>
      <c r="AQ128" s="494"/>
      <c r="AR128" s="495"/>
      <c r="AS128" s="496"/>
      <c r="AT128" s="496"/>
      <c r="AU128" s="496"/>
      <c r="AV128" s="496"/>
      <c r="AW128" s="496"/>
      <c r="AX128" s="496"/>
      <c r="AY128" s="496"/>
      <c r="AZ128" s="496"/>
      <c r="BA128" s="496"/>
      <c r="BB128" s="496"/>
      <c r="BC128" s="284" t="s">
        <v>40</v>
      </c>
      <c r="BD128" s="494"/>
      <c r="BE128" s="494"/>
      <c r="BF128" s="494"/>
      <c r="BG128" s="494"/>
      <c r="BH128" s="495"/>
      <c r="BI128" s="496"/>
      <c r="BJ128" s="496"/>
      <c r="BK128" s="496"/>
      <c r="BL128" s="496"/>
      <c r="BM128" s="496"/>
      <c r="BN128" s="496"/>
      <c r="BO128" s="496"/>
      <c r="BP128" s="496"/>
      <c r="BQ128" s="496"/>
      <c r="BR128" s="496"/>
      <c r="BS128" s="285" t="s">
        <v>40</v>
      </c>
      <c r="BU128" s="492" t="s">
        <v>101</v>
      </c>
      <c r="BV128" s="493"/>
      <c r="BW128" s="493"/>
      <c r="BX128" s="493"/>
      <c r="BY128" s="493"/>
      <c r="BZ128" s="493"/>
      <c r="CA128" s="493"/>
      <c r="CB128" s="493"/>
      <c r="CC128" s="494"/>
      <c r="CD128" s="494"/>
      <c r="CE128" s="494"/>
      <c r="CF128" s="494"/>
      <c r="CG128" s="495"/>
      <c r="CH128" s="496"/>
      <c r="CI128" s="496"/>
      <c r="CJ128" s="496"/>
      <c r="CK128" s="496"/>
      <c r="CL128" s="496"/>
      <c r="CM128" s="496"/>
      <c r="CN128" s="496"/>
      <c r="CO128" s="496"/>
      <c r="CP128" s="496"/>
      <c r="CQ128" s="496"/>
      <c r="CR128" s="284" t="s">
        <v>40</v>
      </c>
      <c r="CS128" s="494"/>
      <c r="CT128" s="494"/>
      <c r="CU128" s="494"/>
      <c r="CV128" s="494"/>
      <c r="CW128" s="495"/>
      <c r="CX128" s="496"/>
      <c r="CY128" s="496"/>
      <c r="CZ128" s="496"/>
      <c r="DA128" s="496"/>
      <c r="DB128" s="496"/>
      <c r="DC128" s="496"/>
      <c r="DD128" s="496"/>
      <c r="DE128" s="496"/>
      <c r="DF128" s="496"/>
      <c r="DG128" s="496"/>
      <c r="DH128" s="285" t="s">
        <v>40</v>
      </c>
      <c r="DK128" s="399"/>
      <c r="DL128" s="399"/>
      <c r="DM128" s="399"/>
      <c r="DN128" s="399"/>
      <c r="DO128" s="399"/>
      <c r="DP128" s="399"/>
      <c r="DQ128" s="399"/>
      <c r="DR128" s="399"/>
      <c r="DS128" s="405"/>
      <c r="DT128" s="405"/>
      <c r="DU128" s="405"/>
      <c r="DV128" s="405"/>
      <c r="DW128" s="406"/>
      <c r="DX128" s="406"/>
      <c r="DY128" s="406"/>
      <c r="DZ128" s="406"/>
      <c r="EA128" s="406"/>
      <c r="EB128" s="406"/>
      <c r="EC128" s="406"/>
      <c r="ED128" s="406"/>
      <c r="EE128" s="406"/>
      <c r="EF128" s="406"/>
      <c r="EG128" s="406"/>
      <c r="EH128" s="401"/>
      <c r="EI128" s="405"/>
      <c r="EJ128" s="405"/>
      <c r="EK128" s="405"/>
      <c r="EL128" s="405"/>
      <c r="EM128" s="406"/>
      <c r="EN128" s="406"/>
      <c r="EO128" s="406"/>
      <c r="EP128" s="406"/>
      <c r="EQ128" s="406"/>
      <c r="ER128" s="406"/>
      <c r="ES128" s="406"/>
      <c r="ET128" s="406"/>
      <c r="EU128" s="406"/>
      <c r="EV128" s="406"/>
      <c r="EW128" s="406"/>
      <c r="EX128" s="402"/>
      <c r="EZ128" s="399"/>
      <c r="FA128" s="399"/>
      <c r="FB128" s="399"/>
      <c r="FC128" s="399"/>
      <c r="FD128" s="399"/>
      <c r="FE128" s="399"/>
      <c r="FF128" s="399"/>
      <c r="FG128" s="399"/>
      <c r="FH128" s="405"/>
      <c r="FI128" s="405"/>
      <c r="FJ128" s="405"/>
      <c r="FK128" s="405"/>
      <c r="FL128" s="406"/>
      <c r="FM128" s="406"/>
      <c r="FN128" s="406"/>
      <c r="FO128" s="406"/>
      <c r="FP128" s="406"/>
      <c r="FQ128" s="406"/>
      <c r="FR128" s="406"/>
      <c r="FS128" s="406"/>
      <c r="FT128" s="406"/>
      <c r="FU128" s="406"/>
      <c r="FV128" s="406"/>
      <c r="FW128" s="401"/>
      <c r="FX128" s="405"/>
      <c r="FY128" s="405"/>
      <c r="FZ128" s="405"/>
      <c r="GA128" s="405"/>
      <c r="GB128" s="406"/>
      <c r="GC128" s="406"/>
      <c r="GD128" s="406"/>
      <c r="GE128" s="406"/>
      <c r="GF128" s="406"/>
      <c r="GG128" s="406"/>
      <c r="GH128" s="406"/>
      <c r="GI128" s="406"/>
      <c r="GJ128" s="406"/>
      <c r="GK128" s="406"/>
      <c r="GL128" s="406"/>
      <c r="GM128" s="402"/>
    </row>
    <row r="129" spans="32:195" ht="9" customHeight="1"/>
    <row r="130" spans="32:195" ht="3.75" customHeight="1"/>
    <row r="131" spans="32:195" ht="17.25" customHeight="1">
      <c r="AF131" s="503" t="s">
        <v>229</v>
      </c>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c r="BP131" s="504"/>
      <c r="BQ131" s="504"/>
      <c r="BR131" s="504"/>
      <c r="BS131" s="505"/>
      <c r="BU131" s="503" t="s">
        <v>229</v>
      </c>
      <c r="BV131" s="504"/>
      <c r="BW131" s="504"/>
      <c r="BX131" s="504"/>
      <c r="BY131" s="504"/>
      <c r="BZ131" s="504"/>
      <c r="CA131" s="504"/>
      <c r="CB131" s="504"/>
      <c r="CC131" s="504"/>
      <c r="CD131" s="504"/>
      <c r="CE131" s="504"/>
      <c r="CF131" s="504"/>
      <c r="CG131" s="504"/>
      <c r="CH131" s="504"/>
      <c r="CI131" s="504"/>
      <c r="CJ131" s="504"/>
      <c r="CK131" s="504"/>
      <c r="CL131" s="504"/>
      <c r="CM131" s="504"/>
      <c r="CN131" s="504"/>
      <c r="CO131" s="504"/>
      <c r="CP131" s="504"/>
      <c r="CQ131" s="504"/>
      <c r="CR131" s="504"/>
      <c r="CS131" s="504"/>
      <c r="CT131" s="504"/>
      <c r="CU131" s="504"/>
      <c r="CV131" s="504"/>
      <c r="CW131" s="504"/>
      <c r="CX131" s="504"/>
      <c r="CY131" s="504"/>
      <c r="CZ131" s="504"/>
      <c r="DA131" s="504"/>
      <c r="DB131" s="504"/>
      <c r="DC131" s="504"/>
      <c r="DD131" s="504"/>
      <c r="DE131" s="504"/>
      <c r="DF131" s="504"/>
      <c r="DG131" s="504"/>
      <c r="DH131" s="505"/>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412"/>
      <c r="EI131" s="412"/>
      <c r="EJ131" s="412"/>
      <c r="EK131" s="412"/>
      <c r="EL131" s="412"/>
      <c r="EM131" s="412"/>
      <c r="EN131" s="412"/>
      <c r="EO131" s="412"/>
      <c r="EP131" s="412"/>
      <c r="EQ131" s="412"/>
      <c r="ER131" s="412"/>
      <c r="ES131" s="412"/>
      <c r="ET131" s="412"/>
      <c r="EU131" s="412"/>
      <c r="EV131" s="412"/>
      <c r="EW131" s="412"/>
      <c r="EX131" s="412"/>
      <c r="EZ131" s="412"/>
      <c r="FA131" s="412"/>
      <c r="FB131" s="412"/>
      <c r="FC131" s="412"/>
      <c r="FD131" s="412"/>
      <c r="FE131" s="412"/>
      <c r="FF131" s="412"/>
      <c r="FG131" s="412"/>
      <c r="FH131" s="412"/>
      <c r="FI131" s="412"/>
      <c r="FJ131" s="412"/>
      <c r="FK131" s="412"/>
      <c r="FL131" s="412"/>
      <c r="FM131" s="412"/>
      <c r="FN131" s="412"/>
      <c r="FO131" s="412"/>
      <c r="FP131" s="412"/>
      <c r="FQ131" s="412"/>
      <c r="FR131" s="412"/>
      <c r="FS131" s="412"/>
      <c r="FT131" s="412"/>
      <c r="FU131" s="412"/>
      <c r="FV131" s="412"/>
      <c r="FW131" s="412"/>
      <c r="FX131" s="412"/>
      <c r="FY131" s="412"/>
      <c r="FZ131" s="412"/>
      <c r="GA131" s="412"/>
      <c r="GB131" s="412"/>
      <c r="GC131" s="412"/>
      <c r="GD131" s="412"/>
      <c r="GE131" s="412"/>
      <c r="GF131" s="412"/>
      <c r="GG131" s="412"/>
      <c r="GH131" s="412"/>
      <c r="GI131" s="412"/>
      <c r="GJ131" s="412"/>
      <c r="GK131" s="412"/>
      <c r="GL131" s="412"/>
      <c r="GM131" s="412"/>
    </row>
    <row r="132" spans="32:195" ht="15" customHeight="1">
      <c r="AF132" s="506" t="s">
        <v>97</v>
      </c>
      <c r="AG132" s="507"/>
      <c r="AH132" s="507"/>
      <c r="AI132" s="507"/>
      <c r="AJ132" s="507"/>
      <c r="AK132" s="507"/>
      <c r="AL132" s="507"/>
      <c r="AM132" s="507"/>
      <c r="AN132" s="507" t="s">
        <v>98</v>
      </c>
      <c r="AO132" s="507"/>
      <c r="AP132" s="507"/>
      <c r="AQ132" s="507"/>
      <c r="AR132" s="507"/>
      <c r="AS132" s="507"/>
      <c r="AT132" s="507"/>
      <c r="AU132" s="507"/>
      <c r="AV132" s="507"/>
      <c r="AW132" s="507"/>
      <c r="AX132" s="507"/>
      <c r="AY132" s="507"/>
      <c r="AZ132" s="507"/>
      <c r="BA132" s="507"/>
      <c r="BB132" s="507"/>
      <c r="BC132" s="507"/>
      <c r="BD132" s="507" t="s">
        <v>99</v>
      </c>
      <c r="BE132" s="507"/>
      <c r="BF132" s="507"/>
      <c r="BG132" s="507"/>
      <c r="BH132" s="507"/>
      <c r="BI132" s="507"/>
      <c r="BJ132" s="507"/>
      <c r="BK132" s="507"/>
      <c r="BL132" s="507"/>
      <c r="BM132" s="507"/>
      <c r="BN132" s="507"/>
      <c r="BO132" s="507"/>
      <c r="BP132" s="507"/>
      <c r="BQ132" s="507"/>
      <c r="BR132" s="507"/>
      <c r="BS132" s="510"/>
      <c r="BU132" s="506" t="s">
        <v>97</v>
      </c>
      <c r="BV132" s="507"/>
      <c r="BW132" s="507"/>
      <c r="BX132" s="507"/>
      <c r="BY132" s="507"/>
      <c r="BZ132" s="507"/>
      <c r="CA132" s="507"/>
      <c r="CB132" s="507"/>
      <c r="CC132" s="507" t="s">
        <v>98</v>
      </c>
      <c r="CD132" s="507"/>
      <c r="CE132" s="507"/>
      <c r="CF132" s="507"/>
      <c r="CG132" s="507"/>
      <c r="CH132" s="507"/>
      <c r="CI132" s="507"/>
      <c r="CJ132" s="507"/>
      <c r="CK132" s="507"/>
      <c r="CL132" s="507"/>
      <c r="CM132" s="507"/>
      <c r="CN132" s="507"/>
      <c r="CO132" s="507"/>
      <c r="CP132" s="507"/>
      <c r="CQ132" s="507"/>
      <c r="CR132" s="507"/>
      <c r="CS132" s="507" t="s">
        <v>99</v>
      </c>
      <c r="CT132" s="507"/>
      <c r="CU132" s="507"/>
      <c r="CV132" s="507"/>
      <c r="CW132" s="507"/>
      <c r="CX132" s="507"/>
      <c r="CY132" s="507"/>
      <c r="CZ132" s="507"/>
      <c r="DA132" s="507"/>
      <c r="DB132" s="507"/>
      <c r="DC132" s="507"/>
      <c r="DD132" s="507"/>
      <c r="DE132" s="507"/>
      <c r="DF132" s="507"/>
      <c r="DG132" s="507"/>
      <c r="DH132" s="510"/>
      <c r="DK132" s="413"/>
      <c r="DL132" s="413"/>
      <c r="DM132" s="413"/>
      <c r="DN132" s="413"/>
      <c r="DO132" s="413"/>
      <c r="DP132" s="413"/>
      <c r="DQ132" s="413"/>
      <c r="DR132" s="413"/>
      <c r="DS132" s="413"/>
      <c r="DT132" s="413"/>
      <c r="DU132" s="413"/>
      <c r="DV132" s="413"/>
      <c r="DW132" s="413"/>
      <c r="DX132" s="413"/>
      <c r="DY132" s="413"/>
      <c r="DZ132" s="413"/>
      <c r="EA132" s="413"/>
      <c r="EB132" s="413"/>
      <c r="EC132" s="413"/>
      <c r="ED132" s="413"/>
      <c r="EE132" s="413"/>
      <c r="EF132" s="413"/>
      <c r="EG132" s="413"/>
      <c r="EH132" s="413"/>
      <c r="EI132" s="413"/>
      <c r="EJ132" s="413"/>
      <c r="EK132" s="413"/>
      <c r="EL132" s="413"/>
      <c r="EM132" s="413"/>
      <c r="EN132" s="413"/>
      <c r="EO132" s="413"/>
      <c r="EP132" s="413"/>
      <c r="EQ132" s="413"/>
      <c r="ER132" s="413"/>
      <c r="ES132" s="413"/>
      <c r="ET132" s="413"/>
      <c r="EU132" s="413"/>
      <c r="EV132" s="413"/>
      <c r="EW132" s="413"/>
      <c r="EX132" s="413"/>
      <c r="EZ132" s="413"/>
      <c r="FA132" s="413"/>
      <c r="FB132" s="413"/>
      <c r="FC132" s="413"/>
      <c r="FD132" s="413"/>
      <c r="FE132" s="413"/>
      <c r="FF132" s="413"/>
      <c r="FG132" s="413"/>
      <c r="FH132" s="413"/>
      <c r="FI132" s="413"/>
      <c r="FJ132" s="413"/>
      <c r="FK132" s="413"/>
      <c r="FL132" s="413"/>
      <c r="FM132" s="413"/>
      <c r="FN132" s="413"/>
      <c r="FO132" s="413"/>
      <c r="FP132" s="413"/>
      <c r="FQ132" s="413"/>
      <c r="FR132" s="413"/>
      <c r="FS132" s="413"/>
      <c r="FT132" s="413"/>
      <c r="FU132" s="413"/>
      <c r="FV132" s="413"/>
      <c r="FW132" s="413"/>
      <c r="FX132" s="413"/>
      <c r="FY132" s="413"/>
      <c r="FZ132" s="413"/>
      <c r="GA132" s="413"/>
      <c r="GB132" s="413"/>
      <c r="GC132" s="413"/>
      <c r="GD132" s="413"/>
      <c r="GE132" s="413"/>
      <c r="GF132" s="413"/>
      <c r="GG132" s="413"/>
      <c r="GH132" s="413"/>
      <c r="GI132" s="413"/>
      <c r="GJ132" s="413"/>
      <c r="GK132" s="413"/>
      <c r="GL132" s="413"/>
      <c r="GM132" s="413"/>
    </row>
    <row r="133" spans="32:195" ht="15" customHeight="1">
      <c r="AF133" s="508"/>
      <c r="AG133" s="509"/>
      <c r="AH133" s="509"/>
      <c r="AI133" s="509"/>
      <c r="AJ133" s="509"/>
      <c r="AK133" s="509"/>
      <c r="AL133" s="509"/>
      <c r="AM133" s="509"/>
      <c r="AN133" s="509" t="s">
        <v>39</v>
      </c>
      <c r="AO133" s="509"/>
      <c r="AP133" s="509"/>
      <c r="AQ133" s="509"/>
      <c r="AR133" s="509" t="s">
        <v>100</v>
      </c>
      <c r="AS133" s="509"/>
      <c r="AT133" s="509"/>
      <c r="AU133" s="509"/>
      <c r="AV133" s="509"/>
      <c r="AW133" s="509"/>
      <c r="AX133" s="509"/>
      <c r="AY133" s="509"/>
      <c r="AZ133" s="509"/>
      <c r="BA133" s="509"/>
      <c r="BB133" s="509"/>
      <c r="BC133" s="509"/>
      <c r="BD133" s="509" t="s">
        <v>39</v>
      </c>
      <c r="BE133" s="509"/>
      <c r="BF133" s="509"/>
      <c r="BG133" s="509"/>
      <c r="BH133" s="509" t="s">
        <v>100</v>
      </c>
      <c r="BI133" s="509"/>
      <c r="BJ133" s="509"/>
      <c r="BK133" s="509"/>
      <c r="BL133" s="509"/>
      <c r="BM133" s="509"/>
      <c r="BN133" s="509"/>
      <c r="BO133" s="509"/>
      <c r="BP133" s="509"/>
      <c r="BQ133" s="509"/>
      <c r="BR133" s="509"/>
      <c r="BS133" s="511"/>
      <c r="BU133" s="508"/>
      <c r="BV133" s="509"/>
      <c r="BW133" s="509"/>
      <c r="BX133" s="509"/>
      <c r="BY133" s="509"/>
      <c r="BZ133" s="509"/>
      <c r="CA133" s="509"/>
      <c r="CB133" s="509"/>
      <c r="CC133" s="509" t="s">
        <v>39</v>
      </c>
      <c r="CD133" s="509"/>
      <c r="CE133" s="509"/>
      <c r="CF133" s="509"/>
      <c r="CG133" s="509" t="s">
        <v>100</v>
      </c>
      <c r="CH133" s="509"/>
      <c r="CI133" s="509"/>
      <c r="CJ133" s="509"/>
      <c r="CK133" s="509"/>
      <c r="CL133" s="509"/>
      <c r="CM133" s="509"/>
      <c r="CN133" s="509"/>
      <c r="CO133" s="509"/>
      <c r="CP133" s="509"/>
      <c r="CQ133" s="509"/>
      <c r="CR133" s="509"/>
      <c r="CS133" s="509" t="s">
        <v>39</v>
      </c>
      <c r="CT133" s="509"/>
      <c r="CU133" s="509"/>
      <c r="CV133" s="509"/>
      <c r="CW133" s="509" t="s">
        <v>100</v>
      </c>
      <c r="CX133" s="509"/>
      <c r="CY133" s="509"/>
      <c r="CZ133" s="509"/>
      <c r="DA133" s="509"/>
      <c r="DB133" s="509"/>
      <c r="DC133" s="509"/>
      <c r="DD133" s="509"/>
      <c r="DE133" s="509"/>
      <c r="DF133" s="509"/>
      <c r="DG133" s="509"/>
      <c r="DH133" s="511"/>
      <c r="DK133" s="413"/>
      <c r="DL133" s="413"/>
      <c r="DM133" s="413"/>
      <c r="DN133" s="413"/>
      <c r="DO133" s="413"/>
      <c r="DP133" s="413"/>
      <c r="DQ133" s="413"/>
      <c r="DR133" s="413"/>
      <c r="DS133" s="413"/>
      <c r="DT133" s="413"/>
      <c r="DU133" s="413"/>
      <c r="DV133" s="413"/>
      <c r="DW133" s="413"/>
      <c r="DX133" s="413"/>
      <c r="DY133" s="413"/>
      <c r="DZ133" s="413"/>
      <c r="EA133" s="413"/>
      <c r="EB133" s="413"/>
      <c r="EC133" s="413"/>
      <c r="ED133" s="413"/>
      <c r="EE133" s="413"/>
      <c r="EF133" s="413"/>
      <c r="EG133" s="413"/>
      <c r="EH133" s="413"/>
      <c r="EI133" s="413"/>
      <c r="EJ133" s="413"/>
      <c r="EK133" s="413"/>
      <c r="EL133" s="413"/>
      <c r="EM133" s="413"/>
      <c r="EN133" s="413"/>
      <c r="EO133" s="413"/>
      <c r="EP133" s="413"/>
      <c r="EQ133" s="413"/>
      <c r="ER133" s="413"/>
      <c r="ES133" s="413"/>
      <c r="ET133" s="413"/>
      <c r="EU133" s="413"/>
      <c r="EV133" s="413"/>
      <c r="EW133" s="413"/>
      <c r="EX133" s="413"/>
      <c r="EZ133" s="413"/>
      <c r="FA133" s="413"/>
      <c r="FB133" s="413"/>
      <c r="FC133" s="413"/>
      <c r="FD133" s="413"/>
      <c r="FE133" s="413"/>
      <c r="FF133" s="413"/>
      <c r="FG133" s="413"/>
      <c r="FH133" s="413"/>
      <c r="FI133" s="413"/>
      <c r="FJ133" s="413"/>
      <c r="FK133" s="413"/>
      <c r="FL133" s="413"/>
      <c r="FM133" s="413"/>
      <c r="FN133" s="413"/>
      <c r="FO133" s="413"/>
      <c r="FP133" s="413"/>
      <c r="FQ133" s="413"/>
      <c r="FR133" s="413"/>
      <c r="FS133" s="413"/>
      <c r="FT133" s="413"/>
      <c r="FU133" s="413"/>
      <c r="FV133" s="413"/>
      <c r="FW133" s="413"/>
      <c r="FX133" s="413"/>
      <c r="FY133" s="413"/>
      <c r="FZ133" s="413"/>
      <c r="GA133" s="413"/>
      <c r="GB133" s="413"/>
      <c r="GC133" s="413"/>
      <c r="GD133" s="413"/>
      <c r="GE133" s="413"/>
      <c r="GF133" s="413"/>
      <c r="GG133" s="413"/>
      <c r="GH133" s="413"/>
      <c r="GI133" s="413"/>
      <c r="GJ133" s="413"/>
      <c r="GK133" s="413"/>
      <c r="GL133" s="413"/>
      <c r="GM133" s="413"/>
    </row>
    <row r="134" spans="32:195" ht="15.6" customHeight="1">
      <c r="AF134" s="536" t="s">
        <v>175</v>
      </c>
      <c r="AG134" s="471"/>
      <c r="AH134" s="471"/>
      <c r="AI134" s="471"/>
      <c r="AJ134" s="471"/>
      <c r="AK134" s="471"/>
      <c r="AL134" s="471"/>
      <c r="AM134" s="472"/>
      <c r="AN134" s="468"/>
      <c r="AO134" s="468"/>
      <c r="AP134" s="468"/>
      <c r="AQ134" s="468"/>
      <c r="AR134" s="488"/>
      <c r="AS134" s="489"/>
      <c r="AT134" s="489"/>
      <c r="AU134" s="489"/>
      <c r="AV134" s="489"/>
      <c r="AW134" s="489"/>
      <c r="AX134" s="489"/>
      <c r="AY134" s="489"/>
      <c r="AZ134" s="489"/>
      <c r="BA134" s="489"/>
      <c r="BB134" s="489"/>
      <c r="BC134" s="283" t="s">
        <v>40</v>
      </c>
      <c r="BD134" s="468"/>
      <c r="BE134" s="468"/>
      <c r="BF134" s="468"/>
      <c r="BG134" s="468"/>
      <c r="BH134" s="488"/>
      <c r="BI134" s="489"/>
      <c r="BJ134" s="489"/>
      <c r="BK134" s="489"/>
      <c r="BL134" s="489"/>
      <c r="BM134" s="489"/>
      <c r="BN134" s="489"/>
      <c r="BO134" s="489"/>
      <c r="BP134" s="489"/>
      <c r="BQ134" s="489"/>
      <c r="BR134" s="489"/>
      <c r="BS134" s="286" t="s">
        <v>133</v>
      </c>
      <c r="BU134" s="536" t="s">
        <v>175</v>
      </c>
      <c r="BV134" s="471"/>
      <c r="BW134" s="471"/>
      <c r="BX134" s="471"/>
      <c r="BY134" s="471"/>
      <c r="BZ134" s="471"/>
      <c r="CA134" s="471"/>
      <c r="CB134" s="472"/>
      <c r="CC134" s="468"/>
      <c r="CD134" s="468"/>
      <c r="CE134" s="468"/>
      <c r="CF134" s="468"/>
      <c r="CG134" s="488"/>
      <c r="CH134" s="489"/>
      <c r="CI134" s="489"/>
      <c r="CJ134" s="489"/>
      <c r="CK134" s="489"/>
      <c r="CL134" s="489"/>
      <c r="CM134" s="489"/>
      <c r="CN134" s="489"/>
      <c r="CO134" s="489"/>
      <c r="CP134" s="489"/>
      <c r="CQ134" s="489"/>
      <c r="CR134" s="283" t="s">
        <v>40</v>
      </c>
      <c r="CS134" s="468"/>
      <c r="CT134" s="468"/>
      <c r="CU134" s="468"/>
      <c r="CV134" s="468"/>
      <c r="CW134" s="488"/>
      <c r="CX134" s="489"/>
      <c r="CY134" s="489"/>
      <c r="CZ134" s="489"/>
      <c r="DA134" s="489"/>
      <c r="DB134" s="489"/>
      <c r="DC134" s="489"/>
      <c r="DD134" s="489"/>
      <c r="DE134" s="489"/>
      <c r="DF134" s="489"/>
      <c r="DG134" s="489"/>
      <c r="DH134" s="286" t="s">
        <v>133</v>
      </c>
      <c r="DK134" s="411"/>
      <c r="DL134" s="411"/>
      <c r="DM134" s="410"/>
      <c r="DN134" s="410"/>
      <c r="DO134" s="410"/>
      <c r="DP134" s="410"/>
      <c r="DQ134" s="410"/>
      <c r="DR134" s="410"/>
      <c r="DS134" s="405"/>
      <c r="DT134" s="405"/>
      <c r="DU134" s="405"/>
      <c r="DV134" s="405"/>
      <c r="DW134" s="406"/>
      <c r="DX134" s="406"/>
      <c r="DY134" s="406"/>
      <c r="DZ134" s="406"/>
      <c r="EA134" s="406"/>
      <c r="EB134" s="406"/>
      <c r="EC134" s="406"/>
      <c r="ED134" s="406"/>
      <c r="EE134" s="406"/>
      <c r="EF134" s="406"/>
      <c r="EG134" s="406"/>
      <c r="EH134" s="401"/>
      <c r="EI134" s="405"/>
      <c r="EJ134" s="405"/>
      <c r="EK134" s="405"/>
      <c r="EL134" s="405"/>
      <c r="EM134" s="406"/>
      <c r="EN134" s="406"/>
      <c r="EO134" s="406"/>
      <c r="EP134" s="406"/>
      <c r="EQ134" s="406"/>
      <c r="ER134" s="406"/>
      <c r="ES134" s="406"/>
      <c r="ET134" s="406"/>
      <c r="EU134" s="406"/>
      <c r="EV134" s="406"/>
      <c r="EW134" s="406"/>
      <c r="EX134" s="402"/>
      <c r="EZ134" s="400"/>
      <c r="FA134" s="400"/>
      <c r="FB134" s="400"/>
      <c r="FC134" s="400"/>
      <c r="FD134" s="407"/>
      <c r="FE134" s="407"/>
      <c r="FF134" s="407"/>
      <c r="FG134" s="407"/>
      <c r="FH134" s="405"/>
      <c r="FI134" s="405"/>
      <c r="FJ134" s="405"/>
      <c r="FK134" s="405"/>
      <c r="FL134" s="406"/>
      <c r="FM134" s="406"/>
      <c r="FN134" s="406"/>
      <c r="FO134" s="406"/>
      <c r="FP134" s="406"/>
      <c r="FQ134" s="406"/>
      <c r="FR134" s="406"/>
      <c r="FS134" s="406"/>
      <c r="FT134" s="406"/>
      <c r="FU134" s="406"/>
      <c r="FV134" s="406"/>
      <c r="FW134" s="401"/>
      <c r="FX134" s="405"/>
      <c r="FY134" s="405"/>
      <c r="FZ134" s="405"/>
      <c r="GA134" s="405"/>
      <c r="GB134" s="406"/>
      <c r="GC134" s="406"/>
      <c r="GD134" s="406"/>
      <c r="GE134" s="406"/>
      <c r="GF134" s="406"/>
      <c r="GG134" s="406"/>
      <c r="GH134" s="406"/>
      <c r="GI134" s="406"/>
      <c r="GJ134" s="406"/>
      <c r="GK134" s="406"/>
      <c r="GL134" s="406"/>
      <c r="GM134" s="402"/>
    </row>
    <row r="135" spans="32:195" ht="15.6" customHeight="1">
      <c r="AF135" s="536" t="s">
        <v>177</v>
      </c>
      <c r="AG135" s="471"/>
      <c r="AH135" s="471"/>
      <c r="AI135" s="471"/>
      <c r="AJ135" s="471"/>
      <c r="AK135" s="471"/>
      <c r="AL135" s="471"/>
      <c r="AM135" s="472"/>
      <c r="AN135" s="468"/>
      <c r="AO135" s="468"/>
      <c r="AP135" s="468"/>
      <c r="AQ135" s="468"/>
      <c r="AR135" s="488"/>
      <c r="AS135" s="489"/>
      <c r="AT135" s="489"/>
      <c r="AU135" s="489"/>
      <c r="AV135" s="489"/>
      <c r="AW135" s="489"/>
      <c r="AX135" s="489"/>
      <c r="AY135" s="489"/>
      <c r="AZ135" s="489"/>
      <c r="BA135" s="489"/>
      <c r="BB135" s="489"/>
      <c r="BC135" s="195"/>
      <c r="BD135" s="468"/>
      <c r="BE135" s="468"/>
      <c r="BF135" s="468"/>
      <c r="BG135" s="468"/>
      <c r="BH135" s="488"/>
      <c r="BI135" s="489"/>
      <c r="BJ135" s="489"/>
      <c r="BK135" s="489"/>
      <c r="BL135" s="489"/>
      <c r="BM135" s="489"/>
      <c r="BN135" s="489"/>
      <c r="BO135" s="489"/>
      <c r="BP135" s="489"/>
      <c r="BQ135" s="489"/>
      <c r="BR135" s="489"/>
      <c r="BS135" s="237"/>
      <c r="BU135" s="536" t="s">
        <v>177</v>
      </c>
      <c r="BV135" s="471"/>
      <c r="BW135" s="471"/>
      <c r="BX135" s="471"/>
      <c r="BY135" s="471"/>
      <c r="BZ135" s="471"/>
      <c r="CA135" s="471"/>
      <c r="CB135" s="472"/>
      <c r="CC135" s="468"/>
      <c r="CD135" s="468"/>
      <c r="CE135" s="468"/>
      <c r="CF135" s="468"/>
      <c r="CG135" s="488"/>
      <c r="CH135" s="489"/>
      <c r="CI135" s="489"/>
      <c r="CJ135" s="489"/>
      <c r="CK135" s="489"/>
      <c r="CL135" s="489"/>
      <c r="CM135" s="489"/>
      <c r="CN135" s="489"/>
      <c r="CO135" s="489"/>
      <c r="CP135" s="489"/>
      <c r="CQ135" s="489"/>
      <c r="CR135" s="195"/>
      <c r="CS135" s="468"/>
      <c r="CT135" s="468"/>
      <c r="CU135" s="468"/>
      <c r="CV135" s="468"/>
      <c r="CW135" s="488"/>
      <c r="CX135" s="489"/>
      <c r="CY135" s="489"/>
      <c r="CZ135" s="489"/>
      <c r="DA135" s="489"/>
      <c r="DB135" s="489"/>
      <c r="DC135" s="489"/>
      <c r="DD135" s="489"/>
      <c r="DE135" s="489"/>
      <c r="DF135" s="489"/>
      <c r="DG135" s="489"/>
      <c r="DH135" s="237"/>
      <c r="DK135" s="411"/>
      <c r="DL135" s="411"/>
      <c r="DM135" s="400"/>
      <c r="DN135" s="400"/>
      <c r="DO135" s="400"/>
      <c r="DP135" s="400"/>
      <c r="DQ135" s="400"/>
      <c r="DR135" s="400"/>
      <c r="DS135" s="405"/>
      <c r="DT135" s="405"/>
      <c r="DU135" s="405"/>
      <c r="DV135" s="405"/>
      <c r="DW135" s="406"/>
      <c r="DX135" s="406"/>
      <c r="DY135" s="406"/>
      <c r="DZ135" s="406"/>
      <c r="EA135" s="406"/>
      <c r="EB135" s="406"/>
      <c r="EC135" s="406"/>
      <c r="ED135" s="406"/>
      <c r="EE135" s="406"/>
      <c r="EF135" s="406"/>
      <c r="EG135" s="406"/>
      <c r="EH135" s="399"/>
      <c r="EI135" s="405"/>
      <c r="EJ135" s="405"/>
      <c r="EK135" s="405"/>
      <c r="EL135" s="405"/>
      <c r="EM135" s="406"/>
      <c r="EN135" s="406"/>
      <c r="EO135" s="406"/>
      <c r="EP135" s="406"/>
      <c r="EQ135" s="406"/>
      <c r="ER135" s="406"/>
      <c r="ES135" s="406"/>
      <c r="ET135" s="406"/>
      <c r="EU135" s="406"/>
      <c r="EV135" s="406"/>
      <c r="EW135" s="406"/>
      <c r="EX135" s="399"/>
      <c r="EZ135" s="400"/>
      <c r="FA135" s="400"/>
      <c r="FB135" s="400"/>
      <c r="FC135" s="400"/>
      <c r="FD135" s="407"/>
      <c r="FE135" s="407"/>
      <c r="FF135" s="407"/>
      <c r="FG135" s="407"/>
      <c r="FH135" s="405"/>
      <c r="FI135" s="405"/>
      <c r="FJ135" s="405"/>
      <c r="FK135" s="405"/>
      <c r="FL135" s="406"/>
      <c r="FM135" s="406"/>
      <c r="FN135" s="406"/>
      <c r="FO135" s="406"/>
      <c r="FP135" s="406"/>
      <c r="FQ135" s="406"/>
      <c r="FR135" s="406"/>
      <c r="FS135" s="406"/>
      <c r="FT135" s="406"/>
      <c r="FU135" s="406"/>
      <c r="FV135" s="406"/>
      <c r="FW135" s="399"/>
      <c r="FX135" s="405"/>
      <c r="FY135" s="405"/>
      <c r="FZ135" s="405"/>
      <c r="GA135" s="405"/>
      <c r="GB135" s="406"/>
      <c r="GC135" s="406"/>
      <c r="GD135" s="406"/>
      <c r="GE135" s="406"/>
      <c r="GF135" s="406"/>
      <c r="GG135" s="406"/>
      <c r="GH135" s="406"/>
      <c r="GI135" s="406"/>
      <c r="GJ135" s="406"/>
      <c r="GK135" s="406"/>
      <c r="GL135" s="406"/>
      <c r="GM135" s="399"/>
    </row>
    <row r="136" spans="32:195" ht="15.6" customHeight="1">
      <c r="AF136" s="536" t="s">
        <v>178</v>
      </c>
      <c r="AG136" s="471"/>
      <c r="AH136" s="471"/>
      <c r="AI136" s="471"/>
      <c r="AJ136" s="471"/>
      <c r="AK136" s="471"/>
      <c r="AL136" s="471"/>
      <c r="AM136" s="472"/>
      <c r="AN136" s="468"/>
      <c r="AO136" s="468"/>
      <c r="AP136" s="468"/>
      <c r="AQ136" s="468"/>
      <c r="AR136" s="488"/>
      <c r="AS136" s="489"/>
      <c r="AT136" s="489"/>
      <c r="AU136" s="489"/>
      <c r="AV136" s="489"/>
      <c r="AW136" s="489"/>
      <c r="AX136" s="489"/>
      <c r="AY136" s="489"/>
      <c r="AZ136" s="489"/>
      <c r="BA136" s="489"/>
      <c r="BB136" s="489"/>
      <c r="BC136" s="195"/>
      <c r="BD136" s="468"/>
      <c r="BE136" s="468"/>
      <c r="BF136" s="468"/>
      <c r="BG136" s="468"/>
      <c r="BH136" s="488"/>
      <c r="BI136" s="489"/>
      <c r="BJ136" s="489"/>
      <c r="BK136" s="489"/>
      <c r="BL136" s="489"/>
      <c r="BM136" s="489"/>
      <c r="BN136" s="489"/>
      <c r="BO136" s="489"/>
      <c r="BP136" s="489"/>
      <c r="BQ136" s="489"/>
      <c r="BR136" s="489"/>
      <c r="BS136" s="237"/>
      <c r="BU136" s="536" t="s">
        <v>178</v>
      </c>
      <c r="BV136" s="471"/>
      <c r="BW136" s="471"/>
      <c r="BX136" s="471"/>
      <c r="BY136" s="471"/>
      <c r="BZ136" s="471"/>
      <c r="CA136" s="471"/>
      <c r="CB136" s="472"/>
      <c r="CC136" s="468"/>
      <c r="CD136" s="468"/>
      <c r="CE136" s="468"/>
      <c r="CF136" s="468"/>
      <c r="CG136" s="488"/>
      <c r="CH136" s="489"/>
      <c r="CI136" s="489"/>
      <c r="CJ136" s="489"/>
      <c r="CK136" s="489"/>
      <c r="CL136" s="489"/>
      <c r="CM136" s="489"/>
      <c r="CN136" s="489"/>
      <c r="CO136" s="489"/>
      <c r="CP136" s="489"/>
      <c r="CQ136" s="489"/>
      <c r="CR136" s="195"/>
      <c r="CS136" s="468"/>
      <c r="CT136" s="468"/>
      <c r="CU136" s="468"/>
      <c r="CV136" s="468"/>
      <c r="CW136" s="488"/>
      <c r="CX136" s="489"/>
      <c r="CY136" s="489"/>
      <c r="CZ136" s="489"/>
      <c r="DA136" s="489"/>
      <c r="DB136" s="489"/>
      <c r="DC136" s="489"/>
      <c r="DD136" s="489"/>
      <c r="DE136" s="489"/>
      <c r="DF136" s="489"/>
      <c r="DG136" s="489"/>
      <c r="DH136" s="237"/>
      <c r="DK136" s="411"/>
      <c r="DL136" s="411"/>
      <c r="DM136" s="400"/>
      <c r="DN136" s="400"/>
      <c r="DO136" s="400"/>
      <c r="DP136" s="400"/>
      <c r="DQ136" s="400"/>
      <c r="DR136" s="400"/>
      <c r="DS136" s="405"/>
      <c r="DT136" s="405"/>
      <c r="DU136" s="405"/>
      <c r="DV136" s="405"/>
      <c r="DW136" s="406"/>
      <c r="DX136" s="406"/>
      <c r="DY136" s="406"/>
      <c r="DZ136" s="406"/>
      <c r="EA136" s="406"/>
      <c r="EB136" s="406"/>
      <c r="EC136" s="406"/>
      <c r="ED136" s="406"/>
      <c r="EE136" s="406"/>
      <c r="EF136" s="406"/>
      <c r="EG136" s="406"/>
      <c r="EH136" s="399"/>
      <c r="EI136" s="405"/>
      <c r="EJ136" s="405"/>
      <c r="EK136" s="405"/>
      <c r="EL136" s="405"/>
      <c r="EM136" s="406"/>
      <c r="EN136" s="406"/>
      <c r="EO136" s="406"/>
      <c r="EP136" s="406"/>
      <c r="EQ136" s="406"/>
      <c r="ER136" s="406"/>
      <c r="ES136" s="406"/>
      <c r="ET136" s="406"/>
      <c r="EU136" s="406"/>
      <c r="EV136" s="406"/>
      <c r="EW136" s="406"/>
      <c r="EX136" s="399"/>
      <c r="EZ136" s="400"/>
      <c r="FA136" s="400"/>
      <c r="FB136" s="400"/>
      <c r="FC136" s="400"/>
      <c r="FD136" s="407"/>
      <c r="FE136" s="407"/>
      <c r="FF136" s="407"/>
      <c r="FG136" s="407"/>
      <c r="FH136" s="405"/>
      <c r="FI136" s="405"/>
      <c r="FJ136" s="405"/>
      <c r="FK136" s="405"/>
      <c r="FL136" s="406"/>
      <c r="FM136" s="406"/>
      <c r="FN136" s="406"/>
      <c r="FO136" s="406"/>
      <c r="FP136" s="406"/>
      <c r="FQ136" s="406"/>
      <c r="FR136" s="406"/>
      <c r="FS136" s="406"/>
      <c r="FT136" s="406"/>
      <c r="FU136" s="406"/>
      <c r="FV136" s="406"/>
      <c r="FW136" s="399"/>
      <c r="FX136" s="405"/>
      <c r="FY136" s="405"/>
      <c r="FZ136" s="405"/>
      <c r="GA136" s="405"/>
      <c r="GB136" s="406"/>
      <c r="GC136" s="406"/>
      <c r="GD136" s="406"/>
      <c r="GE136" s="406"/>
      <c r="GF136" s="406"/>
      <c r="GG136" s="406"/>
      <c r="GH136" s="406"/>
      <c r="GI136" s="406"/>
      <c r="GJ136" s="406"/>
      <c r="GK136" s="406"/>
      <c r="GL136" s="406"/>
      <c r="GM136" s="399"/>
    </row>
    <row r="137" spans="32:195" ht="15.6" customHeight="1">
      <c r="AF137" s="536" t="s">
        <v>179</v>
      </c>
      <c r="AG137" s="471"/>
      <c r="AH137" s="471"/>
      <c r="AI137" s="471"/>
      <c r="AJ137" s="471"/>
      <c r="AK137" s="471"/>
      <c r="AL137" s="471"/>
      <c r="AM137" s="472"/>
      <c r="AN137" s="468"/>
      <c r="AO137" s="468"/>
      <c r="AP137" s="468"/>
      <c r="AQ137" s="468"/>
      <c r="AR137" s="488"/>
      <c r="AS137" s="489"/>
      <c r="AT137" s="489"/>
      <c r="AU137" s="489"/>
      <c r="AV137" s="489"/>
      <c r="AW137" s="489"/>
      <c r="AX137" s="489"/>
      <c r="AY137" s="489"/>
      <c r="AZ137" s="489"/>
      <c r="BA137" s="489"/>
      <c r="BB137" s="489"/>
      <c r="BC137" s="195"/>
      <c r="BD137" s="468"/>
      <c r="BE137" s="468"/>
      <c r="BF137" s="468"/>
      <c r="BG137" s="468"/>
      <c r="BH137" s="488"/>
      <c r="BI137" s="489"/>
      <c r="BJ137" s="489"/>
      <c r="BK137" s="489"/>
      <c r="BL137" s="489"/>
      <c r="BM137" s="489"/>
      <c r="BN137" s="489"/>
      <c r="BO137" s="489"/>
      <c r="BP137" s="489"/>
      <c r="BQ137" s="489"/>
      <c r="BR137" s="489"/>
      <c r="BS137" s="237"/>
      <c r="BU137" s="536" t="s">
        <v>179</v>
      </c>
      <c r="BV137" s="471"/>
      <c r="BW137" s="471"/>
      <c r="BX137" s="471"/>
      <c r="BY137" s="471"/>
      <c r="BZ137" s="471"/>
      <c r="CA137" s="471"/>
      <c r="CB137" s="472"/>
      <c r="CC137" s="468"/>
      <c r="CD137" s="468"/>
      <c r="CE137" s="468"/>
      <c r="CF137" s="468"/>
      <c r="CG137" s="488"/>
      <c r="CH137" s="489"/>
      <c r="CI137" s="489"/>
      <c r="CJ137" s="489"/>
      <c r="CK137" s="489"/>
      <c r="CL137" s="489"/>
      <c r="CM137" s="489"/>
      <c r="CN137" s="489"/>
      <c r="CO137" s="489"/>
      <c r="CP137" s="489"/>
      <c r="CQ137" s="489"/>
      <c r="CR137" s="195"/>
      <c r="CS137" s="468"/>
      <c r="CT137" s="468"/>
      <c r="CU137" s="468"/>
      <c r="CV137" s="468"/>
      <c r="CW137" s="488"/>
      <c r="CX137" s="489"/>
      <c r="CY137" s="489"/>
      <c r="CZ137" s="489"/>
      <c r="DA137" s="489"/>
      <c r="DB137" s="489"/>
      <c r="DC137" s="489"/>
      <c r="DD137" s="489"/>
      <c r="DE137" s="489"/>
      <c r="DF137" s="489"/>
      <c r="DG137" s="489"/>
      <c r="DH137" s="237"/>
      <c r="DK137" s="411"/>
      <c r="DL137" s="411"/>
      <c r="DM137" s="400"/>
      <c r="DN137" s="400"/>
      <c r="DO137" s="400"/>
      <c r="DP137" s="400"/>
      <c r="DQ137" s="400"/>
      <c r="DR137" s="400"/>
      <c r="DS137" s="405"/>
      <c r="DT137" s="405"/>
      <c r="DU137" s="405"/>
      <c r="DV137" s="405"/>
      <c r="DW137" s="406"/>
      <c r="DX137" s="406"/>
      <c r="DY137" s="406"/>
      <c r="DZ137" s="406"/>
      <c r="EA137" s="406"/>
      <c r="EB137" s="406"/>
      <c r="EC137" s="406"/>
      <c r="ED137" s="406"/>
      <c r="EE137" s="406"/>
      <c r="EF137" s="406"/>
      <c r="EG137" s="406"/>
      <c r="EH137" s="399"/>
      <c r="EI137" s="405"/>
      <c r="EJ137" s="405"/>
      <c r="EK137" s="405"/>
      <c r="EL137" s="405"/>
      <c r="EM137" s="406"/>
      <c r="EN137" s="406"/>
      <c r="EO137" s="406"/>
      <c r="EP137" s="406"/>
      <c r="EQ137" s="406"/>
      <c r="ER137" s="406"/>
      <c r="ES137" s="406"/>
      <c r="ET137" s="406"/>
      <c r="EU137" s="406"/>
      <c r="EV137" s="406"/>
      <c r="EW137" s="406"/>
      <c r="EX137" s="399"/>
      <c r="EZ137" s="400"/>
      <c r="FA137" s="400"/>
      <c r="FB137" s="400"/>
      <c r="FC137" s="400"/>
      <c r="FD137" s="407"/>
      <c r="FE137" s="407"/>
      <c r="FF137" s="407"/>
      <c r="FG137" s="407"/>
      <c r="FH137" s="405"/>
      <c r="FI137" s="405"/>
      <c r="FJ137" s="405"/>
      <c r="FK137" s="405"/>
      <c r="FL137" s="406"/>
      <c r="FM137" s="406"/>
      <c r="FN137" s="406"/>
      <c r="FO137" s="406"/>
      <c r="FP137" s="406"/>
      <c r="FQ137" s="406"/>
      <c r="FR137" s="406"/>
      <c r="FS137" s="406"/>
      <c r="FT137" s="406"/>
      <c r="FU137" s="406"/>
      <c r="FV137" s="406"/>
      <c r="FW137" s="399"/>
      <c r="FX137" s="405"/>
      <c r="FY137" s="405"/>
      <c r="FZ137" s="405"/>
      <c r="GA137" s="405"/>
      <c r="GB137" s="406"/>
      <c r="GC137" s="406"/>
      <c r="GD137" s="406"/>
      <c r="GE137" s="406"/>
      <c r="GF137" s="406"/>
      <c r="GG137" s="406"/>
      <c r="GH137" s="406"/>
      <c r="GI137" s="406"/>
      <c r="GJ137" s="406"/>
      <c r="GK137" s="406"/>
      <c r="GL137" s="406"/>
      <c r="GM137" s="399"/>
    </row>
    <row r="138" spans="32:195" ht="15.6" customHeight="1">
      <c r="AF138" s="536" t="s">
        <v>180</v>
      </c>
      <c r="AG138" s="471"/>
      <c r="AH138" s="471"/>
      <c r="AI138" s="471"/>
      <c r="AJ138" s="471"/>
      <c r="AK138" s="471"/>
      <c r="AL138" s="471"/>
      <c r="AM138" s="472"/>
      <c r="AN138" s="468"/>
      <c r="AO138" s="468"/>
      <c r="AP138" s="468"/>
      <c r="AQ138" s="468"/>
      <c r="AR138" s="488"/>
      <c r="AS138" s="489"/>
      <c r="AT138" s="489"/>
      <c r="AU138" s="489"/>
      <c r="AV138" s="489"/>
      <c r="AW138" s="489"/>
      <c r="AX138" s="489"/>
      <c r="AY138" s="489"/>
      <c r="AZ138" s="489"/>
      <c r="BA138" s="489"/>
      <c r="BB138" s="489"/>
      <c r="BC138" s="195"/>
      <c r="BD138" s="468"/>
      <c r="BE138" s="468"/>
      <c r="BF138" s="468"/>
      <c r="BG138" s="468"/>
      <c r="BH138" s="488"/>
      <c r="BI138" s="489"/>
      <c r="BJ138" s="489"/>
      <c r="BK138" s="489"/>
      <c r="BL138" s="489"/>
      <c r="BM138" s="489"/>
      <c r="BN138" s="489"/>
      <c r="BO138" s="489"/>
      <c r="BP138" s="489"/>
      <c r="BQ138" s="489"/>
      <c r="BR138" s="489"/>
      <c r="BS138" s="237"/>
      <c r="BU138" s="536" t="s">
        <v>180</v>
      </c>
      <c r="BV138" s="471"/>
      <c r="BW138" s="471"/>
      <c r="BX138" s="471"/>
      <c r="BY138" s="471"/>
      <c r="BZ138" s="471"/>
      <c r="CA138" s="471"/>
      <c r="CB138" s="472"/>
      <c r="CC138" s="468"/>
      <c r="CD138" s="468"/>
      <c r="CE138" s="468"/>
      <c r="CF138" s="468"/>
      <c r="CG138" s="488"/>
      <c r="CH138" s="489"/>
      <c r="CI138" s="489"/>
      <c r="CJ138" s="489"/>
      <c r="CK138" s="489"/>
      <c r="CL138" s="489"/>
      <c r="CM138" s="489"/>
      <c r="CN138" s="489"/>
      <c r="CO138" s="489"/>
      <c r="CP138" s="489"/>
      <c r="CQ138" s="489"/>
      <c r="CR138" s="195"/>
      <c r="CS138" s="468"/>
      <c r="CT138" s="468"/>
      <c r="CU138" s="468"/>
      <c r="CV138" s="468"/>
      <c r="CW138" s="488"/>
      <c r="CX138" s="489"/>
      <c r="CY138" s="489"/>
      <c r="CZ138" s="489"/>
      <c r="DA138" s="489"/>
      <c r="DB138" s="489"/>
      <c r="DC138" s="489"/>
      <c r="DD138" s="489"/>
      <c r="DE138" s="489"/>
      <c r="DF138" s="489"/>
      <c r="DG138" s="489"/>
      <c r="DH138" s="237"/>
      <c r="DK138" s="411"/>
      <c r="DL138" s="411"/>
      <c r="DM138" s="400"/>
      <c r="DN138" s="400"/>
      <c r="DO138" s="400"/>
      <c r="DP138" s="400"/>
      <c r="DQ138" s="400"/>
      <c r="DR138" s="400"/>
      <c r="DS138" s="405"/>
      <c r="DT138" s="405"/>
      <c r="DU138" s="405"/>
      <c r="DV138" s="405"/>
      <c r="DW138" s="406"/>
      <c r="DX138" s="406"/>
      <c r="DY138" s="406"/>
      <c r="DZ138" s="406"/>
      <c r="EA138" s="406"/>
      <c r="EB138" s="406"/>
      <c r="EC138" s="406"/>
      <c r="ED138" s="406"/>
      <c r="EE138" s="406"/>
      <c r="EF138" s="406"/>
      <c r="EG138" s="406"/>
      <c r="EH138" s="399"/>
      <c r="EI138" s="405"/>
      <c r="EJ138" s="405"/>
      <c r="EK138" s="405"/>
      <c r="EL138" s="405"/>
      <c r="EM138" s="406"/>
      <c r="EN138" s="406"/>
      <c r="EO138" s="406"/>
      <c r="EP138" s="406"/>
      <c r="EQ138" s="406"/>
      <c r="ER138" s="406"/>
      <c r="ES138" s="406"/>
      <c r="ET138" s="406"/>
      <c r="EU138" s="406"/>
      <c r="EV138" s="406"/>
      <c r="EW138" s="406"/>
      <c r="EX138" s="399"/>
      <c r="EZ138" s="400"/>
      <c r="FA138" s="400"/>
      <c r="FB138" s="400"/>
      <c r="FC138" s="400"/>
      <c r="FD138" s="407"/>
      <c r="FE138" s="407"/>
      <c r="FF138" s="407"/>
      <c r="FG138" s="407"/>
      <c r="FH138" s="405"/>
      <c r="FI138" s="405"/>
      <c r="FJ138" s="405"/>
      <c r="FK138" s="405"/>
      <c r="FL138" s="406"/>
      <c r="FM138" s="406"/>
      <c r="FN138" s="406"/>
      <c r="FO138" s="406"/>
      <c r="FP138" s="406"/>
      <c r="FQ138" s="406"/>
      <c r="FR138" s="406"/>
      <c r="FS138" s="406"/>
      <c r="FT138" s="406"/>
      <c r="FU138" s="406"/>
      <c r="FV138" s="406"/>
      <c r="FW138" s="399"/>
      <c r="FX138" s="405"/>
      <c r="FY138" s="405"/>
      <c r="FZ138" s="405"/>
      <c r="GA138" s="405"/>
      <c r="GB138" s="406"/>
      <c r="GC138" s="406"/>
      <c r="GD138" s="406"/>
      <c r="GE138" s="406"/>
      <c r="GF138" s="406"/>
      <c r="GG138" s="406"/>
      <c r="GH138" s="406"/>
      <c r="GI138" s="406"/>
      <c r="GJ138" s="406"/>
      <c r="GK138" s="406"/>
      <c r="GL138" s="406"/>
      <c r="GM138" s="399"/>
    </row>
    <row r="139" spans="32:195" ht="15.6" customHeight="1">
      <c r="AF139" s="536" t="s">
        <v>181</v>
      </c>
      <c r="AG139" s="471"/>
      <c r="AH139" s="471"/>
      <c r="AI139" s="471"/>
      <c r="AJ139" s="471"/>
      <c r="AK139" s="471"/>
      <c r="AL139" s="471"/>
      <c r="AM139" s="472"/>
      <c r="AN139" s="468"/>
      <c r="AO139" s="468"/>
      <c r="AP139" s="468"/>
      <c r="AQ139" s="468"/>
      <c r="AR139" s="488"/>
      <c r="AS139" s="489"/>
      <c r="AT139" s="489"/>
      <c r="AU139" s="489"/>
      <c r="AV139" s="489"/>
      <c r="AW139" s="489"/>
      <c r="AX139" s="489"/>
      <c r="AY139" s="489"/>
      <c r="AZ139" s="489"/>
      <c r="BA139" s="489"/>
      <c r="BB139" s="489"/>
      <c r="BC139" s="195"/>
      <c r="BD139" s="468"/>
      <c r="BE139" s="468"/>
      <c r="BF139" s="468"/>
      <c r="BG139" s="468"/>
      <c r="BH139" s="488"/>
      <c r="BI139" s="489"/>
      <c r="BJ139" s="489"/>
      <c r="BK139" s="489"/>
      <c r="BL139" s="489"/>
      <c r="BM139" s="489"/>
      <c r="BN139" s="489"/>
      <c r="BO139" s="489"/>
      <c r="BP139" s="489"/>
      <c r="BQ139" s="489"/>
      <c r="BR139" s="489"/>
      <c r="BS139" s="237"/>
      <c r="BU139" s="536" t="s">
        <v>181</v>
      </c>
      <c r="BV139" s="471"/>
      <c r="BW139" s="471"/>
      <c r="BX139" s="471"/>
      <c r="BY139" s="471"/>
      <c r="BZ139" s="471"/>
      <c r="CA139" s="471"/>
      <c r="CB139" s="472"/>
      <c r="CC139" s="468"/>
      <c r="CD139" s="468"/>
      <c r="CE139" s="468"/>
      <c r="CF139" s="468"/>
      <c r="CG139" s="488"/>
      <c r="CH139" s="489"/>
      <c r="CI139" s="489"/>
      <c r="CJ139" s="489"/>
      <c r="CK139" s="489"/>
      <c r="CL139" s="489"/>
      <c r="CM139" s="489"/>
      <c r="CN139" s="489"/>
      <c r="CO139" s="489"/>
      <c r="CP139" s="489"/>
      <c r="CQ139" s="489"/>
      <c r="CR139" s="195"/>
      <c r="CS139" s="468"/>
      <c r="CT139" s="468"/>
      <c r="CU139" s="468"/>
      <c r="CV139" s="468"/>
      <c r="CW139" s="488"/>
      <c r="CX139" s="489"/>
      <c r="CY139" s="489"/>
      <c r="CZ139" s="489"/>
      <c r="DA139" s="489"/>
      <c r="DB139" s="489"/>
      <c r="DC139" s="489"/>
      <c r="DD139" s="489"/>
      <c r="DE139" s="489"/>
      <c r="DF139" s="489"/>
      <c r="DG139" s="489"/>
      <c r="DH139" s="237"/>
      <c r="DK139" s="411"/>
      <c r="DL139" s="411"/>
      <c r="DM139" s="400"/>
      <c r="DN139" s="400"/>
      <c r="DO139" s="400"/>
      <c r="DP139" s="400"/>
      <c r="DQ139" s="400"/>
      <c r="DR139" s="400"/>
      <c r="DS139" s="405"/>
      <c r="DT139" s="405"/>
      <c r="DU139" s="405"/>
      <c r="DV139" s="405"/>
      <c r="DW139" s="406"/>
      <c r="DX139" s="406"/>
      <c r="DY139" s="406"/>
      <c r="DZ139" s="406"/>
      <c r="EA139" s="406"/>
      <c r="EB139" s="406"/>
      <c r="EC139" s="406"/>
      <c r="ED139" s="406"/>
      <c r="EE139" s="406"/>
      <c r="EF139" s="406"/>
      <c r="EG139" s="406"/>
      <c r="EH139" s="399"/>
      <c r="EI139" s="405"/>
      <c r="EJ139" s="405"/>
      <c r="EK139" s="405"/>
      <c r="EL139" s="405"/>
      <c r="EM139" s="406"/>
      <c r="EN139" s="406"/>
      <c r="EO139" s="406"/>
      <c r="EP139" s="406"/>
      <c r="EQ139" s="406"/>
      <c r="ER139" s="406"/>
      <c r="ES139" s="406"/>
      <c r="ET139" s="406"/>
      <c r="EU139" s="406"/>
      <c r="EV139" s="406"/>
      <c r="EW139" s="406"/>
      <c r="EX139" s="399"/>
      <c r="EZ139" s="400"/>
      <c r="FA139" s="400"/>
      <c r="FB139" s="400"/>
      <c r="FC139" s="400"/>
      <c r="FD139" s="407"/>
      <c r="FE139" s="407"/>
      <c r="FF139" s="407"/>
      <c r="FG139" s="407"/>
      <c r="FH139" s="405"/>
      <c r="FI139" s="405"/>
      <c r="FJ139" s="405"/>
      <c r="FK139" s="405"/>
      <c r="FL139" s="406"/>
      <c r="FM139" s="406"/>
      <c r="FN139" s="406"/>
      <c r="FO139" s="406"/>
      <c r="FP139" s="406"/>
      <c r="FQ139" s="406"/>
      <c r="FR139" s="406"/>
      <c r="FS139" s="406"/>
      <c r="FT139" s="406"/>
      <c r="FU139" s="406"/>
      <c r="FV139" s="406"/>
      <c r="FW139" s="399"/>
      <c r="FX139" s="405"/>
      <c r="FY139" s="405"/>
      <c r="FZ139" s="405"/>
      <c r="GA139" s="405"/>
      <c r="GB139" s="406"/>
      <c r="GC139" s="406"/>
      <c r="GD139" s="406"/>
      <c r="GE139" s="406"/>
      <c r="GF139" s="406"/>
      <c r="GG139" s="406"/>
      <c r="GH139" s="406"/>
      <c r="GI139" s="406"/>
      <c r="GJ139" s="406"/>
      <c r="GK139" s="406"/>
      <c r="GL139" s="406"/>
      <c r="GM139" s="399"/>
    </row>
    <row r="140" spans="32:195" ht="15.6" customHeight="1">
      <c r="AF140" s="536" t="s">
        <v>182</v>
      </c>
      <c r="AG140" s="471"/>
      <c r="AH140" s="471"/>
      <c r="AI140" s="471"/>
      <c r="AJ140" s="471"/>
      <c r="AK140" s="471"/>
      <c r="AL140" s="471"/>
      <c r="AM140" s="472"/>
      <c r="AN140" s="468"/>
      <c r="AO140" s="468"/>
      <c r="AP140" s="468"/>
      <c r="AQ140" s="468"/>
      <c r="AR140" s="488"/>
      <c r="AS140" s="489"/>
      <c r="AT140" s="489"/>
      <c r="AU140" s="489"/>
      <c r="AV140" s="489"/>
      <c r="AW140" s="489"/>
      <c r="AX140" s="489"/>
      <c r="AY140" s="489"/>
      <c r="AZ140" s="489"/>
      <c r="BA140" s="489"/>
      <c r="BB140" s="489"/>
      <c r="BC140" s="195"/>
      <c r="BD140" s="468"/>
      <c r="BE140" s="468"/>
      <c r="BF140" s="468"/>
      <c r="BG140" s="468"/>
      <c r="BH140" s="488"/>
      <c r="BI140" s="489"/>
      <c r="BJ140" s="489"/>
      <c r="BK140" s="489"/>
      <c r="BL140" s="489"/>
      <c r="BM140" s="489"/>
      <c r="BN140" s="489"/>
      <c r="BO140" s="489"/>
      <c r="BP140" s="489"/>
      <c r="BQ140" s="489"/>
      <c r="BR140" s="489"/>
      <c r="BS140" s="237"/>
      <c r="BU140" s="536" t="s">
        <v>182</v>
      </c>
      <c r="BV140" s="471"/>
      <c r="BW140" s="471"/>
      <c r="BX140" s="471"/>
      <c r="BY140" s="471"/>
      <c r="BZ140" s="471"/>
      <c r="CA140" s="471"/>
      <c r="CB140" s="472"/>
      <c r="CC140" s="468"/>
      <c r="CD140" s="468"/>
      <c r="CE140" s="468"/>
      <c r="CF140" s="468"/>
      <c r="CG140" s="488"/>
      <c r="CH140" s="489"/>
      <c r="CI140" s="489"/>
      <c r="CJ140" s="489"/>
      <c r="CK140" s="489"/>
      <c r="CL140" s="489"/>
      <c r="CM140" s="489"/>
      <c r="CN140" s="489"/>
      <c r="CO140" s="489"/>
      <c r="CP140" s="489"/>
      <c r="CQ140" s="489"/>
      <c r="CR140" s="195"/>
      <c r="CS140" s="468"/>
      <c r="CT140" s="468"/>
      <c r="CU140" s="468"/>
      <c r="CV140" s="468"/>
      <c r="CW140" s="488"/>
      <c r="CX140" s="489"/>
      <c r="CY140" s="489"/>
      <c r="CZ140" s="489"/>
      <c r="DA140" s="489"/>
      <c r="DB140" s="489"/>
      <c r="DC140" s="489"/>
      <c r="DD140" s="489"/>
      <c r="DE140" s="489"/>
      <c r="DF140" s="489"/>
      <c r="DG140" s="489"/>
      <c r="DH140" s="237"/>
      <c r="DK140" s="411"/>
      <c r="DL140" s="411"/>
      <c r="DM140" s="408"/>
      <c r="DN140" s="408"/>
      <c r="DO140" s="407"/>
      <c r="DP140" s="407"/>
      <c r="DQ140" s="407"/>
      <c r="DR140" s="407"/>
      <c r="DS140" s="405"/>
      <c r="DT140" s="405"/>
      <c r="DU140" s="405"/>
      <c r="DV140" s="405"/>
      <c r="DW140" s="406"/>
      <c r="DX140" s="406"/>
      <c r="DY140" s="406"/>
      <c r="DZ140" s="406"/>
      <c r="EA140" s="406"/>
      <c r="EB140" s="406"/>
      <c r="EC140" s="406"/>
      <c r="ED140" s="406"/>
      <c r="EE140" s="406"/>
      <c r="EF140" s="406"/>
      <c r="EG140" s="406"/>
      <c r="EH140" s="399"/>
      <c r="EI140" s="405"/>
      <c r="EJ140" s="405"/>
      <c r="EK140" s="405"/>
      <c r="EL140" s="405"/>
      <c r="EM140" s="406"/>
      <c r="EN140" s="406"/>
      <c r="EO140" s="406"/>
      <c r="EP140" s="406"/>
      <c r="EQ140" s="406"/>
      <c r="ER140" s="406"/>
      <c r="ES140" s="406"/>
      <c r="ET140" s="406"/>
      <c r="EU140" s="406"/>
      <c r="EV140" s="406"/>
      <c r="EW140" s="406"/>
      <c r="EX140" s="399"/>
      <c r="EZ140" s="400"/>
      <c r="FA140" s="400"/>
      <c r="FB140" s="400"/>
      <c r="FC140" s="400"/>
      <c r="FD140" s="407"/>
      <c r="FE140" s="407"/>
      <c r="FF140" s="407"/>
      <c r="FG140" s="407"/>
      <c r="FH140" s="405"/>
      <c r="FI140" s="405"/>
      <c r="FJ140" s="405"/>
      <c r="FK140" s="405"/>
      <c r="FL140" s="406"/>
      <c r="FM140" s="406"/>
      <c r="FN140" s="406"/>
      <c r="FO140" s="406"/>
      <c r="FP140" s="406"/>
      <c r="FQ140" s="406"/>
      <c r="FR140" s="406"/>
      <c r="FS140" s="406"/>
      <c r="FT140" s="406"/>
      <c r="FU140" s="406"/>
      <c r="FV140" s="406"/>
      <c r="FW140" s="399"/>
      <c r="FX140" s="405"/>
      <c r="FY140" s="405"/>
      <c r="FZ140" s="405"/>
      <c r="GA140" s="405"/>
      <c r="GB140" s="406"/>
      <c r="GC140" s="406"/>
      <c r="GD140" s="406"/>
      <c r="GE140" s="406"/>
      <c r="GF140" s="406"/>
      <c r="GG140" s="406"/>
      <c r="GH140" s="406"/>
      <c r="GI140" s="406"/>
      <c r="GJ140" s="406"/>
      <c r="GK140" s="406"/>
      <c r="GL140" s="406"/>
      <c r="GM140" s="399"/>
    </row>
    <row r="141" spans="32:195" ht="15.6" customHeight="1">
      <c r="AF141" s="536" t="s">
        <v>183</v>
      </c>
      <c r="AG141" s="471"/>
      <c r="AH141" s="471"/>
      <c r="AI141" s="471"/>
      <c r="AJ141" s="471"/>
      <c r="AK141" s="471"/>
      <c r="AL141" s="471"/>
      <c r="AM141" s="472"/>
      <c r="AN141" s="468"/>
      <c r="AO141" s="468"/>
      <c r="AP141" s="468"/>
      <c r="AQ141" s="468"/>
      <c r="AR141" s="488"/>
      <c r="AS141" s="489"/>
      <c r="AT141" s="489"/>
      <c r="AU141" s="489"/>
      <c r="AV141" s="489"/>
      <c r="AW141" s="489"/>
      <c r="AX141" s="489"/>
      <c r="AY141" s="489"/>
      <c r="AZ141" s="489"/>
      <c r="BA141" s="489"/>
      <c r="BB141" s="489"/>
      <c r="BC141" s="195"/>
      <c r="BD141" s="468"/>
      <c r="BE141" s="468"/>
      <c r="BF141" s="468"/>
      <c r="BG141" s="468"/>
      <c r="BH141" s="488"/>
      <c r="BI141" s="489"/>
      <c r="BJ141" s="489"/>
      <c r="BK141" s="489"/>
      <c r="BL141" s="489"/>
      <c r="BM141" s="489"/>
      <c r="BN141" s="489"/>
      <c r="BO141" s="489"/>
      <c r="BP141" s="489"/>
      <c r="BQ141" s="489"/>
      <c r="BR141" s="489"/>
      <c r="BS141" s="237"/>
      <c r="BU141" s="536" t="s">
        <v>183</v>
      </c>
      <c r="BV141" s="471"/>
      <c r="BW141" s="471"/>
      <c r="BX141" s="471"/>
      <c r="BY141" s="471"/>
      <c r="BZ141" s="471"/>
      <c r="CA141" s="471"/>
      <c r="CB141" s="472"/>
      <c r="CC141" s="468"/>
      <c r="CD141" s="468"/>
      <c r="CE141" s="468"/>
      <c r="CF141" s="468"/>
      <c r="CG141" s="488"/>
      <c r="CH141" s="489"/>
      <c r="CI141" s="489"/>
      <c r="CJ141" s="489"/>
      <c r="CK141" s="489"/>
      <c r="CL141" s="489"/>
      <c r="CM141" s="489"/>
      <c r="CN141" s="489"/>
      <c r="CO141" s="489"/>
      <c r="CP141" s="489"/>
      <c r="CQ141" s="489"/>
      <c r="CR141" s="195"/>
      <c r="CS141" s="468"/>
      <c r="CT141" s="468"/>
      <c r="CU141" s="468"/>
      <c r="CV141" s="468"/>
      <c r="CW141" s="488"/>
      <c r="CX141" s="489"/>
      <c r="CY141" s="489"/>
      <c r="CZ141" s="489"/>
      <c r="DA141" s="489"/>
      <c r="DB141" s="489"/>
      <c r="DC141" s="489"/>
      <c r="DD141" s="489"/>
      <c r="DE141" s="489"/>
      <c r="DF141" s="489"/>
      <c r="DG141" s="489"/>
      <c r="DH141" s="237"/>
      <c r="DK141" s="411"/>
      <c r="DL141" s="411"/>
      <c r="DM141" s="408"/>
      <c r="DN141" s="408"/>
      <c r="DO141" s="407"/>
      <c r="DP141" s="407"/>
      <c r="DQ141" s="407"/>
      <c r="DR141" s="407"/>
      <c r="DS141" s="405"/>
      <c r="DT141" s="405"/>
      <c r="DU141" s="405"/>
      <c r="DV141" s="405"/>
      <c r="DW141" s="406"/>
      <c r="DX141" s="406"/>
      <c r="DY141" s="406"/>
      <c r="DZ141" s="406"/>
      <c r="EA141" s="406"/>
      <c r="EB141" s="406"/>
      <c r="EC141" s="406"/>
      <c r="ED141" s="406"/>
      <c r="EE141" s="406"/>
      <c r="EF141" s="406"/>
      <c r="EG141" s="406"/>
      <c r="EH141" s="399"/>
      <c r="EI141" s="405"/>
      <c r="EJ141" s="405"/>
      <c r="EK141" s="405"/>
      <c r="EL141" s="405"/>
      <c r="EM141" s="406"/>
      <c r="EN141" s="406"/>
      <c r="EO141" s="406"/>
      <c r="EP141" s="406"/>
      <c r="EQ141" s="406"/>
      <c r="ER141" s="406"/>
      <c r="ES141" s="406"/>
      <c r="ET141" s="406"/>
      <c r="EU141" s="406"/>
      <c r="EV141" s="406"/>
      <c r="EW141" s="406"/>
      <c r="EX141" s="399"/>
      <c r="EZ141" s="400"/>
      <c r="FA141" s="400"/>
      <c r="FB141" s="400"/>
      <c r="FC141" s="400"/>
      <c r="FD141" s="407"/>
      <c r="FE141" s="407"/>
      <c r="FF141" s="407"/>
      <c r="FG141" s="407"/>
      <c r="FH141" s="405"/>
      <c r="FI141" s="405"/>
      <c r="FJ141" s="405"/>
      <c r="FK141" s="405"/>
      <c r="FL141" s="406"/>
      <c r="FM141" s="406"/>
      <c r="FN141" s="406"/>
      <c r="FO141" s="406"/>
      <c r="FP141" s="406"/>
      <c r="FQ141" s="406"/>
      <c r="FR141" s="406"/>
      <c r="FS141" s="406"/>
      <c r="FT141" s="406"/>
      <c r="FU141" s="406"/>
      <c r="FV141" s="406"/>
      <c r="FW141" s="399"/>
      <c r="FX141" s="405"/>
      <c r="FY141" s="405"/>
      <c r="FZ141" s="405"/>
      <c r="GA141" s="405"/>
      <c r="GB141" s="406"/>
      <c r="GC141" s="406"/>
      <c r="GD141" s="406"/>
      <c r="GE141" s="406"/>
      <c r="GF141" s="406"/>
      <c r="GG141" s="406"/>
      <c r="GH141" s="406"/>
      <c r="GI141" s="406"/>
      <c r="GJ141" s="406"/>
      <c r="GK141" s="406"/>
      <c r="GL141" s="406"/>
      <c r="GM141" s="399"/>
    </row>
    <row r="142" spans="32:195" ht="15.6" customHeight="1">
      <c r="AF142" s="536" t="s">
        <v>184</v>
      </c>
      <c r="AG142" s="471"/>
      <c r="AH142" s="471"/>
      <c r="AI142" s="471"/>
      <c r="AJ142" s="471"/>
      <c r="AK142" s="471"/>
      <c r="AL142" s="471"/>
      <c r="AM142" s="472"/>
      <c r="AN142" s="468"/>
      <c r="AO142" s="468"/>
      <c r="AP142" s="468"/>
      <c r="AQ142" s="468"/>
      <c r="AR142" s="488"/>
      <c r="AS142" s="489"/>
      <c r="AT142" s="489"/>
      <c r="AU142" s="489"/>
      <c r="AV142" s="489"/>
      <c r="AW142" s="489"/>
      <c r="AX142" s="489"/>
      <c r="AY142" s="489"/>
      <c r="AZ142" s="489"/>
      <c r="BA142" s="489"/>
      <c r="BB142" s="489"/>
      <c r="BC142" s="195"/>
      <c r="BD142" s="468"/>
      <c r="BE142" s="468"/>
      <c r="BF142" s="468"/>
      <c r="BG142" s="468"/>
      <c r="BH142" s="488"/>
      <c r="BI142" s="489"/>
      <c r="BJ142" s="489"/>
      <c r="BK142" s="489"/>
      <c r="BL142" s="489"/>
      <c r="BM142" s="489"/>
      <c r="BN142" s="489"/>
      <c r="BO142" s="489"/>
      <c r="BP142" s="489"/>
      <c r="BQ142" s="489"/>
      <c r="BR142" s="489"/>
      <c r="BS142" s="237"/>
      <c r="BU142" s="536" t="s">
        <v>184</v>
      </c>
      <c r="BV142" s="471"/>
      <c r="BW142" s="471"/>
      <c r="BX142" s="471"/>
      <c r="BY142" s="471"/>
      <c r="BZ142" s="471"/>
      <c r="CA142" s="471"/>
      <c r="CB142" s="472"/>
      <c r="CC142" s="468"/>
      <c r="CD142" s="468"/>
      <c r="CE142" s="468"/>
      <c r="CF142" s="468"/>
      <c r="CG142" s="488"/>
      <c r="CH142" s="489"/>
      <c r="CI142" s="489"/>
      <c r="CJ142" s="489"/>
      <c r="CK142" s="489"/>
      <c r="CL142" s="489"/>
      <c r="CM142" s="489"/>
      <c r="CN142" s="489"/>
      <c r="CO142" s="489"/>
      <c r="CP142" s="489"/>
      <c r="CQ142" s="489"/>
      <c r="CR142" s="195"/>
      <c r="CS142" s="468"/>
      <c r="CT142" s="468"/>
      <c r="CU142" s="468"/>
      <c r="CV142" s="468"/>
      <c r="CW142" s="488"/>
      <c r="CX142" s="489"/>
      <c r="CY142" s="489"/>
      <c r="CZ142" s="489"/>
      <c r="DA142" s="489"/>
      <c r="DB142" s="489"/>
      <c r="DC142" s="489"/>
      <c r="DD142" s="489"/>
      <c r="DE142" s="489"/>
      <c r="DF142" s="489"/>
      <c r="DG142" s="489"/>
      <c r="DH142" s="237"/>
      <c r="DK142" s="411"/>
      <c r="DL142" s="411"/>
      <c r="DM142" s="400"/>
      <c r="DN142" s="400"/>
      <c r="DO142" s="400"/>
      <c r="DP142" s="400"/>
      <c r="DQ142" s="400"/>
      <c r="DR142" s="400"/>
      <c r="DS142" s="405"/>
      <c r="DT142" s="405"/>
      <c r="DU142" s="405"/>
      <c r="DV142" s="405"/>
      <c r="DW142" s="406"/>
      <c r="DX142" s="406"/>
      <c r="DY142" s="406"/>
      <c r="DZ142" s="406"/>
      <c r="EA142" s="406"/>
      <c r="EB142" s="406"/>
      <c r="EC142" s="406"/>
      <c r="ED142" s="406"/>
      <c r="EE142" s="406"/>
      <c r="EF142" s="406"/>
      <c r="EG142" s="406"/>
      <c r="EH142" s="399"/>
      <c r="EI142" s="405"/>
      <c r="EJ142" s="405"/>
      <c r="EK142" s="405"/>
      <c r="EL142" s="405"/>
      <c r="EM142" s="406"/>
      <c r="EN142" s="406"/>
      <c r="EO142" s="406"/>
      <c r="EP142" s="406"/>
      <c r="EQ142" s="406"/>
      <c r="ER142" s="406"/>
      <c r="ES142" s="406"/>
      <c r="ET142" s="406"/>
      <c r="EU142" s="406"/>
      <c r="EV142" s="406"/>
      <c r="EW142" s="406"/>
      <c r="EX142" s="399"/>
      <c r="EZ142" s="400"/>
      <c r="FA142" s="400"/>
      <c r="FB142" s="400"/>
      <c r="FC142" s="400"/>
      <c r="FD142" s="407"/>
      <c r="FE142" s="407"/>
      <c r="FF142" s="407"/>
      <c r="FG142" s="407"/>
      <c r="FH142" s="405"/>
      <c r="FI142" s="405"/>
      <c r="FJ142" s="405"/>
      <c r="FK142" s="405"/>
      <c r="FL142" s="406"/>
      <c r="FM142" s="406"/>
      <c r="FN142" s="406"/>
      <c r="FO142" s="406"/>
      <c r="FP142" s="406"/>
      <c r="FQ142" s="406"/>
      <c r="FR142" s="406"/>
      <c r="FS142" s="406"/>
      <c r="FT142" s="406"/>
      <c r="FU142" s="406"/>
      <c r="FV142" s="406"/>
      <c r="FW142" s="399"/>
      <c r="FX142" s="405"/>
      <c r="FY142" s="405"/>
      <c r="FZ142" s="405"/>
      <c r="GA142" s="405"/>
      <c r="GB142" s="406"/>
      <c r="GC142" s="406"/>
      <c r="GD142" s="406"/>
      <c r="GE142" s="406"/>
      <c r="GF142" s="406"/>
      <c r="GG142" s="406"/>
      <c r="GH142" s="406"/>
      <c r="GI142" s="406"/>
      <c r="GJ142" s="406"/>
      <c r="GK142" s="406"/>
      <c r="GL142" s="406"/>
      <c r="GM142" s="399"/>
    </row>
    <row r="143" spans="32:195" ht="15.6" customHeight="1">
      <c r="AF143" s="536" t="s">
        <v>185</v>
      </c>
      <c r="AG143" s="471"/>
      <c r="AH143" s="471"/>
      <c r="AI143" s="471"/>
      <c r="AJ143" s="471"/>
      <c r="AK143" s="471"/>
      <c r="AL143" s="471"/>
      <c r="AM143" s="472"/>
      <c r="AN143" s="468"/>
      <c r="AO143" s="468"/>
      <c r="AP143" s="468"/>
      <c r="AQ143" s="468"/>
      <c r="AR143" s="488"/>
      <c r="AS143" s="489"/>
      <c r="AT143" s="489"/>
      <c r="AU143" s="489"/>
      <c r="AV143" s="489"/>
      <c r="AW143" s="489"/>
      <c r="AX143" s="489"/>
      <c r="AY143" s="489"/>
      <c r="AZ143" s="489"/>
      <c r="BA143" s="489"/>
      <c r="BB143" s="489"/>
      <c r="BC143" s="195"/>
      <c r="BD143" s="468"/>
      <c r="BE143" s="468"/>
      <c r="BF143" s="468"/>
      <c r="BG143" s="468"/>
      <c r="BH143" s="488"/>
      <c r="BI143" s="489"/>
      <c r="BJ143" s="489"/>
      <c r="BK143" s="489"/>
      <c r="BL143" s="489"/>
      <c r="BM143" s="489"/>
      <c r="BN143" s="489"/>
      <c r="BO143" s="489"/>
      <c r="BP143" s="489"/>
      <c r="BQ143" s="489"/>
      <c r="BR143" s="489"/>
      <c r="BS143" s="237"/>
      <c r="BU143" s="536" t="s">
        <v>185</v>
      </c>
      <c r="BV143" s="471"/>
      <c r="BW143" s="471"/>
      <c r="BX143" s="471"/>
      <c r="BY143" s="471"/>
      <c r="BZ143" s="471"/>
      <c r="CA143" s="471"/>
      <c r="CB143" s="472"/>
      <c r="CC143" s="468"/>
      <c r="CD143" s="468"/>
      <c r="CE143" s="468"/>
      <c r="CF143" s="468"/>
      <c r="CG143" s="488"/>
      <c r="CH143" s="489"/>
      <c r="CI143" s="489"/>
      <c r="CJ143" s="489"/>
      <c r="CK143" s="489"/>
      <c r="CL143" s="489"/>
      <c r="CM143" s="489"/>
      <c r="CN143" s="489"/>
      <c r="CO143" s="489"/>
      <c r="CP143" s="489"/>
      <c r="CQ143" s="489"/>
      <c r="CR143" s="195"/>
      <c r="CS143" s="468"/>
      <c r="CT143" s="468"/>
      <c r="CU143" s="468"/>
      <c r="CV143" s="468"/>
      <c r="CW143" s="488"/>
      <c r="CX143" s="489"/>
      <c r="CY143" s="489"/>
      <c r="CZ143" s="489"/>
      <c r="DA143" s="489"/>
      <c r="DB143" s="489"/>
      <c r="DC143" s="489"/>
      <c r="DD143" s="489"/>
      <c r="DE143" s="489"/>
      <c r="DF143" s="489"/>
      <c r="DG143" s="489"/>
      <c r="DH143" s="237"/>
      <c r="DK143" s="409"/>
      <c r="DL143" s="409"/>
      <c r="DM143" s="410"/>
      <c r="DN143" s="410"/>
      <c r="DO143" s="410"/>
      <c r="DP143" s="410"/>
      <c r="DQ143" s="410"/>
      <c r="DR143" s="410"/>
      <c r="DS143" s="405"/>
      <c r="DT143" s="405"/>
      <c r="DU143" s="405"/>
      <c r="DV143" s="405"/>
      <c r="DW143" s="406"/>
      <c r="DX143" s="406"/>
      <c r="DY143" s="406"/>
      <c r="DZ143" s="406"/>
      <c r="EA143" s="406"/>
      <c r="EB143" s="406"/>
      <c r="EC143" s="406"/>
      <c r="ED143" s="406"/>
      <c r="EE143" s="406"/>
      <c r="EF143" s="406"/>
      <c r="EG143" s="406"/>
      <c r="EH143" s="399"/>
      <c r="EI143" s="405"/>
      <c r="EJ143" s="405"/>
      <c r="EK143" s="405"/>
      <c r="EL143" s="405"/>
      <c r="EM143" s="406"/>
      <c r="EN143" s="406"/>
      <c r="EO143" s="406"/>
      <c r="EP143" s="406"/>
      <c r="EQ143" s="406"/>
      <c r="ER143" s="406"/>
      <c r="ES143" s="406"/>
      <c r="ET143" s="406"/>
      <c r="EU143" s="406"/>
      <c r="EV143" s="406"/>
      <c r="EW143" s="406"/>
      <c r="EX143" s="399"/>
      <c r="EZ143" s="400"/>
      <c r="FA143" s="400"/>
      <c r="FB143" s="400"/>
      <c r="FC143" s="400"/>
      <c r="FD143" s="407"/>
      <c r="FE143" s="407"/>
      <c r="FF143" s="407"/>
      <c r="FG143" s="407"/>
      <c r="FH143" s="405"/>
      <c r="FI143" s="405"/>
      <c r="FJ143" s="405"/>
      <c r="FK143" s="405"/>
      <c r="FL143" s="406"/>
      <c r="FM143" s="406"/>
      <c r="FN143" s="406"/>
      <c r="FO143" s="406"/>
      <c r="FP143" s="406"/>
      <c r="FQ143" s="406"/>
      <c r="FR143" s="406"/>
      <c r="FS143" s="406"/>
      <c r="FT143" s="406"/>
      <c r="FU143" s="406"/>
      <c r="FV143" s="406"/>
      <c r="FW143" s="399"/>
      <c r="FX143" s="405"/>
      <c r="FY143" s="405"/>
      <c r="FZ143" s="405"/>
      <c r="GA143" s="405"/>
      <c r="GB143" s="406"/>
      <c r="GC143" s="406"/>
      <c r="GD143" s="406"/>
      <c r="GE143" s="406"/>
      <c r="GF143" s="406"/>
      <c r="GG143" s="406"/>
      <c r="GH143" s="406"/>
      <c r="GI143" s="406"/>
      <c r="GJ143" s="406"/>
      <c r="GK143" s="406"/>
      <c r="GL143" s="406"/>
      <c r="GM143" s="399"/>
    </row>
    <row r="144" spans="32:195" ht="15.6" customHeight="1">
      <c r="AF144" s="536" t="s">
        <v>186</v>
      </c>
      <c r="AG144" s="471"/>
      <c r="AH144" s="471"/>
      <c r="AI144" s="471"/>
      <c r="AJ144" s="471"/>
      <c r="AK144" s="471"/>
      <c r="AL144" s="471"/>
      <c r="AM144" s="472"/>
      <c r="AN144" s="468"/>
      <c r="AO144" s="468"/>
      <c r="AP144" s="468"/>
      <c r="AQ144" s="468"/>
      <c r="AR144" s="488"/>
      <c r="AS144" s="489"/>
      <c r="AT144" s="489"/>
      <c r="AU144" s="489"/>
      <c r="AV144" s="489"/>
      <c r="AW144" s="489"/>
      <c r="AX144" s="489"/>
      <c r="AY144" s="489"/>
      <c r="AZ144" s="489"/>
      <c r="BA144" s="489"/>
      <c r="BB144" s="489"/>
      <c r="BC144" s="195"/>
      <c r="BD144" s="468"/>
      <c r="BE144" s="468"/>
      <c r="BF144" s="468"/>
      <c r="BG144" s="468"/>
      <c r="BH144" s="488"/>
      <c r="BI144" s="489"/>
      <c r="BJ144" s="489"/>
      <c r="BK144" s="489"/>
      <c r="BL144" s="489"/>
      <c r="BM144" s="489"/>
      <c r="BN144" s="489"/>
      <c r="BO144" s="489"/>
      <c r="BP144" s="489"/>
      <c r="BQ144" s="489"/>
      <c r="BR144" s="489"/>
      <c r="BS144" s="237"/>
      <c r="BU144" s="536" t="s">
        <v>186</v>
      </c>
      <c r="BV144" s="471"/>
      <c r="BW144" s="471"/>
      <c r="BX144" s="471"/>
      <c r="BY144" s="471"/>
      <c r="BZ144" s="471"/>
      <c r="CA144" s="471"/>
      <c r="CB144" s="472"/>
      <c r="CC144" s="468"/>
      <c r="CD144" s="468"/>
      <c r="CE144" s="468"/>
      <c r="CF144" s="468"/>
      <c r="CG144" s="488"/>
      <c r="CH144" s="489"/>
      <c r="CI144" s="489"/>
      <c r="CJ144" s="489"/>
      <c r="CK144" s="489"/>
      <c r="CL144" s="489"/>
      <c r="CM144" s="489"/>
      <c r="CN144" s="489"/>
      <c r="CO144" s="489"/>
      <c r="CP144" s="489"/>
      <c r="CQ144" s="489"/>
      <c r="CR144" s="195"/>
      <c r="CS144" s="468"/>
      <c r="CT144" s="468"/>
      <c r="CU144" s="468"/>
      <c r="CV144" s="468"/>
      <c r="CW144" s="488"/>
      <c r="CX144" s="489"/>
      <c r="CY144" s="489"/>
      <c r="CZ144" s="489"/>
      <c r="DA144" s="489"/>
      <c r="DB144" s="489"/>
      <c r="DC144" s="489"/>
      <c r="DD144" s="489"/>
      <c r="DE144" s="489"/>
      <c r="DF144" s="489"/>
      <c r="DG144" s="489"/>
      <c r="DH144" s="237"/>
      <c r="DK144" s="409"/>
      <c r="DL144" s="409"/>
      <c r="DM144" s="400"/>
      <c r="DN144" s="400"/>
      <c r="DO144" s="400"/>
      <c r="DP144" s="400"/>
      <c r="DQ144" s="400"/>
      <c r="DR144" s="400"/>
      <c r="DS144" s="405"/>
      <c r="DT144" s="405"/>
      <c r="DU144" s="405"/>
      <c r="DV144" s="405"/>
      <c r="DW144" s="406"/>
      <c r="DX144" s="406"/>
      <c r="DY144" s="406"/>
      <c r="DZ144" s="406"/>
      <c r="EA144" s="406"/>
      <c r="EB144" s="406"/>
      <c r="EC144" s="406"/>
      <c r="ED144" s="406"/>
      <c r="EE144" s="406"/>
      <c r="EF144" s="406"/>
      <c r="EG144" s="406"/>
      <c r="EH144" s="399"/>
      <c r="EI144" s="405"/>
      <c r="EJ144" s="405"/>
      <c r="EK144" s="405"/>
      <c r="EL144" s="405"/>
      <c r="EM144" s="406"/>
      <c r="EN144" s="406"/>
      <c r="EO144" s="406"/>
      <c r="EP144" s="406"/>
      <c r="EQ144" s="406"/>
      <c r="ER144" s="406"/>
      <c r="ES144" s="406"/>
      <c r="ET144" s="406"/>
      <c r="EU144" s="406"/>
      <c r="EV144" s="406"/>
      <c r="EW144" s="406"/>
      <c r="EX144" s="399"/>
      <c r="EZ144" s="400"/>
      <c r="FA144" s="400"/>
      <c r="FB144" s="400"/>
      <c r="FC144" s="400"/>
      <c r="FD144" s="407"/>
      <c r="FE144" s="407"/>
      <c r="FF144" s="407"/>
      <c r="FG144" s="407"/>
      <c r="FH144" s="405"/>
      <c r="FI144" s="405"/>
      <c r="FJ144" s="405"/>
      <c r="FK144" s="405"/>
      <c r="FL144" s="406"/>
      <c r="FM144" s="406"/>
      <c r="FN144" s="406"/>
      <c r="FO144" s="406"/>
      <c r="FP144" s="406"/>
      <c r="FQ144" s="406"/>
      <c r="FR144" s="406"/>
      <c r="FS144" s="406"/>
      <c r="FT144" s="406"/>
      <c r="FU144" s="406"/>
      <c r="FV144" s="406"/>
      <c r="FW144" s="399"/>
      <c r="FX144" s="405"/>
      <c r="FY144" s="405"/>
      <c r="FZ144" s="405"/>
      <c r="GA144" s="405"/>
      <c r="GB144" s="406"/>
      <c r="GC144" s="406"/>
      <c r="GD144" s="406"/>
      <c r="GE144" s="406"/>
      <c r="GF144" s="406"/>
      <c r="GG144" s="406"/>
      <c r="GH144" s="406"/>
      <c r="GI144" s="406"/>
      <c r="GJ144" s="406"/>
      <c r="GK144" s="406"/>
      <c r="GL144" s="406"/>
      <c r="GM144" s="399"/>
    </row>
    <row r="145" spans="32:195" ht="15.6" customHeight="1">
      <c r="AF145" s="536" t="s">
        <v>187</v>
      </c>
      <c r="AG145" s="471"/>
      <c r="AH145" s="471"/>
      <c r="AI145" s="471"/>
      <c r="AJ145" s="471"/>
      <c r="AK145" s="471"/>
      <c r="AL145" s="471"/>
      <c r="AM145" s="472"/>
      <c r="AN145" s="468"/>
      <c r="AO145" s="468"/>
      <c r="AP145" s="468"/>
      <c r="AQ145" s="468"/>
      <c r="AR145" s="488"/>
      <c r="AS145" s="489"/>
      <c r="AT145" s="489"/>
      <c r="AU145" s="489"/>
      <c r="AV145" s="489"/>
      <c r="AW145" s="489"/>
      <c r="AX145" s="489"/>
      <c r="AY145" s="489"/>
      <c r="AZ145" s="489"/>
      <c r="BA145" s="489"/>
      <c r="BB145" s="489"/>
      <c r="BC145" s="195"/>
      <c r="BD145" s="468"/>
      <c r="BE145" s="468"/>
      <c r="BF145" s="468"/>
      <c r="BG145" s="468"/>
      <c r="BH145" s="488"/>
      <c r="BI145" s="489"/>
      <c r="BJ145" s="489"/>
      <c r="BK145" s="489"/>
      <c r="BL145" s="489"/>
      <c r="BM145" s="489"/>
      <c r="BN145" s="489"/>
      <c r="BO145" s="489"/>
      <c r="BP145" s="489"/>
      <c r="BQ145" s="489"/>
      <c r="BR145" s="489"/>
      <c r="BS145" s="237"/>
      <c r="BU145" s="536" t="s">
        <v>187</v>
      </c>
      <c r="BV145" s="471"/>
      <c r="BW145" s="471"/>
      <c r="BX145" s="471"/>
      <c r="BY145" s="471"/>
      <c r="BZ145" s="471"/>
      <c r="CA145" s="471"/>
      <c r="CB145" s="472"/>
      <c r="CC145" s="468"/>
      <c r="CD145" s="468"/>
      <c r="CE145" s="468"/>
      <c r="CF145" s="468"/>
      <c r="CG145" s="488"/>
      <c r="CH145" s="489"/>
      <c r="CI145" s="489"/>
      <c r="CJ145" s="489"/>
      <c r="CK145" s="489"/>
      <c r="CL145" s="489"/>
      <c r="CM145" s="489"/>
      <c r="CN145" s="489"/>
      <c r="CO145" s="489"/>
      <c r="CP145" s="489"/>
      <c r="CQ145" s="489"/>
      <c r="CR145" s="195"/>
      <c r="CS145" s="468"/>
      <c r="CT145" s="468"/>
      <c r="CU145" s="468"/>
      <c r="CV145" s="468"/>
      <c r="CW145" s="488"/>
      <c r="CX145" s="489"/>
      <c r="CY145" s="489"/>
      <c r="CZ145" s="489"/>
      <c r="DA145" s="489"/>
      <c r="DB145" s="489"/>
      <c r="DC145" s="489"/>
      <c r="DD145" s="489"/>
      <c r="DE145" s="489"/>
      <c r="DF145" s="489"/>
      <c r="DG145" s="489"/>
      <c r="DH145" s="237"/>
      <c r="DK145" s="409"/>
      <c r="DL145" s="409"/>
      <c r="DM145" s="400"/>
      <c r="DN145" s="400"/>
      <c r="DO145" s="400"/>
      <c r="DP145" s="400"/>
      <c r="DQ145" s="400"/>
      <c r="DR145" s="400"/>
      <c r="DS145" s="405"/>
      <c r="DT145" s="405"/>
      <c r="DU145" s="405"/>
      <c r="DV145" s="405"/>
      <c r="DW145" s="406"/>
      <c r="DX145" s="406"/>
      <c r="DY145" s="406"/>
      <c r="DZ145" s="406"/>
      <c r="EA145" s="406"/>
      <c r="EB145" s="406"/>
      <c r="EC145" s="406"/>
      <c r="ED145" s="406"/>
      <c r="EE145" s="406"/>
      <c r="EF145" s="406"/>
      <c r="EG145" s="406"/>
      <c r="EH145" s="399"/>
      <c r="EI145" s="405"/>
      <c r="EJ145" s="405"/>
      <c r="EK145" s="405"/>
      <c r="EL145" s="405"/>
      <c r="EM145" s="406"/>
      <c r="EN145" s="406"/>
      <c r="EO145" s="406"/>
      <c r="EP145" s="406"/>
      <c r="EQ145" s="406"/>
      <c r="ER145" s="406"/>
      <c r="ES145" s="406"/>
      <c r="ET145" s="406"/>
      <c r="EU145" s="406"/>
      <c r="EV145" s="406"/>
      <c r="EW145" s="406"/>
      <c r="EX145" s="399"/>
      <c r="EZ145" s="400"/>
      <c r="FA145" s="400"/>
      <c r="FB145" s="400"/>
      <c r="FC145" s="400"/>
      <c r="FD145" s="407"/>
      <c r="FE145" s="407"/>
      <c r="FF145" s="407"/>
      <c r="FG145" s="407"/>
      <c r="FH145" s="405"/>
      <c r="FI145" s="405"/>
      <c r="FJ145" s="405"/>
      <c r="FK145" s="405"/>
      <c r="FL145" s="406"/>
      <c r="FM145" s="406"/>
      <c r="FN145" s="406"/>
      <c r="FO145" s="406"/>
      <c r="FP145" s="406"/>
      <c r="FQ145" s="406"/>
      <c r="FR145" s="406"/>
      <c r="FS145" s="406"/>
      <c r="FT145" s="406"/>
      <c r="FU145" s="406"/>
      <c r="FV145" s="406"/>
      <c r="FW145" s="399"/>
      <c r="FX145" s="405"/>
      <c r="FY145" s="405"/>
      <c r="FZ145" s="405"/>
      <c r="GA145" s="405"/>
      <c r="GB145" s="406"/>
      <c r="GC145" s="406"/>
      <c r="GD145" s="406"/>
      <c r="GE145" s="406"/>
      <c r="GF145" s="406"/>
      <c r="GG145" s="406"/>
      <c r="GH145" s="406"/>
      <c r="GI145" s="406"/>
      <c r="GJ145" s="406"/>
      <c r="GK145" s="406"/>
      <c r="GL145" s="406"/>
      <c r="GM145" s="399"/>
    </row>
    <row r="146" spans="32:195" ht="15.6" customHeight="1">
      <c r="AF146" s="477" t="s">
        <v>199</v>
      </c>
      <c r="AG146" s="478"/>
      <c r="AH146" s="479"/>
      <c r="AI146" s="390"/>
      <c r="AJ146" s="486">
        <v>0</v>
      </c>
      <c r="AK146" s="486"/>
      <c r="AL146" s="486"/>
      <c r="AM146" s="487"/>
      <c r="AN146" s="468"/>
      <c r="AO146" s="468"/>
      <c r="AP146" s="468"/>
      <c r="AQ146" s="468"/>
      <c r="AR146" s="488"/>
      <c r="AS146" s="489"/>
      <c r="AT146" s="489"/>
      <c r="AU146" s="489"/>
      <c r="AV146" s="489"/>
      <c r="AW146" s="489"/>
      <c r="AX146" s="489"/>
      <c r="AY146" s="489"/>
      <c r="AZ146" s="489"/>
      <c r="BA146" s="489"/>
      <c r="BB146" s="489"/>
      <c r="BC146" s="195"/>
      <c r="BD146" s="468"/>
      <c r="BE146" s="468"/>
      <c r="BF146" s="468"/>
      <c r="BG146" s="468"/>
      <c r="BH146" s="488"/>
      <c r="BI146" s="489"/>
      <c r="BJ146" s="489"/>
      <c r="BK146" s="489"/>
      <c r="BL146" s="489"/>
      <c r="BM146" s="489"/>
      <c r="BN146" s="489"/>
      <c r="BO146" s="489"/>
      <c r="BP146" s="489"/>
      <c r="BQ146" s="489"/>
      <c r="BR146" s="489"/>
      <c r="BS146" s="237"/>
      <c r="BU146" s="477" t="s">
        <v>199</v>
      </c>
      <c r="BV146" s="478"/>
      <c r="BW146" s="479"/>
      <c r="BX146" s="390"/>
      <c r="BY146" s="486">
        <v>0</v>
      </c>
      <c r="BZ146" s="486"/>
      <c r="CA146" s="486"/>
      <c r="CB146" s="487"/>
      <c r="CC146" s="468"/>
      <c r="CD146" s="468"/>
      <c r="CE146" s="468"/>
      <c r="CF146" s="468"/>
      <c r="CG146" s="488"/>
      <c r="CH146" s="489"/>
      <c r="CI146" s="489"/>
      <c r="CJ146" s="489"/>
      <c r="CK146" s="489"/>
      <c r="CL146" s="489"/>
      <c r="CM146" s="489"/>
      <c r="CN146" s="489"/>
      <c r="CO146" s="489"/>
      <c r="CP146" s="489"/>
      <c r="CQ146" s="489"/>
      <c r="CR146" s="195"/>
      <c r="CS146" s="468"/>
      <c r="CT146" s="468"/>
      <c r="CU146" s="468"/>
      <c r="CV146" s="468"/>
      <c r="CW146" s="488"/>
      <c r="CX146" s="489"/>
      <c r="CY146" s="489"/>
      <c r="CZ146" s="489"/>
      <c r="DA146" s="489"/>
      <c r="DB146" s="489"/>
      <c r="DC146" s="489"/>
      <c r="DD146" s="489"/>
      <c r="DE146" s="489"/>
      <c r="DF146" s="489"/>
      <c r="DG146" s="489"/>
      <c r="DH146" s="237"/>
      <c r="DK146" s="409"/>
      <c r="DL146" s="409"/>
      <c r="DM146" s="400"/>
      <c r="DN146" s="400"/>
      <c r="DO146" s="400"/>
      <c r="DP146" s="400"/>
      <c r="DQ146" s="400"/>
      <c r="DR146" s="400"/>
      <c r="DS146" s="405"/>
      <c r="DT146" s="405"/>
      <c r="DU146" s="405"/>
      <c r="DV146" s="405"/>
      <c r="DW146" s="406"/>
      <c r="DX146" s="406"/>
      <c r="DY146" s="406"/>
      <c r="DZ146" s="406"/>
      <c r="EA146" s="406"/>
      <c r="EB146" s="406"/>
      <c r="EC146" s="406"/>
      <c r="ED146" s="406"/>
      <c r="EE146" s="406"/>
      <c r="EF146" s="406"/>
      <c r="EG146" s="406"/>
      <c r="EH146" s="399"/>
      <c r="EI146" s="405"/>
      <c r="EJ146" s="405"/>
      <c r="EK146" s="405"/>
      <c r="EL146" s="405"/>
      <c r="EM146" s="406"/>
      <c r="EN146" s="406"/>
      <c r="EO146" s="406"/>
      <c r="EP146" s="406"/>
      <c r="EQ146" s="406"/>
      <c r="ER146" s="406"/>
      <c r="ES146" s="406"/>
      <c r="ET146" s="406"/>
      <c r="EU146" s="406"/>
      <c r="EV146" s="406"/>
      <c r="EW146" s="406"/>
      <c r="EX146" s="399"/>
      <c r="EZ146" s="408"/>
      <c r="FA146" s="408"/>
      <c r="FB146" s="408"/>
      <c r="FC146" s="400"/>
      <c r="FD146" s="407"/>
      <c r="FE146" s="407"/>
      <c r="FF146" s="407"/>
      <c r="FG146" s="407"/>
      <c r="FH146" s="405"/>
      <c r="FI146" s="405"/>
      <c r="FJ146" s="405"/>
      <c r="FK146" s="405"/>
      <c r="FL146" s="406"/>
      <c r="FM146" s="406"/>
      <c r="FN146" s="406"/>
      <c r="FO146" s="406"/>
      <c r="FP146" s="406"/>
      <c r="FQ146" s="406"/>
      <c r="FR146" s="406"/>
      <c r="FS146" s="406"/>
      <c r="FT146" s="406"/>
      <c r="FU146" s="406"/>
      <c r="FV146" s="406"/>
      <c r="FW146" s="399"/>
      <c r="FX146" s="405"/>
      <c r="FY146" s="405"/>
      <c r="FZ146" s="405"/>
      <c r="GA146" s="405"/>
      <c r="GB146" s="406"/>
      <c r="GC146" s="406"/>
      <c r="GD146" s="406"/>
      <c r="GE146" s="406"/>
      <c r="GF146" s="406"/>
      <c r="GG146" s="406"/>
      <c r="GH146" s="406"/>
      <c r="GI146" s="406"/>
      <c r="GJ146" s="406"/>
      <c r="GK146" s="406"/>
      <c r="GL146" s="406"/>
      <c r="GM146" s="399"/>
    </row>
    <row r="147" spans="32:195" ht="15.6" customHeight="1">
      <c r="AF147" s="480"/>
      <c r="AG147" s="481"/>
      <c r="AH147" s="482"/>
      <c r="AI147" s="390"/>
      <c r="AJ147" s="486">
        <v>0</v>
      </c>
      <c r="AK147" s="486"/>
      <c r="AL147" s="486"/>
      <c r="AM147" s="487"/>
      <c r="AN147" s="468"/>
      <c r="AO147" s="468"/>
      <c r="AP147" s="468"/>
      <c r="AQ147" s="468"/>
      <c r="AR147" s="488"/>
      <c r="AS147" s="489"/>
      <c r="AT147" s="489"/>
      <c r="AU147" s="489"/>
      <c r="AV147" s="489"/>
      <c r="AW147" s="489"/>
      <c r="AX147" s="489"/>
      <c r="AY147" s="489"/>
      <c r="AZ147" s="489"/>
      <c r="BA147" s="489"/>
      <c r="BB147" s="489"/>
      <c r="BC147" s="195"/>
      <c r="BD147" s="468"/>
      <c r="BE147" s="468"/>
      <c r="BF147" s="468"/>
      <c r="BG147" s="468"/>
      <c r="BH147" s="488"/>
      <c r="BI147" s="489"/>
      <c r="BJ147" s="489"/>
      <c r="BK147" s="489"/>
      <c r="BL147" s="489"/>
      <c r="BM147" s="489"/>
      <c r="BN147" s="489"/>
      <c r="BO147" s="489"/>
      <c r="BP147" s="489"/>
      <c r="BQ147" s="489"/>
      <c r="BR147" s="489"/>
      <c r="BS147" s="237"/>
      <c r="BU147" s="480"/>
      <c r="BV147" s="481"/>
      <c r="BW147" s="482"/>
      <c r="BX147" s="390"/>
      <c r="BY147" s="486">
        <v>0</v>
      </c>
      <c r="BZ147" s="486"/>
      <c r="CA147" s="486"/>
      <c r="CB147" s="487"/>
      <c r="CC147" s="468"/>
      <c r="CD147" s="468"/>
      <c r="CE147" s="468"/>
      <c r="CF147" s="468"/>
      <c r="CG147" s="488"/>
      <c r="CH147" s="489"/>
      <c r="CI147" s="489"/>
      <c r="CJ147" s="489"/>
      <c r="CK147" s="489"/>
      <c r="CL147" s="489"/>
      <c r="CM147" s="489"/>
      <c r="CN147" s="489"/>
      <c r="CO147" s="489"/>
      <c r="CP147" s="489"/>
      <c r="CQ147" s="489"/>
      <c r="CR147" s="195"/>
      <c r="CS147" s="468"/>
      <c r="CT147" s="468"/>
      <c r="CU147" s="468"/>
      <c r="CV147" s="468"/>
      <c r="CW147" s="488"/>
      <c r="CX147" s="489"/>
      <c r="CY147" s="489"/>
      <c r="CZ147" s="489"/>
      <c r="DA147" s="489"/>
      <c r="DB147" s="489"/>
      <c r="DC147" s="489"/>
      <c r="DD147" s="489"/>
      <c r="DE147" s="489"/>
      <c r="DF147" s="489"/>
      <c r="DG147" s="489"/>
      <c r="DH147" s="237"/>
      <c r="DK147" s="409"/>
      <c r="DL147" s="409"/>
      <c r="DM147" s="400"/>
      <c r="DN147" s="400"/>
      <c r="DO147" s="400"/>
      <c r="DP147" s="400"/>
      <c r="DQ147" s="400"/>
      <c r="DR147" s="400"/>
      <c r="DS147" s="405"/>
      <c r="DT147" s="405"/>
      <c r="DU147" s="405"/>
      <c r="DV147" s="405"/>
      <c r="DW147" s="406"/>
      <c r="DX147" s="406"/>
      <c r="DY147" s="406"/>
      <c r="DZ147" s="406"/>
      <c r="EA147" s="406"/>
      <c r="EB147" s="406"/>
      <c r="EC147" s="406"/>
      <c r="ED147" s="406"/>
      <c r="EE147" s="406"/>
      <c r="EF147" s="406"/>
      <c r="EG147" s="406"/>
      <c r="EH147" s="399"/>
      <c r="EI147" s="405"/>
      <c r="EJ147" s="405"/>
      <c r="EK147" s="405"/>
      <c r="EL147" s="405"/>
      <c r="EM147" s="406"/>
      <c r="EN147" s="406"/>
      <c r="EO147" s="406"/>
      <c r="EP147" s="406"/>
      <c r="EQ147" s="406"/>
      <c r="ER147" s="406"/>
      <c r="ES147" s="406"/>
      <c r="ET147" s="406"/>
      <c r="EU147" s="406"/>
      <c r="EV147" s="406"/>
      <c r="EW147" s="406"/>
      <c r="EX147" s="399"/>
      <c r="EZ147" s="408"/>
      <c r="FA147" s="408"/>
      <c r="FB147" s="408"/>
      <c r="FC147" s="400"/>
      <c r="FD147" s="407"/>
      <c r="FE147" s="407"/>
      <c r="FF147" s="407"/>
      <c r="FG147" s="407"/>
      <c r="FH147" s="405"/>
      <c r="FI147" s="405"/>
      <c r="FJ147" s="405"/>
      <c r="FK147" s="405"/>
      <c r="FL147" s="406"/>
      <c r="FM147" s="406"/>
      <c r="FN147" s="406"/>
      <c r="FO147" s="406"/>
      <c r="FP147" s="406"/>
      <c r="FQ147" s="406"/>
      <c r="FR147" s="406"/>
      <c r="FS147" s="406"/>
      <c r="FT147" s="406"/>
      <c r="FU147" s="406"/>
      <c r="FV147" s="406"/>
      <c r="FW147" s="399"/>
      <c r="FX147" s="405"/>
      <c r="FY147" s="405"/>
      <c r="FZ147" s="405"/>
      <c r="GA147" s="405"/>
      <c r="GB147" s="406"/>
      <c r="GC147" s="406"/>
      <c r="GD147" s="406"/>
      <c r="GE147" s="406"/>
      <c r="GF147" s="406"/>
      <c r="GG147" s="406"/>
      <c r="GH147" s="406"/>
      <c r="GI147" s="406"/>
      <c r="GJ147" s="406"/>
      <c r="GK147" s="406"/>
      <c r="GL147" s="406"/>
      <c r="GM147" s="399"/>
    </row>
    <row r="148" spans="32:195" ht="15.6" customHeight="1">
      <c r="AF148" s="480"/>
      <c r="AG148" s="481"/>
      <c r="AH148" s="482"/>
      <c r="AI148" s="390"/>
      <c r="AJ148" s="486">
        <v>0</v>
      </c>
      <c r="AK148" s="486"/>
      <c r="AL148" s="486"/>
      <c r="AM148" s="487"/>
      <c r="AN148" s="468"/>
      <c r="AO148" s="468"/>
      <c r="AP148" s="468"/>
      <c r="AQ148" s="468"/>
      <c r="AR148" s="488"/>
      <c r="AS148" s="489"/>
      <c r="AT148" s="489"/>
      <c r="AU148" s="489"/>
      <c r="AV148" s="489"/>
      <c r="AW148" s="489"/>
      <c r="AX148" s="489"/>
      <c r="AY148" s="489"/>
      <c r="AZ148" s="489"/>
      <c r="BA148" s="489"/>
      <c r="BB148" s="489"/>
      <c r="BC148" s="195"/>
      <c r="BD148" s="468"/>
      <c r="BE148" s="468"/>
      <c r="BF148" s="468"/>
      <c r="BG148" s="468"/>
      <c r="BH148" s="488"/>
      <c r="BI148" s="489"/>
      <c r="BJ148" s="489"/>
      <c r="BK148" s="489"/>
      <c r="BL148" s="489"/>
      <c r="BM148" s="489"/>
      <c r="BN148" s="489"/>
      <c r="BO148" s="489"/>
      <c r="BP148" s="489"/>
      <c r="BQ148" s="489"/>
      <c r="BR148" s="489"/>
      <c r="BS148" s="237"/>
      <c r="BU148" s="480"/>
      <c r="BV148" s="481"/>
      <c r="BW148" s="482"/>
      <c r="BX148" s="390"/>
      <c r="BY148" s="486">
        <v>0</v>
      </c>
      <c r="BZ148" s="486"/>
      <c r="CA148" s="486"/>
      <c r="CB148" s="487"/>
      <c r="CC148" s="468"/>
      <c r="CD148" s="468"/>
      <c r="CE148" s="468"/>
      <c r="CF148" s="468"/>
      <c r="CG148" s="488"/>
      <c r="CH148" s="489"/>
      <c r="CI148" s="489"/>
      <c r="CJ148" s="489"/>
      <c r="CK148" s="489"/>
      <c r="CL148" s="489"/>
      <c r="CM148" s="489"/>
      <c r="CN148" s="489"/>
      <c r="CO148" s="489"/>
      <c r="CP148" s="489"/>
      <c r="CQ148" s="489"/>
      <c r="CR148" s="195"/>
      <c r="CS148" s="468"/>
      <c r="CT148" s="468"/>
      <c r="CU148" s="468"/>
      <c r="CV148" s="468"/>
      <c r="CW148" s="488"/>
      <c r="CX148" s="489"/>
      <c r="CY148" s="489"/>
      <c r="CZ148" s="489"/>
      <c r="DA148" s="489"/>
      <c r="DB148" s="489"/>
      <c r="DC148" s="489"/>
      <c r="DD148" s="489"/>
      <c r="DE148" s="489"/>
      <c r="DF148" s="489"/>
      <c r="DG148" s="489"/>
      <c r="DH148" s="237"/>
      <c r="DK148" s="409"/>
      <c r="DL148" s="409"/>
      <c r="DM148" s="400"/>
      <c r="DN148" s="400"/>
      <c r="DO148" s="400"/>
      <c r="DP148" s="400"/>
      <c r="DQ148" s="400"/>
      <c r="DR148" s="400"/>
      <c r="DS148" s="405"/>
      <c r="DT148" s="405"/>
      <c r="DU148" s="405"/>
      <c r="DV148" s="405"/>
      <c r="DW148" s="406"/>
      <c r="DX148" s="406"/>
      <c r="DY148" s="406"/>
      <c r="DZ148" s="406"/>
      <c r="EA148" s="406"/>
      <c r="EB148" s="406"/>
      <c r="EC148" s="406"/>
      <c r="ED148" s="406"/>
      <c r="EE148" s="406"/>
      <c r="EF148" s="406"/>
      <c r="EG148" s="406"/>
      <c r="EH148" s="399"/>
      <c r="EI148" s="405"/>
      <c r="EJ148" s="405"/>
      <c r="EK148" s="405"/>
      <c r="EL148" s="405"/>
      <c r="EM148" s="406"/>
      <c r="EN148" s="406"/>
      <c r="EO148" s="406"/>
      <c r="EP148" s="406"/>
      <c r="EQ148" s="406"/>
      <c r="ER148" s="406"/>
      <c r="ES148" s="406"/>
      <c r="ET148" s="406"/>
      <c r="EU148" s="406"/>
      <c r="EV148" s="406"/>
      <c r="EW148" s="406"/>
      <c r="EX148" s="399"/>
      <c r="EZ148" s="408"/>
      <c r="FA148" s="408"/>
      <c r="FB148" s="408"/>
      <c r="FC148" s="400"/>
      <c r="FD148" s="407"/>
      <c r="FE148" s="407"/>
      <c r="FF148" s="407"/>
      <c r="FG148" s="407"/>
      <c r="FH148" s="405"/>
      <c r="FI148" s="405"/>
      <c r="FJ148" s="405"/>
      <c r="FK148" s="405"/>
      <c r="FL148" s="406"/>
      <c r="FM148" s="406"/>
      <c r="FN148" s="406"/>
      <c r="FO148" s="406"/>
      <c r="FP148" s="406"/>
      <c r="FQ148" s="406"/>
      <c r="FR148" s="406"/>
      <c r="FS148" s="406"/>
      <c r="FT148" s="406"/>
      <c r="FU148" s="406"/>
      <c r="FV148" s="406"/>
      <c r="FW148" s="399"/>
      <c r="FX148" s="405"/>
      <c r="FY148" s="405"/>
      <c r="FZ148" s="405"/>
      <c r="GA148" s="405"/>
      <c r="GB148" s="406"/>
      <c r="GC148" s="406"/>
      <c r="GD148" s="406"/>
      <c r="GE148" s="406"/>
      <c r="GF148" s="406"/>
      <c r="GG148" s="406"/>
      <c r="GH148" s="406"/>
      <c r="GI148" s="406"/>
      <c r="GJ148" s="406"/>
      <c r="GK148" s="406"/>
      <c r="GL148" s="406"/>
      <c r="GM148" s="399"/>
    </row>
    <row r="149" spans="32:195" ht="15.6" customHeight="1">
      <c r="AF149" s="483"/>
      <c r="AG149" s="484"/>
      <c r="AH149" s="485"/>
      <c r="AI149" s="390"/>
      <c r="AJ149" s="486">
        <v>0</v>
      </c>
      <c r="AK149" s="486"/>
      <c r="AL149" s="486"/>
      <c r="AM149" s="487"/>
      <c r="AN149" s="468"/>
      <c r="AO149" s="468"/>
      <c r="AP149" s="468"/>
      <c r="AQ149" s="468"/>
      <c r="AR149" s="469"/>
      <c r="AS149" s="470"/>
      <c r="AT149" s="470"/>
      <c r="AU149" s="470"/>
      <c r="AV149" s="470"/>
      <c r="AW149" s="470"/>
      <c r="AX149" s="470"/>
      <c r="AY149" s="470"/>
      <c r="AZ149" s="470"/>
      <c r="BA149" s="470"/>
      <c r="BB149" s="470"/>
      <c r="BC149" s="239"/>
      <c r="BD149" s="468"/>
      <c r="BE149" s="468"/>
      <c r="BF149" s="468"/>
      <c r="BG149" s="468"/>
      <c r="BH149" s="469"/>
      <c r="BI149" s="470"/>
      <c r="BJ149" s="470"/>
      <c r="BK149" s="470"/>
      <c r="BL149" s="470"/>
      <c r="BM149" s="470"/>
      <c r="BN149" s="470"/>
      <c r="BO149" s="470"/>
      <c r="BP149" s="470"/>
      <c r="BQ149" s="470"/>
      <c r="BR149" s="470"/>
      <c r="BS149" s="237"/>
      <c r="BU149" s="483"/>
      <c r="BV149" s="484"/>
      <c r="BW149" s="485"/>
      <c r="BX149" s="390"/>
      <c r="BY149" s="486">
        <v>0</v>
      </c>
      <c r="BZ149" s="486"/>
      <c r="CA149" s="486"/>
      <c r="CB149" s="487"/>
      <c r="CC149" s="468"/>
      <c r="CD149" s="468"/>
      <c r="CE149" s="468"/>
      <c r="CF149" s="468"/>
      <c r="CG149" s="469"/>
      <c r="CH149" s="470"/>
      <c r="CI149" s="470"/>
      <c r="CJ149" s="470"/>
      <c r="CK149" s="470"/>
      <c r="CL149" s="470"/>
      <c r="CM149" s="470"/>
      <c r="CN149" s="470"/>
      <c r="CO149" s="470"/>
      <c r="CP149" s="470"/>
      <c r="CQ149" s="470"/>
      <c r="CR149" s="239"/>
      <c r="CS149" s="468"/>
      <c r="CT149" s="468"/>
      <c r="CU149" s="468"/>
      <c r="CV149" s="468"/>
      <c r="CW149" s="469"/>
      <c r="CX149" s="470"/>
      <c r="CY149" s="470"/>
      <c r="CZ149" s="470"/>
      <c r="DA149" s="470"/>
      <c r="DB149" s="470"/>
      <c r="DC149" s="470"/>
      <c r="DD149" s="470"/>
      <c r="DE149" s="470"/>
      <c r="DF149" s="470"/>
      <c r="DG149" s="470"/>
      <c r="DH149" s="237"/>
      <c r="DK149" s="409"/>
      <c r="DL149" s="409"/>
      <c r="DM149" s="408"/>
      <c r="DN149" s="408"/>
      <c r="DO149" s="407"/>
      <c r="DP149" s="407"/>
      <c r="DQ149" s="407"/>
      <c r="DR149" s="407"/>
      <c r="DS149" s="405"/>
      <c r="DT149" s="405"/>
      <c r="DU149" s="405"/>
      <c r="DV149" s="405"/>
      <c r="DW149" s="406"/>
      <c r="DX149" s="406"/>
      <c r="DY149" s="406"/>
      <c r="DZ149" s="406"/>
      <c r="EA149" s="406"/>
      <c r="EB149" s="406"/>
      <c r="EC149" s="406"/>
      <c r="ED149" s="406"/>
      <c r="EE149" s="406"/>
      <c r="EF149" s="406"/>
      <c r="EG149" s="406"/>
      <c r="EH149" s="399"/>
      <c r="EI149" s="405"/>
      <c r="EJ149" s="405"/>
      <c r="EK149" s="405"/>
      <c r="EL149" s="405"/>
      <c r="EM149" s="406"/>
      <c r="EN149" s="406"/>
      <c r="EO149" s="406"/>
      <c r="EP149" s="406"/>
      <c r="EQ149" s="406"/>
      <c r="ER149" s="406"/>
      <c r="ES149" s="406"/>
      <c r="ET149" s="406"/>
      <c r="EU149" s="406"/>
      <c r="EV149" s="406"/>
      <c r="EW149" s="406"/>
      <c r="EX149" s="399"/>
      <c r="EZ149" s="408"/>
      <c r="FA149" s="408"/>
      <c r="FB149" s="408"/>
      <c r="FC149" s="400"/>
      <c r="FD149" s="407"/>
      <c r="FE149" s="407"/>
      <c r="FF149" s="407"/>
      <c r="FG149" s="407"/>
      <c r="FH149" s="405"/>
      <c r="FI149" s="405"/>
      <c r="FJ149" s="405"/>
      <c r="FK149" s="405"/>
      <c r="FL149" s="406"/>
      <c r="FM149" s="406"/>
      <c r="FN149" s="406"/>
      <c r="FO149" s="406"/>
      <c r="FP149" s="406"/>
      <c r="FQ149" s="406"/>
      <c r="FR149" s="406"/>
      <c r="FS149" s="406"/>
      <c r="FT149" s="406"/>
      <c r="FU149" s="406"/>
      <c r="FV149" s="406"/>
      <c r="FW149" s="399"/>
      <c r="FX149" s="405"/>
      <c r="FY149" s="405"/>
      <c r="FZ149" s="405"/>
      <c r="GA149" s="405"/>
      <c r="GB149" s="406"/>
      <c r="GC149" s="406"/>
      <c r="GD149" s="406"/>
      <c r="GE149" s="406"/>
      <c r="GF149" s="406"/>
      <c r="GG149" s="406"/>
      <c r="GH149" s="406"/>
      <c r="GI149" s="406"/>
      <c r="GJ149" s="406"/>
      <c r="GK149" s="406"/>
      <c r="GL149" s="406"/>
      <c r="GM149" s="399"/>
    </row>
    <row r="150" spans="32:195" ht="15.6" customHeight="1">
      <c r="AF150" s="466"/>
      <c r="AG150" s="467"/>
      <c r="AH150" s="467"/>
      <c r="AI150" s="467"/>
      <c r="AJ150" s="471"/>
      <c r="AK150" s="471"/>
      <c r="AL150" s="471"/>
      <c r="AM150" s="472"/>
      <c r="AN150" s="468"/>
      <c r="AO150" s="468"/>
      <c r="AP150" s="468"/>
      <c r="AQ150" s="468"/>
      <c r="AR150" s="469"/>
      <c r="AS150" s="470"/>
      <c r="AT150" s="470"/>
      <c r="AU150" s="470"/>
      <c r="AV150" s="470"/>
      <c r="AW150" s="470"/>
      <c r="AX150" s="470"/>
      <c r="AY150" s="470"/>
      <c r="AZ150" s="470"/>
      <c r="BA150" s="470"/>
      <c r="BB150" s="470"/>
      <c r="BC150" s="239"/>
      <c r="BD150" s="468"/>
      <c r="BE150" s="468"/>
      <c r="BF150" s="468"/>
      <c r="BG150" s="468"/>
      <c r="BH150" s="469"/>
      <c r="BI150" s="470"/>
      <c r="BJ150" s="470"/>
      <c r="BK150" s="470"/>
      <c r="BL150" s="470"/>
      <c r="BM150" s="470"/>
      <c r="BN150" s="470"/>
      <c r="BO150" s="470"/>
      <c r="BP150" s="470"/>
      <c r="BQ150" s="470"/>
      <c r="BR150" s="470"/>
      <c r="BS150" s="237"/>
      <c r="BU150" s="466"/>
      <c r="BV150" s="467"/>
      <c r="BW150" s="467"/>
      <c r="BX150" s="467"/>
      <c r="BY150" s="471"/>
      <c r="BZ150" s="471"/>
      <c r="CA150" s="471"/>
      <c r="CB150" s="472"/>
      <c r="CC150" s="468"/>
      <c r="CD150" s="468"/>
      <c r="CE150" s="468"/>
      <c r="CF150" s="468"/>
      <c r="CG150" s="469"/>
      <c r="CH150" s="470"/>
      <c r="CI150" s="470"/>
      <c r="CJ150" s="470"/>
      <c r="CK150" s="470"/>
      <c r="CL150" s="470"/>
      <c r="CM150" s="470"/>
      <c r="CN150" s="470"/>
      <c r="CO150" s="470"/>
      <c r="CP150" s="470"/>
      <c r="CQ150" s="470"/>
      <c r="CR150" s="239"/>
      <c r="CS150" s="468"/>
      <c r="CT150" s="468"/>
      <c r="CU150" s="468"/>
      <c r="CV150" s="468"/>
      <c r="CW150" s="469"/>
      <c r="CX150" s="470"/>
      <c r="CY150" s="470"/>
      <c r="CZ150" s="470"/>
      <c r="DA150" s="470"/>
      <c r="DB150" s="470"/>
      <c r="DC150" s="470"/>
      <c r="DD150" s="470"/>
      <c r="DE150" s="470"/>
      <c r="DF150" s="470"/>
      <c r="DG150" s="470"/>
      <c r="DH150" s="237"/>
      <c r="DK150" s="409"/>
      <c r="DL150" s="409"/>
      <c r="DM150" s="408"/>
      <c r="DN150" s="408"/>
      <c r="DO150" s="407"/>
      <c r="DP150" s="407"/>
      <c r="DQ150" s="407"/>
      <c r="DR150" s="407"/>
      <c r="DS150" s="405"/>
      <c r="DT150" s="405"/>
      <c r="DU150" s="405"/>
      <c r="DV150" s="405"/>
      <c r="DW150" s="406"/>
      <c r="DX150" s="406"/>
      <c r="DY150" s="406"/>
      <c r="DZ150" s="406"/>
      <c r="EA150" s="406"/>
      <c r="EB150" s="406"/>
      <c r="EC150" s="406"/>
      <c r="ED150" s="406"/>
      <c r="EE150" s="406"/>
      <c r="EF150" s="406"/>
      <c r="EG150" s="406"/>
      <c r="EH150" s="399"/>
      <c r="EI150" s="405"/>
      <c r="EJ150" s="405"/>
      <c r="EK150" s="405"/>
      <c r="EL150" s="405"/>
      <c r="EM150" s="406"/>
      <c r="EN150" s="406"/>
      <c r="EO150" s="406"/>
      <c r="EP150" s="406"/>
      <c r="EQ150" s="406"/>
      <c r="ER150" s="406"/>
      <c r="ES150" s="406"/>
      <c r="ET150" s="406"/>
      <c r="EU150" s="406"/>
      <c r="EV150" s="406"/>
      <c r="EW150" s="406"/>
      <c r="EX150" s="399"/>
      <c r="EZ150" s="400"/>
      <c r="FA150" s="400"/>
      <c r="FB150" s="400"/>
      <c r="FC150" s="400"/>
      <c r="FD150" s="407"/>
      <c r="FE150" s="407"/>
      <c r="FF150" s="407"/>
      <c r="FG150" s="407"/>
      <c r="FH150" s="405"/>
      <c r="FI150" s="405"/>
      <c r="FJ150" s="405"/>
      <c r="FK150" s="405"/>
      <c r="FL150" s="406"/>
      <c r="FM150" s="406"/>
      <c r="FN150" s="406"/>
      <c r="FO150" s="406"/>
      <c r="FP150" s="406"/>
      <c r="FQ150" s="406"/>
      <c r="FR150" s="406"/>
      <c r="FS150" s="406"/>
      <c r="FT150" s="406"/>
      <c r="FU150" s="406"/>
      <c r="FV150" s="406"/>
      <c r="FW150" s="399"/>
      <c r="FX150" s="405"/>
      <c r="FY150" s="405"/>
      <c r="FZ150" s="405"/>
      <c r="GA150" s="405"/>
      <c r="GB150" s="406"/>
      <c r="GC150" s="406"/>
      <c r="GD150" s="406"/>
      <c r="GE150" s="406"/>
      <c r="GF150" s="406"/>
      <c r="GG150" s="406"/>
      <c r="GH150" s="406"/>
      <c r="GI150" s="406"/>
      <c r="GJ150" s="406"/>
      <c r="GK150" s="406"/>
      <c r="GL150" s="406"/>
      <c r="GM150" s="399"/>
    </row>
    <row r="151" spans="32:195" ht="15.6" customHeight="1">
      <c r="AF151" s="466"/>
      <c r="AG151" s="467"/>
      <c r="AH151" s="467"/>
      <c r="AI151" s="467"/>
      <c r="AJ151" s="471"/>
      <c r="AK151" s="471"/>
      <c r="AL151" s="471"/>
      <c r="AM151" s="472"/>
      <c r="AN151" s="468"/>
      <c r="AO151" s="468"/>
      <c r="AP151" s="468"/>
      <c r="AQ151" s="468"/>
      <c r="AR151" s="469"/>
      <c r="AS151" s="470"/>
      <c r="AT151" s="470"/>
      <c r="AU151" s="470"/>
      <c r="AV151" s="470"/>
      <c r="AW151" s="470"/>
      <c r="AX151" s="470"/>
      <c r="AY151" s="470"/>
      <c r="AZ151" s="470"/>
      <c r="BA151" s="470"/>
      <c r="BB151" s="470"/>
      <c r="BC151" s="239"/>
      <c r="BD151" s="468"/>
      <c r="BE151" s="468"/>
      <c r="BF151" s="468"/>
      <c r="BG151" s="468"/>
      <c r="BH151" s="469"/>
      <c r="BI151" s="470"/>
      <c r="BJ151" s="470"/>
      <c r="BK151" s="470"/>
      <c r="BL151" s="470"/>
      <c r="BM151" s="470"/>
      <c r="BN151" s="470"/>
      <c r="BO151" s="470"/>
      <c r="BP151" s="470"/>
      <c r="BQ151" s="470"/>
      <c r="BR151" s="470"/>
      <c r="BS151" s="237"/>
      <c r="BU151" s="466"/>
      <c r="BV151" s="467"/>
      <c r="BW151" s="467"/>
      <c r="BX151" s="467"/>
      <c r="BY151" s="471"/>
      <c r="BZ151" s="471"/>
      <c r="CA151" s="471"/>
      <c r="CB151" s="472"/>
      <c r="CC151" s="468"/>
      <c r="CD151" s="468"/>
      <c r="CE151" s="468"/>
      <c r="CF151" s="468"/>
      <c r="CG151" s="469"/>
      <c r="CH151" s="470"/>
      <c r="CI151" s="470"/>
      <c r="CJ151" s="470"/>
      <c r="CK151" s="470"/>
      <c r="CL151" s="470"/>
      <c r="CM151" s="470"/>
      <c r="CN151" s="470"/>
      <c r="CO151" s="470"/>
      <c r="CP151" s="470"/>
      <c r="CQ151" s="470"/>
      <c r="CR151" s="239"/>
      <c r="CS151" s="468"/>
      <c r="CT151" s="468"/>
      <c r="CU151" s="468"/>
      <c r="CV151" s="468"/>
      <c r="CW151" s="469"/>
      <c r="CX151" s="470"/>
      <c r="CY151" s="470"/>
      <c r="CZ151" s="470"/>
      <c r="DA151" s="470"/>
      <c r="DB151" s="470"/>
      <c r="DC151" s="470"/>
      <c r="DD151" s="470"/>
      <c r="DE151" s="470"/>
      <c r="DF151" s="470"/>
      <c r="DG151" s="470"/>
      <c r="DH151" s="237"/>
      <c r="DK151" s="409"/>
      <c r="DL151" s="409"/>
      <c r="DM151" s="400"/>
      <c r="DN151" s="400"/>
      <c r="DO151" s="400"/>
      <c r="DP151" s="400"/>
      <c r="DQ151" s="400"/>
      <c r="DR151" s="400"/>
      <c r="DS151" s="405"/>
      <c r="DT151" s="405"/>
      <c r="DU151" s="405"/>
      <c r="DV151" s="405"/>
      <c r="DW151" s="406"/>
      <c r="DX151" s="406"/>
      <c r="DY151" s="406"/>
      <c r="DZ151" s="406"/>
      <c r="EA151" s="406"/>
      <c r="EB151" s="406"/>
      <c r="EC151" s="406"/>
      <c r="ED151" s="406"/>
      <c r="EE151" s="406"/>
      <c r="EF151" s="406"/>
      <c r="EG151" s="406"/>
      <c r="EH151" s="399"/>
      <c r="EI151" s="405"/>
      <c r="EJ151" s="405"/>
      <c r="EK151" s="405"/>
      <c r="EL151" s="405"/>
      <c r="EM151" s="406"/>
      <c r="EN151" s="406"/>
      <c r="EO151" s="406"/>
      <c r="EP151" s="406"/>
      <c r="EQ151" s="406"/>
      <c r="ER151" s="406"/>
      <c r="ES151" s="406"/>
      <c r="ET151" s="406"/>
      <c r="EU151" s="406"/>
      <c r="EV151" s="406"/>
      <c r="EW151" s="406"/>
      <c r="EX151" s="399"/>
      <c r="EZ151" s="400"/>
      <c r="FA151" s="400"/>
      <c r="FB151" s="400"/>
      <c r="FC151" s="400"/>
      <c r="FD151" s="407"/>
      <c r="FE151" s="407"/>
      <c r="FF151" s="407"/>
      <c r="FG151" s="407"/>
      <c r="FH151" s="405"/>
      <c r="FI151" s="405"/>
      <c r="FJ151" s="405"/>
      <c r="FK151" s="405"/>
      <c r="FL151" s="406"/>
      <c r="FM151" s="406"/>
      <c r="FN151" s="406"/>
      <c r="FO151" s="406"/>
      <c r="FP151" s="406"/>
      <c r="FQ151" s="406"/>
      <c r="FR151" s="406"/>
      <c r="FS151" s="406"/>
      <c r="FT151" s="406"/>
      <c r="FU151" s="406"/>
      <c r="FV151" s="406"/>
      <c r="FW151" s="399"/>
      <c r="FX151" s="405"/>
      <c r="FY151" s="405"/>
      <c r="FZ151" s="405"/>
      <c r="GA151" s="405"/>
      <c r="GB151" s="406"/>
      <c r="GC151" s="406"/>
      <c r="GD151" s="406"/>
      <c r="GE151" s="406"/>
      <c r="GF151" s="406"/>
      <c r="GG151" s="406"/>
      <c r="GH151" s="406"/>
      <c r="GI151" s="406"/>
      <c r="GJ151" s="406"/>
      <c r="GK151" s="406"/>
      <c r="GL151" s="406"/>
      <c r="GM151" s="399"/>
    </row>
    <row r="152" spans="32:195" ht="18.75" customHeight="1">
      <c r="AF152" s="492" t="s">
        <v>101</v>
      </c>
      <c r="AG152" s="493"/>
      <c r="AH152" s="493"/>
      <c r="AI152" s="493"/>
      <c r="AJ152" s="493"/>
      <c r="AK152" s="493"/>
      <c r="AL152" s="493"/>
      <c r="AM152" s="493"/>
      <c r="AN152" s="494"/>
      <c r="AO152" s="494"/>
      <c r="AP152" s="494"/>
      <c r="AQ152" s="494"/>
      <c r="AR152" s="495"/>
      <c r="AS152" s="496"/>
      <c r="AT152" s="496"/>
      <c r="AU152" s="496"/>
      <c r="AV152" s="496"/>
      <c r="AW152" s="496"/>
      <c r="AX152" s="496"/>
      <c r="AY152" s="496"/>
      <c r="AZ152" s="496"/>
      <c r="BA152" s="496"/>
      <c r="BB152" s="496"/>
      <c r="BC152" s="284" t="s">
        <v>40</v>
      </c>
      <c r="BD152" s="494"/>
      <c r="BE152" s="494"/>
      <c r="BF152" s="494"/>
      <c r="BG152" s="494"/>
      <c r="BH152" s="495"/>
      <c r="BI152" s="496"/>
      <c r="BJ152" s="496"/>
      <c r="BK152" s="496"/>
      <c r="BL152" s="496"/>
      <c r="BM152" s="496"/>
      <c r="BN152" s="496"/>
      <c r="BO152" s="496"/>
      <c r="BP152" s="496"/>
      <c r="BQ152" s="496"/>
      <c r="BR152" s="496"/>
      <c r="BS152" s="285" t="s">
        <v>40</v>
      </c>
      <c r="BU152" s="492" t="s">
        <v>101</v>
      </c>
      <c r="BV152" s="493"/>
      <c r="BW152" s="493"/>
      <c r="BX152" s="493"/>
      <c r="BY152" s="493"/>
      <c r="BZ152" s="493"/>
      <c r="CA152" s="493"/>
      <c r="CB152" s="493"/>
      <c r="CC152" s="494"/>
      <c r="CD152" s="494"/>
      <c r="CE152" s="494"/>
      <c r="CF152" s="494"/>
      <c r="CG152" s="495"/>
      <c r="CH152" s="496"/>
      <c r="CI152" s="496"/>
      <c r="CJ152" s="496"/>
      <c r="CK152" s="496"/>
      <c r="CL152" s="496"/>
      <c r="CM152" s="496"/>
      <c r="CN152" s="496"/>
      <c r="CO152" s="496"/>
      <c r="CP152" s="496"/>
      <c r="CQ152" s="496"/>
      <c r="CR152" s="284" t="s">
        <v>40</v>
      </c>
      <c r="CS152" s="494"/>
      <c r="CT152" s="494"/>
      <c r="CU152" s="494"/>
      <c r="CV152" s="494"/>
      <c r="CW152" s="495"/>
      <c r="CX152" s="496"/>
      <c r="CY152" s="496"/>
      <c r="CZ152" s="496"/>
      <c r="DA152" s="496"/>
      <c r="DB152" s="496"/>
      <c r="DC152" s="496"/>
      <c r="DD152" s="496"/>
      <c r="DE152" s="496"/>
      <c r="DF152" s="496"/>
      <c r="DG152" s="496"/>
      <c r="DH152" s="285" t="s">
        <v>40</v>
      </c>
      <c r="DK152" s="399"/>
      <c r="DL152" s="399"/>
      <c r="DM152" s="399"/>
      <c r="DN152" s="399"/>
      <c r="DO152" s="399"/>
      <c r="DP152" s="399"/>
      <c r="DQ152" s="399"/>
      <c r="DR152" s="399"/>
      <c r="DS152" s="405"/>
      <c r="DT152" s="405"/>
      <c r="DU152" s="405"/>
      <c r="DV152" s="405"/>
      <c r="DW152" s="406"/>
      <c r="DX152" s="406"/>
      <c r="DY152" s="406"/>
      <c r="DZ152" s="406"/>
      <c r="EA152" s="406"/>
      <c r="EB152" s="406"/>
      <c r="EC152" s="406"/>
      <c r="ED152" s="406"/>
      <c r="EE152" s="406"/>
      <c r="EF152" s="406"/>
      <c r="EG152" s="406"/>
      <c r="EH152" s="401"/>
      <c r="EI152" s="405"/>
      <c r="EJ152" s="405"/>
      <c r="EK152" s="405"/>
      <c r="EL152" s="405"/>
      <c r="EM152" s="406"/>
      <c r="EN152" s="406"/>
      <c r="EO152" s="406"/>
      <c r="EP152" s="406"/>
      <c r="EQ152" s="406"/>
      <c r="ER152" s="406"/>
      <c r="ES152" s="406"/>
      <c r="ET152" s="406"/>
      <c r="EU152" s="406"/>
      <c r="EV152" s="406"/>
      <c r="EW152" s="406"/>
      <c r="EX152" s="402"/>
      <c r="EZ152" s="399"/>
      <c r="FA152" s="399"/>
      <c r="FB152" s="399"/>
      <c r="FC152" s="399"/>
      <c r="FD152" s="399"/>
      <c r="FE152" s="399"/>
      <c r="FF152" s="399"/>
      <c r="FG152" s="399"/>
      <c r="FH152" s="405"/>
      <c r="FI152" s="405"/>
      <c r="FJ152" s="405"/>
      <c r="FK152" s="405"/>
      <c r="FL152" s="406"/>
      <c r="FM152" s="406"/>
      <c r="FN152" s="406"/>
      <c r="FO152" s="406"/>
      <c r="FP152" s="406"/>
      <c r="FQ152" s="406"/>
      <c r="FR152" s="406"/>
      <c r="FS152" s="406"/>
      <c r="FT152" s="406"/>
      <c r="FU152" s="406"/>
      <c r="FV152" s="406"/>
      <c r="FW152" s="401"/>
      <c r="FX152" s="405"/>
      <c r="FY152" s="405"/>
      <c r="FZ152" s="405"/>
      <c r="GA152" s="405"/>
      <c r="GB152" s="406"/>
      <c r="GC152" s="406"/>
      <c r="GD152" s="406"/>
      <c r="GE152" s="406"/>
      <c r="GF152" s="406"/>
      <c r="GG152" s="406"/>
      <c r="GH152" s="406"/>
      <c r="GI152" s="406"/>
      <c r="GJ152" s="406"/>
      <c r="GK152" s="406"/>
      <c r="GL152" s="406"/>
      <c r="GM152" s="402"/>
    </row>
    <row r="153" spans="32:195" ht="9" customHeight="1"/>
    <row r="154" spans="32:195" ht="3.75" customHeight="1"/>
    <row r="156" spans="32:195">
      <c r="DI156" s="36">
        <v>1</v>
      </c>
      <c r="DK156" s="395" t="s">
        <v>262</v>
      </c>
      <c r="DL156" s="432" t="s">
        <v>238</v>
      </c>
    </row>
    <row r="157" spans="32:195">
      <c r="DI157" s="36">
        <v>2</v>
      </c>
      <c r="DK157" s="395" t="s">
        <v>252</v>
      </c>
      <c r="DL157" s="432" t="s">
        <v>239</v>
      </c>
    </row>
    <row r="158" spans="32:195">
      <c r="DI158" s="36">
        <v>3</v>
      </c>
      <c r="DK158" s="395" t="s">
        <v>253</v>
      </c>
      <c r="DL158" s="432" t="s">
        <v>240</v>
      </c>
    </row>
    <row r="159" spans="32:195">
      <c r="DI159" s="36">
        <v>4</v>
      </c>
      <c r="DK159" s="395" t="s">
        <v>254</v>
      </c>
      <c r="DL159" s="432" t="s">
        <v>241</v>
      </c>
    </row>
    <row r="160" spans="32:195">
      <c r="DI160" s="36">
        <v>5</v>
      </c>
      <c r="DK160" s="395" t="s">
        <v>255</v>
      </c>
      <c r="DL160" s="432" t="s">
        <v>242</v>
      </c>
    </row>
    <row r="161" spans="113:116">
      <c r="DI161" s="36">
        <v>6</v>
      </c>
      <c r="DK161" s="395" t="s">
        <v>235</v>
      </c>
      <c r="DL161" s="432" t="s">
        <v>243</v>
      </c>
    </row>
    <row r="162" spans="113:116">
      <c r="DI162" s="36">
        <v>7</v>
      </c>
      <c r="DK162" s="395" t="s">
        <v>236</v>
      </c>
      <c r="DL162" s="432" t="s">
        <v>244</v>
      </c>
    </row>
    <row r="163" spans="113:116">
      <c r="DI163" s="36">
        <v>8</v>
      </c>
      <c r="DK163" s="395" t="s">
        <v>256</v>
      </c>
      <c r="DL163" s="432" t="s">
        <v>245</v>
      </c>
    </row>
    <row r="164" spans="113:116">
      <c r="DI164" s="36">
        <v>9</v>
      </c>
      <c r="DK164" s="395" t="s">
        <v>257</v>
      </c>
      <c r="DL164" s="432" t="s">
        <v>246</v>
      </c>
    </row>
    <row r="165" spans="113:116">
      <c r="DI165" s="36">
        <v>10</v>
      </c>
      <c r="DK165" s="395" t="s">
        <v>261</v>
      </c>
      <c r="DL165" s="432" t="s">
        <v>247</v>
      </c>
    </row>
    <row r="166" spans="113:116">
      <c r="DI166" s="36">
        <v>11</v>
      </c>
      <c r="DK166" s="395" t="s">
        <v>258</v>
      </c>
      <c r="DL166" s="432" t="s">
        <v>248</v>
      </c>
    </row>
    <row r="167" spans="113:116">
      <c r="DI167" s="36">
        <v>12</v>
      </c>
      <c r="DK167" s="395" t="s">
        <v>237</v>
      </c>
      <c r="DL167" s="432" t="s">
        <v>249</v>
      </c>
    </row>
    <row r="168" spans="113:116">
      <c r="DI168" s="36">
        <v>13</v>
      </c>
      <c r="DK168" s="395" t="s">
        <v>259</v>
      </c>
      <c r="DL168" s="432" t="s">
        <v>250</v>
      </c>
    </row>
    <row r="169" spans="113:116">
      <c r="DI169" s="36">
        <v>14</v>
      </c>
      <c r="DK169" s="395" t="s">
        <v>260</v>
      </c>
      <c r="DL169" s="432" t="s">
        <v>251</v>
      </c>
    </row>
  </sheetData>
  <sheetProtection algorithmName="SHA-512" hashValue="PPXF1E2o6NnyY8Dc24AVnY8Qt9NlOps/QebdlD12YTAX7rm4E4rwk8zsTYAv4IqyYdh8PxxS4zO/ed4NXD2Lmw==" saltValue="qL841QWchwIPd3UcJe7dQw==" spinCount="100000" sheet="1" selectLockedCells="1"/>
  <mergeCells count="1316">
    <mergeCell ref="AF143:AM143"/>
    <mergeCell ref="AF144:AM144"/>
    <mergeCell ref="AF145:AM145"/>
    <mergeCell ref="AF146:AH149"/>
    <mergeCell ref="AJ146:AM146"/>
    <mergeCell ref="AJ147:AM147"/>
    <mergeCell ref="AJ148:AM148"/>
    <mergeCell ref="AF150:AI150"/>
    <mergeCell ref="AF151:AI151"/>
    <mergeCell ref="AJ151:AM151"/>
    <mergeCell ref="AJ98:AM98"/>
    <mergeCell ref="AJ99:AM99"/>
    <mergeCell ref="AJ100:AM100"/>
    <mergeCell ref="AF102:AI102"/>
    <mergeCell ref="AF103:AI103"/>
    <mergeCell ref="AJ103:AM103"/>
    <mergeCell ref="AF134:AM134"/>
    <mergeCell ref="AF135:AM135"/>
    <mergeCell ref="AF136:AM136"/>
    <mergeCell ref="AF142:AM142"/>
    <mergeCell ref="AH116:AI117"/>
    <mergeCell ref="AF107:BS107"/>
    <mergeCell ref="AN147:AQ147"/>
    <mergeCell ref="AR147:BB147"/>
    <mergeCell ref="BD147:BG147"/>
    <mergeCell ref="BH147:BR147"/>
    <mergeCell ref="AN145:AQ145"/>
    <mergeCell ref="AF138:AM138"/>
    <mergeCell ref="AF139:AM139"/>
    <mergeCell ref="AF131:BS131"/>
    <mergeCell ref="AN118:AQ118"/>
    <mergeCell ref="AR118:BB118"/>
    <mergeCell ref="CS151:CV151"/>
    <mergeCell ref="CW151:DG151"/>
    <mergeCell ref="AF152:AM152"/>
    <mergeCell ref="AN152:AQ152"/>
    <mergeCell ref="AR152:BB152"/>
    <mergeCell ref="BD152:BG152"/>
    <mergeCell ref="BH152:BR152"/>
    <mergeCell ref="BU152:CB152"/>
    <mergeCell ref="CC152:CF152"/>
    <mergeCell ref="CG152:CQ152"/>
    <mergeCell ref="CS152:CV152"/>
    <mergeCell ref="CW152:DG152"/>
    <mergeCell ref="AN151:AQ151"/>
    <mergeCell ref="AR151:BB151"/>
    <mergeCell ref="BD151:BG151"/>
    <mergeCell ref="BH151:BR151"/>
    <mergeCell ref="BU151:BX151"/>
    <mergeCell ref="BY151:CB151"/>
    <mergeCell ref="CC151:CF151"/>
    <mergeCell ref="CG151:CQ151"/>
    <mergeCell ref="CS149:CV149"/>
    <mergeCell ref="CW149:DG149"/>
    <mergeCell ref="AJ150:AM150"/>
    <mergeCell ref="AN150:AQ150"/>
    <mergeCell ref="AR150:BB150"/>
    <mergeCell ref="BD150:BG150"/>
    <mergeCell ref="BH150:BR150"/>
    <mergeCell ref="BU150:BX150"/>
    <mergeCell ref="BY150:CB150"/>
    <mergeCell ref="CC150:CF150"/>
    <mergeCell ref="CG150:CQ150"/>
    <mergeCell ref="CS150:CV150"/>
    <mergeCell ref="CW150:DG150"/>
    <mergeCell ref="AJ149:AM149"/>
    <mergeCell ref="AN149:AQ149"/>
    <mergeCell ref="AR149:BB149"/>
    <mergeCell ref="BD149:BG149"/>
    <mergeCell ref="BH149:BR149"/>
    <mergeCell ref="BY149:CB149"/>
    <mergeCell ref="CC149:CF149"/>
    <mergeCell ref="CG149:CQ149"/>
    <mergeCell ref="BY147:CB147"/>
    <mergeCell ref="CC147:CF147"/>
    <mergeCell ref="CG147:CQ147"/>
    <mergeCell ref="CS147:CV147"/>
    <mergeCell ref="CW147:DG147"/>
    <mergeCell ref="AN148:AQ148"/>
    <mergeCell ref="AR148:BB148"/>
    <mergeCell ref="BD148:BG148"/>
    <mergeCell ref="BH148:BR148"/>
    <mergeCell ref="BY148:CB148"/>
    <mergeCell ref="CC148:CF148"/>
    <mergeCell ref="CG148:CQ148"/>
    <mergeCell ref="CS148:CV148"/>
    <mergeCell ref="CW148:DG148"/>
    <mergeCell ref="AR145:BB145"/>
    <mergeCell ref="BD145:BG145"/>
    <mergeCell ref="BH145:BR145"/>
    <mergeCell ref="BU145:CB145"/>
    <mergeCell ref="CC145:CF145"/>
    <mergeCell ref="CG145:CQ145"/>
    <mergeCell ref="CS145:CV145"/>
    <mergeCell ref="CW145:DG145"/>
    <mergeCell ref="AN146:AQ146"/>
    <mergeCell ref="AR146:BB146"/>
    <mergeCell ref="BD146:BG146"/>
    <mergeCell ref="BH146:BR146"/>
    <mergeCell ref="BU146:BW149"/>
    <mergeCell ref="BY146:CB146"/>
    <mergeCell ref="CC146:CF146"/>
    <mergeCell ref="CG146:CQ146"/>
    <mergeCell ref="CS146:CV146"/>
    <mergeCell ref="CW146:DG146"/>
    <mergeCell ref="CW142:DG142"/>
    <mergeCell ref="AN143:AQ143"/>
    <mergeCell ref="AR143:BB143"/>
    <mergeCell ref="BD143:BG143"/>
    <mergeCell ref="BH143:BR143"/>
    <mergeCell ref="BU143:CB143"/>
    <mergeCell ref="CC143:CF143"/>
    <mergeCell ref="CG143:CQ143"/>
    <mergeCell ref="CS143:CV143"/>
    <mergeCell ref="CW143:DG143"/>
    <mergeCell ref="AN144:AQ144"/>
    <mergeCell ref="AR144:BB144"/>
    <mergeCell ref="BD144:BG144"/>
    <mergeCell ref="BH144:BR144"/>
    <mergeCell ref="BU144:CB144"/>
    <mergeCell ref="CC144:CF144"/>
    <mergeCell ref="CG144:CQ144"/>
    <mergeCell ref="CS144:CV144"/>
    <mergeCell ref="CW144:DG144"/>
    <mergeCell ref="AN142:AQ142"/>
    <mergeCell ref="AR142:BB142"/>
    <mergeCell ref="BD142:BG142"/>
    <mergeCell ref="BH142:BR142"/>
    <mergeCell ref="BU142:CB142"/>
    <mergeCell ref="CC142:CF142"/>
    <mergeCell ref="CG142:CQ142"/>
    <mergeCell ref="CS142:CV142"/>
    <mergeCell ref="AF137:AM137"/>
    <mergeCell ref="AN136:AQ136"/>
    <mergeCell ref="AR136:BB136"/>
    <mergeCell ref="BD136:BG136"/>
    <mergeCell ref="BH136:BR136"/>
    <mergeCell ref="BU136:CB136"/>
    <mergeCell ref="CC136:CF136"/>
    <mergeCell ref="CS140:CV140"/>
    <mergeCell ref="CW140:DG140"/>
    <mergeCell ref="AN141:AQ141"/>
    <mergeCell ref="AR141:BB141"/>
    <mergeCell ref="BD141:BG141"/>
    <mergeCell ref="BH141:BR141"/>
    <mergeCell ref="BU141:CB141"/>
    <mergeCell ref="CC141:CF141"/>
    <mergeCell ref="CG141:CQ141"/>
    <mergeCell ref="CS141:CV141"/>
    <mergeCell ref="CW141:DG141"/>
    <mergeCell ref="AF140:AM140"/>
    <mergeCell ref="AF141:AM141"/>
    <mergeCell ref="AN140:AQ140"/>
    <mergeCell ref="AR140:BB140"/>
    <mergeCell ref="BD140:BG140"/>
    <mergeCell ref="BH140:BR140"/>
    <mergeCell ref="BU140:CB140"/>
    <mergeCell ref="CC140:CF140"/>
    <mergeCell ref="CG140:CQ140"/>
    <mergeCell ref="CG138:CQ138"/>
    <mergeCell ref="CS138:CV138"/>
    <mergeCell ref="CW138:DG138"/>
    <mergeCell ref="AN139:AQ139"/>
    <mergeCell ref="AR139:BB139"/>
    <mergeCell ref="BD139:BG139"/>
    <mergeCell ref="BH139:BR139"/>
    <mergeCell ref="BU139:CB139"/>
    <mergeCell ref="CC139:CF139"/>
    <mergeCell ref="CG139:CQ139"/>
    <mergeCell ref="CS139:CV139"/>
    <mergeCell ref="CW139:DG139"/>
    <mergeCell ref="CG136:CQ136"/>
    <mergeCell ref="AN138:AQ138"/>
    <mergeCell ref="AR138:BB138"/>
    <mergeCell ref="BD138:BG138"/>
    <mergeCell ref="BH138:BR138"/>
    <mergeCell ref="BU138:CB138"/>
    <mergeCell ref="CC138:CF138"/>
    <mergeCell ref="CS136:CV136"/>
    <mergeCell ref="CW136:DG136"/>
    <mergeCell ref="AN137:AQ137"/>
    <mergeCell ref="AR137:BB137"/>
    <mergeCell ref="BD137:BG137"/>
    <mergeCell ref="BH137:BR137"/>
    <mergeCell ref="BU137:CB137"/>
    <mergeCell ref="CC137:CF137"/>
    <mergeCell ref="CG137:CQ137"/>
    <mergeCell ref="CS137:CV137"/>
    <mergeCell ref="CW137:DG137"/>
    <mergeCell ref="AR133:BC133"/>
    <mergeCell ref="BD133:BG133"/>
    <mergeCell ref="BH133:BS133"/>
    <mergeCell ref="CC133:CF133"/>
    <mergeCell ref="CG133:CR133"/>
    <mergeCell ref="CS133:CV133"/>
    <mergeCell ref="CW133:DH133"/>
    <mergeCell ref="CS134:CV134"/>
    <mergeCell ref="CW134:DG134"/>
    <mergeCell ref="CS135:CV135"/>
    <mergeCell ref="CW135:DG135"/>
    <mergeCell ref="AN134:AQ134"/>
    <mergeCell ref="AR134:BB134"/>
    <mergeCell ref="BD134:BG134"/>
    <mergeCell ref="BH134:BR134"/>
    <mergeCell ref="BU134:CB134"/>
    <mergeCell ref="CC134:CF134"/>
    <mergeCell ref="CG134:CQ134"/>
    <mergeCell ref="AN135:AQ135"/>
    <mergeCell ref="AR135:BB135"/>
    <mergeCell ref="BD135:BG135"/>
    <mergeCell ref="BH135:BR135"/>
    <mergeCell ref="BU135:CB135"/>
    <mergeCell ref="CC135:CF135"/>
    <mergeCell ref="CG135:CQ135"/>
    <mergeCell ref="AF128:AM128"/>
    <mergeCell ref="AN128:AQ128"/>
    <mergeCell ref="AR128:BB128"/>
    <mergeCell ref="BD128:BG128"/>
    <mergeCell ref="BH128:BR128"/>
    <mergeCell ref="BU128:CB128"/>
    <mergeCell ref="CC128:CF128"/>
    <mergeCell ref="CG128:CQ128"/>
    <mergeCell ref="CS128:CV128"/>
    <mergeCell ref="CW128:DG128"/>
    <mergeCell ref="AH127:AM127"/>
    <mergeCell ref="AN127:AQ127"/>
    <mergeCell ref="AR127:BB127"/>
    <mergeCell ref="BD127:BG127"/>
    <mergeCell ref="BH127:BR127"/>
    <mergeCell ref="BU127:BX127"/>
    <mergeCell ref="BY127:CB127"/>
    <mergeCell ref="CC127:CF127"/>
    <mergeCell ref="CG127:CQ127"/>
    <mergeCell ref="BU131:DH131"/>
    <mergeCell ref="AF132:AM133"/>
    <mergeCell ref="AN132:BC132"/>
    <mergeCell ref="BD132:BS132"/>
    <mergeCell ref="BU132:CB133"/>
    <mergeCell ref="CC132:CR132"/>
    <mergeCell ref="CS132:DH132"/>
    <mergeCell ref="AN133:AQ133"/>
    <mergeCell ref="CS125:CV125"/>
    <mergeCell ref="CW125:DG125"/>
    <mergeCell ref="AJ126:AM126"/>
    <mergeCell ref="AN126:AQ126"/>
    <mergeCell ref="AR126:BB126"/>
    <mergeCell ref="BD126:BG126"/>
    <mergeCell ref="BH126:BR126"/>
    <mergeCell ref="BU126:BX126"/>
    <mergeCell ref="BY126:CB126"/>
    <mergeCell ref="CC126:CF126"/>
    <mergeCell ref="CG126:CQ126"/>
    <mergeCell ref="CS126:CV126"/>
    <mergeCell ref="CW126:DG126"/>
    <mergeCell ref="AH125:AI126"/>
    <mergeCell ref="AJ125:AM125"/>
    <mergeCell ref="AN125:AQ125"/>
    <mergeCell ref="AR125:BB125"/>
    <mergeCell ref="BD125:BG125"/>
    <mergeCell ref="BH125:BR125"/>
    <mergeCell ref="BY125:CB125"/>
    <mergeCell ref="CC125:CF125"/>
    <mergeCell ref="CG125:CQ125"/>
    <mergeCell ref="CS127:CV127"/>
    <mergeCell ref="CW127:DG127"/>
    <mergeCell ref="BY123:CB123"/>
    <mergeCell ref="CC123:CF123"/>
    <mergeCell ref="CG123:CQ123"/>
    <mergeCell ref="CS123:CV123"/>
    <mergeCell ref="CW123:DG123"/>
    <mergeCell ref="AH124:AM124"/>
    <mergeCell ref="AN124:AQ124"/>
    <mergeCell ref="AR124:BB124"/>
    <mergeCell ref="BD124:BG124"/>
    <mergeCell ref="BH124:BR124"/>
    <mergeCell ref="BY124:CB124"/>
    <mergeCell ref="CC124:CF124"/>
    <mergeCell ref="CG124:CQ124"/>
    <mergeCell ref="CS124:CV124"/>
    <mergeCell ref="CW124:DG124"/>
    <mergeCell ref="AR121:BB121"/>
    <mergeCell ref="BD121:BG121"/>
    <mergeCell ref="BH121:BR121"/>
    <mergeCell ref="BU121:CB121"/>
    <mergeCell ref="CC121:CF121"/>
    <mergeCell ref="CG121:CQ121"/>
    <mergeCell ref="CS121:CV121"/>
    <mergeCell ref="CW121:DG121"/>
    <mergeCell ref="AH122:AM122"/>
    <mergeCell ref="AN122:AQ122"/>
    <mergeCell ref="AR122:BB122"/>
    <mergeCell ref="BD122:BG122"/>
    <mergeCell ref="BH122:BR122"/>
    <mergeCell ref="BU122:BW125"/>
    <mergeCell ref="BY122:CB122"/>
    <mergeCell ref="CC122:CF122"/>
    <mergeCell ref="CG122:CQ122"/>
    <mergeCell ref="CS122:CV122"/>
    <mergeCell ref="CW122:DG122"/>
    <mergeCell ref="AH123:AM123"/>
    <mergeCell ref="AN123:AQ123"/>
    <mergeCell ref="AR123:BB123"/>
    <mergeCell ref="BD123:BG123"/>
    <mergeCell ref="BH123:BR123"/>
    <mergeCell ref="CW118:DG118"/>
    <mergeCell ref="AF119:AG127"/>
    <mergeCell ref="AH119:AM119"/>
    <mergeCell ref="AN119:AQ119"/>
    <mergeCell ref="AR119:BB119"/>
    <mergeCell ref="BD119:BG119"/>
    <mergeCell ref="BH119:BR119"/>
    <mergeCell ref="BU119:CB119"/>
    <mergeCell ref="CC119:CF119"/>
    <mergeCell ref="CG119:CQ119"/>
    <mergeCell ref="CS119:CV119"/>
    <mergeCell ref="CW119:DG119"/>
    <mergeCell ref="AH120:AM120"/>
    <mergeCell ref="AN120:AQ120"/>
    <mergeCell ref="AR120:BB120"/>
    <mergeCell ref="BD120:BG120"/>
    <mergeCell ref="BH120:BR120"/>
    <mergeCell ref="BU120:CB120"/>
    <mergeCell ref="CC120:CF120"/>
    <mergeCell ref="CG120:CQ120"/>
    <mergeCell ref="CS120:CV120"/>
    <mergeCell ref="CW120:DG120"/>
    <mergeCell ref="AH121:AM121"/>
    <mergeCell ref="AN121:AQ121"/>
    <mergeCell ref="AH118:AM118"/>
    <mergeCell ref="BD118:BG118"/>
    <mergeCell ref="BH118:BR118"/>
    <mergeCell ref="BU118:CB118"/>
    <mergeCell ref="CC118:CF118"/>
    <mergeCell ref="CG118:CQ118"/>
    <mergeCell ref="CS118:CV118"/>
    <mergeCell ref="CS116:CV116"/>
    <mergeCell ref="CW116:DG116"/>
    <mergeCell ref="AJ117:AM117"/>
    <mergeCell ref="AN117:AQ117"/>
    <mergeCell ref="AR117:BB117"/>
    <mergeCell ref="BD117:BG117"/>
    <mergeCell ref="BH117:BR117"/>
    <mergeCell ref="BU117:CB117"/>
    <mergeCell ref="CC117:CF117"/>
    <mergeCell ref="CG117:CQ117"/>
    <mergeCell ref="CS117:CV117"/>
    <mergeCell ref="CW117:DG117"/>
    <mergeCell ref="AJ116:AM116"/>
    <mergeCell ref="AN116:AQ116"/>
    <mergeCell ref="AR116:BB116"/>
    <mergeCell ref="BD116:BG116"/>
    <mergeCell ref="BH116:BR116"/>
    <mergeCell ref="BU116:CB116"/>
    <mergeCell ref="CC116:CF116"/>
    <mergeCell ref="CG116:CQ116"/>
    <mergeCell ref="CG114:CQ114"/>
    <mergeCell ref="CS114:CV114"/>
    <mergeCell ref="CW114:DG114"/>
    <mergeCell ref="AH115:AM115"/>
    <mergeCell ref="AN115:AQ115"/>
    <mergeCell ref="AR115:BB115"/>
    <mergeCell ref="BD115:BG115"/>
    <mergeCell ref="BH115:BR115"/>
    <mergeCell ref="BU115:CB115"/>
    <mergeCell ref="CC115:CF115"/>
    <mergeCell ref="CG115:CQ115"/>
    <mergeCell ref="CS115:CV115"/>
    <mergeCell ref="CW115:DG115"/>
    <mergeCell ref="CS112:CV112"/>
    <mergeCell ref="CW112:DG112"/>
    <mergeCell ref="AH113:AM113"/>
    <mergeCell ref="AN113:AQ113"/>
    <mergeCell ref="AR113:BB113"/>
    <mergeCell ref="BD113:BG113"/>
    <mergeCell ref="BH113:BR113"/>
    <mergeCell ref="BU113:CB113"/>
    <mergeCell ref="CC113:CF113"/>
    <mergeCell ref="CG113:CQ113"/>
    <mergeCell ref="CS113:CV113"/>
    <mergeCell ref="CW113:DG113"/>
    <mergeCell ref="BD114:BG114"/>
    <mergeCell ref="BH114:BR114"/>
    <mergeCell ref="BU114:CB114"/>
    <mergeCell ref="CC114:CF114"/>
    <mergeCell ref="CS110:CV110"/>
    <mergeCell ref="CW110:DG110"/>
    <mergeCell ref="AH111:AM111"/>
    <mergeCell ref="AN111:AQ111"/>
    <mergeCell ref="AR111:BB111"/>
    <mergeCell ref="BD111:BG111"/>
    <mergeCell ref="BH111:BR111"/>
    <mergeCell ref="BU111:CB111"/>
    <mergeCell ref="CC111:CF111"/>
    <mergeCell ref="CG111:CQ111"/>
    <mergeCell ref="CS111:CV111"/>
    <mergeCell ref="CW111:DG111"/>
    <mergeCell ref="AF110:AG118"/>
    <mergeCell ref="AH110:AM110"/>
    <mergeCell ref="AN110:AQ110"/>
    <mergeCell ref="AR110:BB110"/>
    <mergeCell ref="BD110:BG110"/>
    <mergeCell ref="BH110:BR110"/>
    <mergeCell ref="BU110:CB110"/>
    <mergeCell ref="CC110:CF110"/>
    <mergeCell ref="CG110:CQ110"/>
    <mergeCell ref="AH112:AM112"/>
    <mergeCell ref="AN112:AQ112"/>
    <mergeCell ref="AR112:BB112"/>
    <mergeCell ref="BD112:BG112"/>
    <mergeCell ref="BH112:BR112"/>
    <mergeCell ref="BU112:CB112"/>
    <mergeCell ref="CC112:CF112"/>
    <mergeCell ref="CG112:CQ112"/>
    <mergeCell ref="AH114:AM114"/>
    <mergeCell ref="AN114:AQ114"/>
    <mergeCell ref="AR114:BB114"/>
    <mergeCell ref="BU107:DH107"/>
    <mergeCell ref="AF108:AM109"/>
    <mergeCell ref="AN108:BC108"/>
    <mergeCell ref="BD108:BS108"/>
    <mergeCell ref="BU108:CB109"/>
    <mergeCell ref="CC108:CR108"/>
    <mergeCell ref="CS108:DH108"/>
    <mergeCell ref="AN109:AQ109"/>
    <mergeCell ref="AR109:BC109"/>
    <mergeCell ref="BD109:BG109"/>
    <mergeCell ref="BH109:BS109"/>
    <mergeCell ref="CC109:CF109"/>
    <mergeCell ref="CG109:CR109"/>
    <mergeCell ref="CS109:CV109"/>
    <mergeCell ref="CW109:DH109"/>
    <mergeCell ref="AF94:AM94"/>
    <mergeCell ref="AF95:AM95"/>
    <mergeCell ref="CS103:CV103"/>
    <mergeCell ref="CW103:DG103"/>
    <mergeCell ref="AF104:AM104"/>
    <mergeCell ref="AN104:AQ104"/>
    <mergeCell ref="AR104:BB104"/>
    <mergeCell ref="BD104:BG104"/>
    <mergeCell ref="BH104:BR104"/>
    <mergeCell ref="BU104:CB104"/>
    <mergeCell ref="CC104:CF104"/>
    <mergeCell ref="CG104:CQ104"/>
    <mergeCell ref="CS104:CV104"/>
    <mergeCell ref="CW104:DG104"/>
    <mergeCell ref="BU95:BV103"/>
    <mergeCell ref="BW95:CB95"/>
    <mergeCell ref="BW96:CB96"/>
    <mergeCell ref="CS101:CV101"/>
    <mergeCell ref="CW101:DG101"/>
    <mergeCell ref="AJ102:AM102"/>
    <mergeCell ref="AN102:AQ102"/>
    <mergeCell ref="AR102:BB102"/>
    <mergeCell ref="BD102:BG102"/>
    <mergeCell ref="BH102:BR102"/>
    <mergeCell ref="BY102:CB102"/>
    <mergeCell ref="CC102:CF102"/>
    <mergeCell ref="CG102:CQ102"/>
    <mergeCell ref="CS102:CV102"/>
    <mergeCell ref="CW102:DG102"/>
    <mergeCell ref="AJ101:AM101"/>
    <mergeCell ref="AN101:AQ101"/>
    <mergeCell ref="AR101:BB101"/>
    <mergeCell ref="BD101:BG101"/>
    <mergeCell ref="BH101:BR101"/>
    <mergeCell ref="BY101:CB101"/>
    <mergeCell ref="CC101:CF101"/>
    <mergeCell ref="AR97:BB97"/>
    <mergeCell ref="BD97:BG97"/>
    <mergeCell ref="BW98:CB98"/>
    <mergeCell ref="BH97:BR97"/>
    <mergeCell ref="BW99:CB99"/>
    <mergeCell ref="BW100:CB100"/>
    <mergeCell ref="BW101:BX102"/>
    <mergeCell ref="BW103:CB103"/>
    <mergeCell ref="AF96:AM96"/>
    <mergeCell ref="AF97:AM97"/>
    <mergeCell ref="AF98:AH101"/>
    <mergeCell ref="AN103:AQ103"/>
    <mergeCell ref="AR103:BB103"/>
    <mergeCell ref="BD103:BG103"/>
    <mergeCell ref="BH103:BR103"/>
    <mergeCell ref="CC103:CF103"/>
    <mergeCell ref="CG103:CQ103"/>
    <mergeCell ref="CC94:CF94"/>
    <mergeCell ref="BW97:CB97"/>
    <mergeCell ref="BW94:CB94"/>
    <mergeCell ref="CG94:CQ94"/>
    <mergeCell ref="CG101:CQ101"/>
    <mergeCell ref="AN100:AQ100"/>
    <mergeCell ref="AR100:BB100"/>
    <mergeCell ref="BD100:BG100"/>
    <mergeCell ref="BH100:BR100"/>
    <mergeCell ref="CC100:CF100"/>
    <mergeCell ref="CG100:CQ100"/>
    <mergeCell ref="CS100:CV100"/>
    <mergeCell ref="CW100:DG100"/>
    <mergeCell ref="CS97:CV97"/>
    <mergeCell ref="CW97:DG97"/>
    <mergeCell ref="AN98:AQ98"/>
    <mergeCell ref="AR98:BB98"/>
    <mergeCell ref="BD98:BG98"/>
    <mergeCell ref="BH98:BR98"/>
    <mergeCell ref="CC98:CF98"/>
    <mergeCell ref="CG98:CQ98"/>
    <mergeCell ref="CS98:CV98"/>
    <mergeCell ref="CW98:DG98"/>
    <mergeCell ref="AN99:AQ99"/>
    <mergeCell ref="AR99:BB99"/>
    <mergeCell ref="BD99:BG99"/>
    <mergeCell ref="BH99:BR99"/>
    <mergeCell ref="CC99:CF99"/>
    <mergeCell ref="CG99:CQ99"/>
    <mergeCell ref="CS99:CV99"/>
    <mergeCell ref="CW99:DG99"/>
    <mergeCell ref="AN97:AQ97"/>
    <mergeCell ref="BW88:CB88"/>
    <mergeCell ref="BW89:CB89"/>
    <mergeCell ref="CC91:CF91"/>
    <mergeCell ref="CG91:CQ91"/>
    <mergeCell ref="CS91:CV91"/>
    <mergeCell ref="CW91:DG91"/>
    <mergeCell ref="AF90:AM90"/>
    <mergeCell ref="AF91:AM91"/>
    <mergeCell ref="CC97:CF97"/>
    <mergeCell ref="CG97:CQ97"/>
    <mergeCell ref="CS94:CV94"/>
    <mergeCell ref="CW94:DG94"/>
    <mergeCell ref="AN95:AQ95"/>
    <mergeCell ref="AR95:BB95"/>
    <mergeCell ref="BD95:BG95"/>
    <mergeCell ref="BH95:BR95"/>
    <mergeCell ref="CC95:CF95"/>
    <mergeCell ref="CG95:CQ95"/>
    <mergeCell ref="CS95:CV95"/>
    <mergeCell ref="CW95:DG95"/>
    <mergeCell ref="AN96:AQ96"/>
    <mergeCell ref="AR96:BB96"/>
    <mergeCell ref="BD96:BG96"/>
    <mergeCell ref="BH96:BR96"/>
    <mergeCell ref="CC96:CF96"/>
    <mergeCell ref="CG96:CQ96"/>
    <mergeCell ref="CS96:CV96"/>
    <mergeCell ref="CW96:DG96"/>
    <mergeCell ref="AN94:AQ94"/>
    <mergeCell ref="AR94:BB94"/>
    <mergeCell ref="BD94:BG94"/>
    <mergeCell ref="BH94:BR94"/>
    <mergeCell ref="CS89:CV89"/>
    <mergeCell ref="CW89:DG89"/>
    <mergeCell ref="AF88:AM88"/>
    <mergeCell ref="AF89:AM89"/>
    <mergeCell ref="AN88:AQ88"/>
    <mergeCell ref="AR88:BB88"/>
    <mergeCell ref="BD88:BG88"/>
    <mergeCell ref="BH88:BR88"/>
    <mergeCell ref="CC88:CF88"/>
    <mergeCell ref="CG88:CQ88"/>
    <mergeCell ref="CS92:CV92"/>
    <mergeCell ref="CW92:DG92"/>
    <mergeCell ref="AN93:AQ93"/>
    <mergeCell ref="AR93:BB93"/>
    <mergeCell ref="BD93:BG93"/>
    <mergeCell ref="BH93:BR93"/>
    <mergeCell ref="BY93:CB93"/>
    <mergeCell ref="CC93:CF93"/>
    <mergeCell ref="CG93:CQ93"/>
    <mergeCell ref="CS93:CV93"/>
    <mergeCell ref="CW93:DG93"/>
    <mergeCell ref="AF92:AM92"/>
    <mergeCell ref="AF93:AM93"/>
    <mergeCell ref="AN92:AQ92"/>
    <mergeCell ref="AR92:BB92"/>
    <mergeCell ref="BD92:BG92"/>
    <mergeCell ref="BH92:BR92"/>
    <mergeCell ref="BY92:CB92"/>
    <mergeCell ref="CC92:CF92"/>
    <mergeCell ref="BW92:BX93"/>
    <mergeCell ref="CG92:CQ92"/>
    <mergeCell ref="BU86:BV94"/>
    <mergeCell ref="AN90:AQ90"/>
    <mergeCell ref="AR90:BB90"/>
    <mergeCell ref="BD90:BG90"/>
    <mergeCell ref="BH90:BR90"/>
    <mergeCell ref="BW90:CB90"/>
    <mergeCell ref="BW91:CB91"/>
    <mergeCell ref="CC90:CF90"/>
    <mergeCell ref="CG90:CQ90"/>
    <mergeCell ref="CS90:CV90"/>
    <mergeCell ref="CW90:DG90"/>
    <mergeCell ref="AN91:AQ91"/>
    <mergeCell ref="AR91:BB91"/>
    <mergeCell ref="CS86:CV86"/>
    <mergeCell ref="CW86:DG86"/>
    <mergeCell ref="AN87:AQ87"/>
    <mergeCell ref="AR87:BB87"/>
    <mergeCell ref="BD87:BG87"/>
    <mergeCell ref="BH87:BR87"/>
    <mergeCell ref="CC87:CF87"/>
    <mergeCell ref="CG87:CQ87"/>
    <mergeCell ref="CS87:CV87"/>
    <mergeCell ref="CW87:DG87"/>
    <mergeCell ref="BD91:BG91"/>
    <mergeCell ref="BH91:BR91"/>
    <mergeCell ref="CS88:CV88"/>
    <mergeCell ref="CW88:DG88"/>
    <mergeCell ref="AN89:AQ89"/>
    <mergeCell ref="AR89:BB89"/>
    <mergeCell ref="BD89:BG89"/>
    <mergeCell ref="BH89:BR89"/>
    <mergeCell ref="CC89:CF89"/>
    <mergeCell ref="CG89:CQ89"/>
    <mergeCell ref="AF86:AM86"/>
    <mergeCell ref="AF87:AM87"/>
    <mergeCell ref="AN86:AQ86"/>
    <mergeCell ref="AR86:BB86"/>
    <mergeCell ref="BD86:BG86"/>
    <mergeCell ref="BH86:BR86"/>
    <mergeCell ref="CC86:CF86"/>
    <mergeCell ref="CG86:CQ86"/>
    <mergeCell ref="AF83:BS83"/>
    <mergeCell ref="BU83:DH83"/>
    <mergeCell ref="AF84:AM85"/>
    <mergeCell ref="AN84:BC84"/>
    <mergeCell ref="BD84:BS84"/>
    <mergeCell ref="BU84:CB85"/>
    <mergeCell ref="CC84:CR84"/>
    <mergeCell ref="CS84:DH84"/>
    <mergeCell ref="AN85:AQ85"/>
    <mergeCell ref="AR85:BC85"/>
    <mergeCell ref="BD85:BG85"/>
    <mergeCell ref="BH85:BS85"/>
    <mergeCell ref="CC85:CF85"/>
    <mergeCell ref="CG85:CR85"/>
    <mergeCell ref="CS85:CV85"/>
    <mergeCell ref="CW85:DH85"/>
    <mergeCell ref="BW86:CB86"/>
    <mergeCell ref="BW87:CB87"/>
    <mergeCell ref="AH43:AM43"/>
    <mergeCell ref="AH46:AM46"/>
    <mergeCell ref="AF47:AG55"/>
    <mergeCell ref="AH47:AM47"/>
    <mergeCell ref="AH48:AM48"/>
    <mergeCell ref="AH49:AM49"/>
    <mergeCell ref="AH50:AM50"/>
    <mergeCell ref="AH51:AM51"/>
    <mergeCell ref="AH52:AM52"/>
    <mergeCell ref="AH53:AI54"/>
    <mergeCell ref="AJ44:AM44"/>
    <mergeCell ref="AJ54:AM54"/>
    <mergeCell ref="AH55:AM55"/>
    <mergeCell ref="AF38:AG46"/>
    <mergeCell ref="AH44:AI45"/>
    <mergeCell ref="AH38:AM38"/>
    <mergeCell ref="AH39:AM39"/>
    <mergeCell ref="BU56:CB56"/>
    <mergeCell ref="CC56:CF56"/>
    <mergeCell ref="CG56:CQ56"/>
    <mergeCell ref="CS56:CV56"/>
    <mergeCell ref="CW56:DG56"/>
    <mergeCell ref="CG53:CQ53"/>
    <mergeCell ref="CS53:CV53"/>
    <mergeCell ref="CW53:DG53"/>
    <mergeCell ref="BY54:CB54"/>
    <mergeCell ref="CC54:CF54"/>
    <mergeCell ref="CG54:CQ54"/>
    <mergeCell ref="CS54:CV54"/>
    <mergeCell ref="BU54:BX54"/>
    <mergeCell ref="BU55:BX55"/>
    <mergeCell ref="CW54:DG54"/>
    <mergeCell ref="BY55:CB55"/>
    <mergeCell ref="CC55:CF55"/>
    <mergeCell ref="CG55:CQ55"/>
    <mergeCell ref="CS55:CV55"/>
    <mergeCell ref="CW55:DG55"/>
    <mergeCell ref="BY53:CB53"/>
    <mergeCell ref="CC53:CF53"/>
    <mergeCell ref="BU50:BW53"/>
    <mergeCell ref="BY52:CB52"/>
    <mergeCell ref="CC52:CF52"/>
    <mergeCell ref="CG52:CQ52"/>
    <mergeCell ref="CS52:CV52"/>
    <mergeCell ref="CW52:DG52"/>
    <mergeCell ref="BU45:BX45"/>
    <mergeCell ref="BU46:BX46"/>
    <mergeCell ref="BY46:CB46"/>
    <mergeCell ref="BY45:CB45"/>
    <mergeCell ref="BY51:CB51"/>
    <mergeCell ref="CC51:CF51"/>
    <mergeCell ref="CG51:CQ51"/>
    <mergeCell ref="CS51:CV51"/>
    <mergeCell ref="CW51:DG51"/>
    <mergeCell ref="BY50:CB50"/>
    <mergeCell ref="CC50:CF50"/>
    <mergeCell ref="CG50:CQ50"/>
    <mergeCell ref="CS50:CV50"/>
    <mergeCell ref="CW50:DG50"/>
    <mergeCell ref="BU49:BX49"/>
    <mergeCell ref="BY49:CB49"/>
    <mergeCell ref="CC49:CF49"/>
    <mergeCell ref="CG49:CQ49"/>
    <mergeCell ref="CS49:CV49"/>
    <mergeCell ref="CW49:DG49"/>
    <mergeCell ref="BU48:BX48"/>
    <mergeCell ref="BY48:CB48"/>
    <mergeCell ref="CC48:CF48"/>
    <mergeCell ref="CG48:CQ48"/>
    <mergeCell ref="CS48:CV48"/>
    <mergeCell ref="CW48:DG48"/>
    <mergeCell ref="CC47:CF47"/>
    <mergeCell ref="CG47:CQ47"/>
    <mergeCell ref="CS47:CV47"/>
    <mergeCell ref="CW47:DG47"/>
    <mergeCell ref="BU47:CB47"/>
    <mergeCell ref="CC43:CF43"/>
    <mergeCell ref="CG43:CQ43"/>
    <mergeCell ref="CS43:CV43"/>
    <mergeCell ref="CW43:DG43"/>
    <mergeCell ref="CC46:CF46"/>
    <mergeCell ref="CG46:CQ46"/>
    <mergeCell ref="CS46:CV46"/>
    <mergeCell ref="CW46:DG46"/>
    <mergeCell ref="CC45:CF45"/>
    <mergeCell ref="CG45:CQ45"/>
    <mergeCell ref="CS45:CV45"/>
    <mergeCell ref="CW45:DG45"/>
    <mergeCell ref="CC44:CF44"/>
    <mergeCell ref="CG44:CQ44"/>
    <mergeCell ref="CS44:CV44"/>
    <mergeCell ref="CW44:DG44"/>
    <mergeCell ref="CC42:CF42"/>
    <mergeCell ref="CG42:CQ42"/>
    <mergeCell ref="CS42:CV42"/>
    <mergeCell ref="CW42:DG42"/>
    <mergeCell ref="BU41:BX41"/>
    <mergeCell ref="BY41:CB41"/>
    <mergeCell ref="CC41:CF41"/>
    <mergeCell ref="CG41:CQ41"/>
    <mergeCell ref="CS41:CV41"/>
    <mergeCell ref="CW41:DG41"/>
    <mergeCell ref="CC36:CR36"/>
    <mergeCell ref="CS36:DH36"/>
    <mergeCell ref="CC37:CF37"/>
    <mergeCell ref="CG37:CR37"/>
    <mergeCell ref="CS37:CV37"/>
    <mergeCell ref="CW37:DH37"/>
    <mergeCell ref="BU40:BX40"/>
    <mergeCell ref="BY40:CB40"/>
    <mergeCell ref="CC40:CF40"/>
    <mergeCell ref="CG40:CQ40"/>
    <mergeCell ref="CS40:CV40"/>
    <mergeCell ref="CW40:DG40"/>
    <mergeCell ref="BU39:BX39"/>
    <mergeCell ref="BY39:CB39"/>
    <mergeCell ref="CC39:CF39"/>
    <mergeCell ref="CG39:CQ39"/>
    <mergeCell ref="CS39:CV39"/>
    <mergeCell ref="CW39:DG39"/>
    <mergeCell ref="BY30:CB30"/>
    <mergeCell ref="CC30:CF30"/>
    <mergeCell ref="CG30:CQ30"/>
    <mergeCell ref="CS30:CV30"/>
    <mergeCell ref="BU32:CB32"/>
    <mergeCell ref="CC32:CF32"/>
    <mergeCell ref="CG32:CQ32"/>
    <mergeCell ref="CS32:CV32"/>
    <mergeCell ref="CW32:DG32"/>
    <mergeCell ref="CW30:DG30"/>
    <mergeCell ref="CC31:CF31"/>
    <mergeCell ref="CG31:CQ31"/>
    <mergeCell ref="CS31:CV31"/>
    <mergeCell ref="CW31:DG31"/>
    <mergeCell ref="BU23:BV31"/>
    <mergeCell ref="BW24:CB24"/>
    <mergeCell ref="BW25:CB25"/>
    <mergeCell ref="BW26:CB26"/>
    <mergeCell ref="BW27:CB27"/>
    <mergeCell ref="BW28:CB28"/>
    <mergeCell ref="BW29:BX30"/>
    <mergeCell ref="CG25:CQ25"/>
    <mergeCell ref="CS25:CV25"/>
    <mergeCell ref="CW25:DG25"/>
    <mergeCell ref="CC24:CF24"/>
    <mergeCell ref="CG24:CQ24"/>
    <mergeCell ref="CS24:CV24"/>
    <mergeCell ref="CW24:DG24"/>
    <mergeCell ref="CW27:DG27"/>
    <mergeCell ref="CW28:DG28"/>
    <mergeCell ref="CC26:CF26"/>
    <mergeCell ref="CG26:CQ26"/>
    <mergeCell ref="CS26:CV26"/>
    <mergeCell ref="CW26:DG26"/>
    <mergeCell ref="CC27:CF27"/>
    <mergeCell ref="CG27:CQ27"/>
    <mergeCell ref="CS27:CV27"/>
    <mergeCell ref="CC23:CF23"/>
    <mergeCell ref="CG23:CQ23"/>
    <mergeCell ref="CS23:CV23"/>
    <mergeCell ref="CW23:DG23"/>
    <mergeCell ref="CC22:CF22"/>
    <mergeCell ref="CG22:CQ22"/>
    <mergeCell ref="CS22:CV22"/>
    <mergeCell ref="CW22:DG22"/>
    <mergeCell ref="CG29:CQ29"/>
    <mergeCell ref="CS29:CV29"/>
    <mergeCell ref="CW29:DG29"/>
    <mergeCell ref="CS19:CV19"/>
    <mergeCell ref="CW19:DG19"/>
    <mergeCell ref="CC25:CF25"/>
    <mergeCell ref="CC18:CF18"/>
    <mergeCell ref="CG18:CQ18"/>
    <mergeCell ref="CS18:CV18"/>
    <mergeCell ref="CW18:DG18"/>
    <mergeCell ref="CG21:CQ21"/>
    <mergeCell ref="CS21:CV21"/>
    <mergeCell ref="CW21:DG21"/>
    <mergeCell ref="CC20:CF20"/>
    <mergeCell ref="CG20:CQ20"/>
    <mergeCell ref="CS20:CV20"/>
    <mergeCell ref="CW20:DG20"/>
    <mergeCell ref="AF56:AM56"/>
    <mergeCell ref="AN56:AQ56"/>
    <mergeCell ref="AR56:BB56"/>
    <mergeCell ref="BD56:BG56"/>
    <mergeCell ref="BH56:BR56"/>
    <mergeCell ref="AF26:AH29"/>
    <mergeCell ref="BH44:BR44"/>
    <mergeCell ref="AJ45:AM45"/>
    <mergeCell ref="AJ53:AM53"/>
    <mergeCell ref="AN51:AQ51"/>
    <mergeCell ref="AR51:BB51"/>
    <mergeCell ref="BD51:BG51"/>
    <mergeCell ref="BH51:BR51"/>
    <mergeCell ref="AN50:AQ50"/>
    <mergeCell ref="AR50:BB50"/>
    <mergeCell ref="BD50:BG50"/>
    <mergeCell ref="CC28:CF28"/>
    <mergeCell ref="CG28:CQ28"/>
    <mergeCell ref="CS28:CV28"/>
    <mergeCell ref="BY21:CB21"/>
    <mergeCell ref="CC21:CF21"/>
    <mergeCell ref="BY29:CB29"/>
    <mergeCell ref="CC29:CF29"/>
    <mergeCell ref="BU35:DH35"/>
    <mergeCell ref="CC38:CF38"/>
    <mergeCell ref="CG38:CQ38"/>
    <mergeCell ref="CS38:CV38"/>
    <mergeCell ref="CW38:DG38"/>
    <mergeCell ref="BU36:CB37"/>
    <mergeCell ref="CS16:CV16"/>
    <mergeCell ref="CW16:DG16"/>
    <mergeCell ref="AN55:AQ55"/>
    <mergeCell ref="AR55:BB55"/>
    <mergeCell ref="BD55:BG55"/>
    <mergeCell ref="BH55:BR55"/>
    <mergeCell ref="AN54:AQ54"/>
    <mergeCell ref="AR54:BB54"/>
    <mergeCell ref="BD54:BG54"/>
    <mergeCell ref="BH54:BR54"/>
    <mergeCell ref="AN53:AQ53"/>
    <mergeCell ref="AR53:BB53"/>
    <mergeCell ref="BD53:BG53"/>
    <mergeCell ref="BH53:BR53"/>
    <mergeCell ref="AN52:AQ52"/>
    <mergeCell ref="AR52:BB52"/>
    <mergeCell ref="BD52:BG52"/>
    <mergeCell ref="BH52:BR52"/>
    <mergeCell ref="BW23:CB23"/>
    <mergeCell ref="CC19:CF19"/>
    <mergeCell ref="CG19:CQ19"/>
    <mergeCell ref="BH50:BR50"/>
    <mergeCell ref="AN49:AQ49"/>
    <mergeCell ref="AR49:BB49"/>
    <mergeCell ref="BU11:DH11"/>
    <mergeCell ref="BU12:CB13"/>
    <mergeCell ref="CC12:CR12"/>
    <mergeCell ref="CS12:DH12"/>
    <mergeCell ref="CC13:CF13"/>
    <mergeCell ref="CG13:CR13"/>
    <mergeCell ref="CS13:CV13"/>
    <mergeCell ref="CW13:DH13"/>
    <mergeCell ref="CG15:CQ15"/>
    <mergeCell ref="CS15:CV15"/>
    <mergeCell ref="CW15:DG15"/>
    <mergeCell ref="CC14:CF14"/>
    <mergeCell ref="CG14:CQ14"/>
    <mergeCell ref="CS14:CV14"/>
    <mergeCell ref="CW14:DG14"/>
    <mergeCell ref="CG17:CQ17"/>
    <mergeCell ref="CS17:CV17"/>
    <mergeCell ref="CW17:DG17"/>
    <mergeCell ref="CG16:CQ16"/>
    <mergeCell ref="CC15:CF15"/>
    <mergeCell ref="CC17:CF17"/>
    <mergeCell ref="CC16:CF16"/>
    <mergeCell ref="BD49:BG49"/>
    <mergeCell ref="BH49:BR49"/>
    <mergeCell ref="AN48:AQ48"/>
    <mergeCell ref="AR48:BB48"/>
    <mergeCell ref="BD48:BG48"/>
    <mergeCell ref="BH48:BR48"/>
    <mergeCell ref="AN47:AQ47"/>
    <mergeCell ref="AR47:BB47"/>
    <mergeCell ref="BD47:BG47"/>
    <mergeCell ref="BH47:BR47"/>
    <mergeCell ref="AN43:AQ43"/>
    <mergeCell ref="AR43:BB43"/>
    <mergeCell ref="BD43:BG43"/>
    <mergeCell ref="BH43:BR43"/>
    <mergeCell ref="AN44:AQ44"/>
    <mergeCell ref="AR44:BB44"/>
    <mergeCell ref="BD44:BG44"/>
    <mergeCell ref="AN46:AQ46"/>
    <mergeCell ref="AR46:BB46"/>
    <mergeCell ref="BD46:BG46"/>
    <mergeCell ref="BH46:BR46"/>
    <mergeCell ref="AN45:AQ45"/>
    <mergeCell ref="AR45:BB45"/>
    <mergeCell ref="BD45:BG45"/>
    <mergeCell ref="BH45:BR45"/>
    <mergeCell ref="AN42:AQ42"/>
    <mergeCell ref="AR42:BB42"/>
    <mergeCell ref="BD42:BG42"/>
    <mergeCell ref="BH42:BR42"/>
    <mergeCell ref="AH42:AM42"/>
    <mergeCell ref="AN41:AQ41"/>
    <mergeCell ref="AR41:BB41"/>
    <mergeCell ref="BD41:BG41"/>
    <mergeCell ref="BH41:BR41"/>
    <mergeCell ref="AH41:AM41"/>
    <mergeCell ref="AN40:AQ40"/>
    <mergeCell ref="AR40:BB40"/>
    <mergeCell ref="BD40:BG40"/>
    <mergeCell ref="BH40:BR40"/>
    <mergeCell ref="AH40:AM40"/>
    <mergeCell ref="AN39:AQ39"/>
    <mergeCell ref="AR29:BB29"/>
    <mergeCell ref="BD29:BG29"/>
    <mergeCell ref="BH29:BR29"/>
    <mergeCell ref="AR39:BB39"/>
    <mergeCell ref="BD39:BG39"/>
    <mergeCell ref="BH39:BR39"/>
    <mergeCell ref="AN38:AQ38"/>
    <mergeCell ref="AR38:BB38"/>
    <mergeCell ref="BD38:BG38"/>
    <mergeCell ref="BH38:BR38"/>
    <mergeCell ref="AF35:BS35"/>
    <mergeCell ref="AF36:AM37"/>
    <mergeCell ref="AN36:BC36"/>
    <mergeCell ref="BD36:BS36"/>
    <mergeCell ref="AN37:AQ37"/>
    <mergeCell ref="AR37:BC37"/>
    <mergeCell ref="BD37:BG37"/>
    <mergeCell ref="BH37:BS37"/>
    <mergeCell ref="AF32:AM32"/>
    <mergeCell ref="AN32:AQ32"/>
    <mergeCell ref="AR32:BB32"/>
    <mergeCell ref="BD32:BG32"/>
    <mergeCell ref="BH32:BR32"/>
    <mergeCell ref="AJ28:AM28"/>
    <mergeCell ref="AN28:AQ28"/>
    <mergeCell ref="AR28:BB28"/>
    <mergeCell ref="BD28:BG28"/>
    <mergeCell ref="AF31:AI31"/>
    <mergeCell ref="AJ31:AM31"/>
    <mergeCell ref="AN31:AQ31"/>
    <mergeCell ref="AR31:BB31"/>
    <mergeCell ref="BD31:BG31"/>
    <mergeCell ref="BH31:BR31"/>
    <mergeCell ref="AF30:AI30"/>
    <mergeCell ref="AJ30:AM30"/>
    <mergeCell ref="AN30:AQ30"/>
    <mergeCell ref="AR30:BB30"/>
    <mergeCell ref="BD30:BG30"/>
    <mergeCell ref="BH30:BR30"/>
    <mergeCell ref="BH28:BR28"/>
    <mergeCell ref="AJ29:AM29"/>
    <mergeCell ref="AN29:AQ29"/>
    <mergeCell ref="AJ27:AM27"/>
    <mergeCell ref="AN27:AQ27"/>
    <mergeCell ref="AR27:BB27"/>
    <mergeCell ref="BD27:BG27"/>
    <mergeCell ref="BH27:BR27"/>
    <mergeCell ref="AJ26:AM26"/>
    <mergeCell ref="AN26:AQ26"/>
    <mergeCell ref="AR26:BB26"/>
    <mergeCell ref="BD26:BG26"/>
    <mergeCell ref="BH26:BR26"/>
    <mergeCell ref="AF25:AI25"/>
    <mergeCell ref="AJ25:AM25"/>
    <mergeCell ref="AN25:AQ25"/>
    <mergeCell ref="AR25:BB25"/>
    <mergeCell ref="BD25:BG25"/>
    <mergeCell ref="BH25:BR25"/>
    <mergeCell ref="AF24:AI24"/>
    <mergeCell ref="AJ24:AM24"/>
    <mergeCell ref="AN24:AQ24"/>
    <mergeCell ref="AR24:BB24"/>
    <mergeCell ref="BD24:BG24"/>
    <mergeCell ref="BH24:BR24"/>
    <mergeCell ref="AN23:AQ23"/>
    <mergeCell ref="AR23:BB23"/>
    <mergeCell ref="BD23:BG23"/>
    <mergeCell ref="BH23:BR23"/>
    <mergeCell ref="AF22:AI22"/>
    <mergeCell ref="AJ22:AM22"/>
    <mergeCell ref="AN22:AQ22"/>
    <mergeCell ref="AR22:BB22"/>
    <mergeCell ref="BD22:BG22"/>
    <mergeCell ref="BH22:BR22"/>
    <mergeCell ref="AF23:AM23"/>
    <mergeCell ref="AJ21:AM21"/>
    <mergeCell ref="AN21:AQ21"/>
    <mergeCell ref="AR21:BB21"/>
    <mergeCell ref="BD21:BG21"/>
    <mergeCell ref="BH21:BR21"/>
    <mergeCell ref="AF20:AI20"/>
    <mergeCell ref="AJ20:AM20"/>
    <mergeCell ref="AN20:AQ20"/>
    <mergeCell ref="AR20:BB20"/>
    <mergeCell ref="BD20:BG20"/>
    <mergeCell ref="BH20:BR20"/>
    <mergeCell ref="AF21:AI21"/>
    <mergeCell ref="AF15:AI15"/>
    <mergeCell ref="AJ15:AM15"/>
    <mergeCell ref="AN15:AQ15"/>
    <mergeCell ref="AR15:BB15"/>
    <mergeCell ref="BD15:BG15"/>
    <mergeCell ref="BH15:BR15"/>
    <mergeCell ref="AN14:AQ14"/>
    <mergeCell ref="AR14:BB14"/>
    <mergeCell ref="BD14:BG14"/>
    <mergeCell ref="BH14:BR14"/>
    <mergeCell ref="AF14:AM14"/>
    <mergeCell ref="AF17:AI17"/>
    <mergeCell ref="AJ17:AM17"/>
    <mergeCell ref="AN17:AQ17"/>
    <mergeCell ref="AR17:BB17"/>
    <mergeCell ref="BD17:BG17"/>
    <mergeCell ref="BH17:BR17"/>
    <mergeCell ref="AF16:AI16"/>
    <mergeCell ref="AJ16:AM16"/>
    <mergeCell ref="AN16:AQ16"/>
    <mergeCell ref="AR16:BB16"/>
    <mergeCell ref="BD16:BG16"/>
    <mergeCell ref="BH16:BR16"/>
    <mergeCell ref="AF19:AI19"/>
    <mergeCell ref="BU43:BX43"/>
    <mergeCell ref="BY43:CB43"/>
    <mergeCell ref="BU44:BX44"/>
    <mergeCell ref="BY44:CB44"/>
    <mergeCell ref="AF11:BS11"/>
    <mergeCell ref="AF12:AM13"/>
    <mergeCell ref="AN12:BC12"/>
    <mergeCell ref="BD12:BS12"/>
    <mergeCell ref="AN13:AQ13"/>
    <mergeCell ref="AR13:BC13"/>
    <mergeCell ref="BD13:BG13"/>
    <mergeCell ref="BH13:BS13"/>
    <mergeCell ref="AJ19:AM19"/>
    <mergeCell ref="AN19:AQ19"/>
    <mergeCell ref="AR19:BB19"/>
    <mergeCell ref="BD19:BG19"/>
    <mergeCell ref="BH19:BR19"/>
    <mergeCell ref="AF18:AI18"/>
    <mergeCell ref="AJ18:AM18"/>
    <mergeCell ref="AN18:AQ18"/>
    <mergeCell ref="AR18:BB18"/>
    <mergeCell ref="BD18:BG18"/>
    <mergeCell ref="BH18:BR18"/>
    <mergeCell ref="BW31:CB31"/>
    <mergeCell ref="BU42:BX42"/>
    <mergeCell ref="BY42:CB42"/>
    <mergeCell ref="BU14:BV22"/>
    <mergeCell ref="BW14:CB14"/>
    <mergeCell ref="BW15:CB15"/>
    <mergeCell ref="BW16:CB16"/>
    <mergeCell ref="BW17:CB17"/>
    <mergeCell ref="BW18:CB18"/>
    <mergeCell ref="BW19:CB19"/>
    <mergeCell ref="BW20:BX21"/>
    <mergeCell ref="BW22:CB22"/>
    <mergeCell ref="BY20:CB20"/>
    <mergeCell ref="BU38:CB38"/>
    <mergeCell ref="CW64:DG64"/>
    <mergeCell ref="AF65:AI65"/>
    <mergeCell ref="AJ65:AM65"/>
    <mergeCell ref="BU66:BX66"/>
    <mergeCell ref="BY66:CB66"/>
    <mergeCell ref="AF59:BS59"/>
    <mergeCell ref="BU59:DH59"/>
    <mergeCell ref="AF60:AM61"/>
    <mergeCell ref="AN60:BC60"/>
    <mergeCell ref="BD60:BS60"/>
    <mergeCell ref="BU60:CB61"/>
    <mergeCell ref="CC60:CR60"/>
    <mergeCell ref="CS60:DH60"/>
    <mergeCell ref="AN61:AQ61"/>
    <mergeCell ref="AR61:BC61"/>
    <mergeCell ref="BD61:BG61"/>
    <mergeCell ref="BH61:BS61"/>
    <mergeCell ref="CC61:CF61"/>
    <mergeCell ref="CG61:CR61"/>
    <mergeCell ref="CS61:CV61"/>
    <mergeCell ref="CW61:DH61"/>
    <mergeCell ref="BH62:BR62"/>
    <mergeCell ref="CC62:CF62"/>
    <mergeCell ref="AF64:AI64"/>
    <mergeCell ref="CW62:DG62"/>
    <mergeCell ref="AN63:AQ63"/>
    <mergeCell ref="AR63:BB63"/>
    <mergeCell ref="BD63:BG63"/>
    <mergeCell ref="BH63:BR63"/>
    <mergeCell ref="BU63:BX63"/>
    <mergeCell ref="BY63:CB63"/>
    <mergeCell ref="CC63:CF63"/>
    <mergeCell ref="CG63:CQ63"/>
    <mergeCell ref="CS63:CV63"/>
    <mergeCell ref="CW63:DG63"/>
    <mergeCell ref="BY65:CB65"/>
    <mergeCell ref="CC65:CF65"/>
    <mergeCell ref="CG65:CQ65"/>
    <mergeCell ref="CS65:CV65"/>
    <mergeCell ref="AJ63:AM63"/>
    <mergeCell ref="AN62:AQ62"/>
    <mergeCell ref="AR62:BB62"/>
    <mergeCell ref="BD62:BG62"/>
    <mergeCell ref="CG64:CQ64"/>
    <mergeCell ref="CS64:CV64"/>
    <mergeCell ref="CG62:CQ62"/>
    <mergeCell ref="CS62:CV62"/>
    <mergeCell ref="BD64:BG64"/>
    <mergeCell ref="BH64:BR64"/>
    <mergeCell ref="BU64:BX64"/>
    <mergeCell ref="BY64:CB64"/>
    <mergeCell ref="CC64:CF64"/>
    <mergeCell ref="AF62:AM62"/>
    <mergeCell ref="AN64:AQ64"/>
    <mergeCell ref="AR64:BB64"/>
    <mergeCell ref="AJ64:AM64"/>
    <mergeCell ref="CW65:DG65"/>
    <mergeCell ref="AN65:AQ65"/>
    <mergeCell ref="CC66:CF66"/>
    <mergeCell ref="CG66:CQ66"/>
    <mergeCell ref="CS66:CV66"/>
    <mergeCell ref="CW66:DG66"/>
    <mergeCell ref="AN67:AQ67"/>
    <mergeCell ref="AR67:BB67"/>
    <mergeCell ref="BD67:BG67"/>
    <mergeCell ref="BH67:BR67"/>
    <mergeCell ref="BU67:BX67"/>
    <mergeCell ref="BY67:CB67"/>
    <mergeCell ref="CC67:CF67"/>
    <mergeCell ref="CG67:CQ67"/>
    <mergeCell ref="CS67:CV67"/>
    <mergeCell ref="CW67:DG67"/>
    <mergeCell ref="AN66:AQ66"/>
    <mergeCell ref="AR66:BB66"/>
    <mergeCell ref="BD66:BG66"/>
    <mergeCell ref="BH66:BR66"/>
    <mergeCell ref="CG68:CQ68"/>
    <mergeCell ref="CS68:CV68"/>
    <mergeCell ref="CW68:DG68"/>
    <mergeCell ref="AJ69:AM69"/>
    <mergeCell ref="AN69:AQ69"/>
    <mergeCell ref="AR69:BB69"/>
    <mergeCell ref="BD69:BG69"/>
    <mergeCell ref="BH69:BR69"/>
    <mergeCell ref="BU69:BX69"/>
    <mergeCell ref="BY69:CB69"/>
    <mergeCell ref="CC69:CF69"/>
    <mergeCell ref="CG69:CQ69"/>
    <mergeCell ref="CS69:CV69"/>
    <mergeCell ref="CW69:DG69"/>
    <mergeCell ref="AJ68:AM68"/>
    <mergeCell ref="AN68:AQ68"/>
    <mergeCell ref="AR68:BB68"/>
    <mergeCell ref="BD68:BG68"/>
    <mergeCell ref="BH68:BR68"/>
    <mergeCell ref="BU68:BX68"/>
    <mergeCell ref="BY68:CB68"/>
    <mergeCell ref="CC68:CF68"/>
    <mergeCell ref="CS70:CV70"/>
    <mergeCell ref="CW70:DG70"/>
    <mergeCell ref="AN71:AQ71"/>
    <mergeCell ref="AR71:BB71"/>
    <mergeCell ref="BD71:BG71"/>
    <mergeCell ref="BH71:BR71"/>
    <mergeCell ref="CC71:CF71"/>
    <mergeCell ref="CG71:CQ71"/>
    <mergeCell ref="CS71:CV71"/>
    <mergeCell ref="CW71:DG71"/>
    <mergeCell ref="AN70:AQ70"/>
    <mergeCell ref="AR70:BB70"/>
    <mergeCell ref="BD70:BG70"/>
    <mergeCell ref="BH70:BR70"/>
    <mergeCell ref="BU70:BX70"/>
    <mergeCell ref="BY70:CB70"/>
    <mergeCell ref="CC70:CF70"/>
    <mergeCell ref="CG70:CQ70"/>
    <mergeCell ref="CW72:DG72"/>
    <mergeCell ref="AN73:AQ73"/>
    <mergeCell ref="AR73:BB73"/>
    <mergeCell ref="BD73:BG73"/>
    <mergeCell ref="BH73:BR73"/>
    <mergeCell ref="BU73:BX73"/>
    <mergeCell ref="BY73:CB73"/>
    <mergeCell ref="CC73:CF73"/>
    <mergeCell ref="CG73:CQ73"/>
    <mergeCell ref="CS73:CV73"/>
    <mergeCell ref="CW73:DG73"/>
    <mergeCell ref="AN72:AQ72"/>
    <mergeCell ref="AR72:BB72"/>
    <mergeCell ref="BD72:BG72"/>
    <mergeCell ref="BH72:BR72"/>
    <mergeCell ref="BU72:BX72"/>
    <mergeCell ref="BY72:CB72"/>
    <mergeCell ref="CC72:CF72"/>
    <mergeCell ref="CG72:CQ72"/>
    <mergeCell ref="CS72:CV72"/>
    <mergeCell ref="CS74:CV74"/>
    <mergeCell ref="CW74:DG74"/>
    <mergeCell ref="AN75:AQ75"/>
    <mergeCell ref="AR75:BB75"/>
    <mergeCell ref="BD75:BG75"/>
    <mergeCell ref="BH75:BR75"/>
    <mergeCell ref="BY75:CB75"/>
    <mergeCell ref="CC75:CF75"/>
    <mergeCell ref="CG75:CQ75"/>
    <mergeCell ref="CS75:CV75"/>
    <mergeCell ref="CW75:DG75"/>
    <mergeCell ref="AN74:AQ74"/>
    <mergeCell ref="AR74:BB74"/>
    <mergeCell ref="BD74:BG74"/>
    <mergeCell ref="BH74:BR74"/>
    <mergeCell ref="BU74:BW77"/>
    <mergeCell ref="BY74:CB74"/>
    <mergeCell ref="CC74:CF74"/>
    <mergeCell ref="CG74:CQ74"/>
    <mergeCell ref="AN76:AQ76"/>
    <mergeCell ref="CS76:CV76"/>
    <mergeCell ref="CW76:DG76"/>
    <mergeCell ref="AJ77:AM77"/>
    <mergeCell ref="AN77:AQ77"/>
    <mergeCell ref="AR77:BB77"/>
    <mergeCell ref="BD77:BG77"/>
    <mergeCell ref="BH77:BR77"/>
    <mergeCell ref="BY77:CB77"/>
    <mergeCell ref="CC77:CF77"/>
    <mergeCell ref="CG77:CQ77"/>
    <mergeCell ref="CS77:CV77"/>
    <mergeCell ref="CW77:DG77"/>
    <mergeCell ref="BY76:CB76"/>
    <mergeCell ref="CC76:CF76"/>
    <mergeCell ref="CG76:CQ76"/>
    <mergeCell ref="AR76:BB76"/>
    <mergeCell ref="BD76:BG76"/>
    <mergeCell ref="BH76:BR76"/>
    <mergeCell ref="CS79:CV79"/>
    <mergeCell ref="CW79:DG79"/>
    <mergeCell ref="CC78:CF78"/>
    <mergeCell ref="CG78:CQ78"/>
    <mergeCell ref="CS78:CV78"/>
    <mergeCell ref="CW78:DG78"/>
    <mergeCell ref="AF80:AM80"/>
    <mergeCell ref="AN80:AQ80"/>
    <mergeCell ref="AR80:BB80"/>
    <mergeCell ref="BD80:BG80"/>
    <mergeCell ref="BH80:BR80"/>
    <mergeCell ref="BU80:CB80"/>
    <mergeCell ref="CC80:CF80"/>
    <mergeCell ref="CG80:CQ80"/>
    <mergeCell ref="CS80:CV80"/>
    <mergeCell ref="CW80:DG80"/>
    <mergeCell ref="AN79:AQ79"/>
    <mergeCell ref="AR79:BB79"/>
    <mergeCell ref="BD79:BG79"/>
    <mergeCell ref="BH79:BR79"/>
    <mergeCell ref="BU79:BX79"/>
    <mergeCell ref="BY79:CB79"/>
    <mergeCell ref="CC79:CF79"/>
    <mergeCell ref="CG79:CQ79"/>
    <mergeCell ref="AF79:AI79"/>
    <mergeCell ref="AJ79:AM79"/>
    <mergeCell ref="AF71:AM71"/>
    <mergeCell ref="BU62:CB62"/>
    <mergeCell ref="BU71:CB71"/>
    <mergeCell ref="AF78:AI78"/>
    <mergeCell ref="AN78:AQ78"/>
    <mergeCell ref="AR78:BB78"/>
    <mergeCell ref="BD78:BG78"/>
    <mergeCell ref="BH78:BR78"/>
    <mergeCell ref="BU78:BX78"/>
    <mergeCell ref="BY78:CB78"/>
    <mergeCell ref="AF70:AI70"/>
    <mergeCell ref="AJ70:AM70"/>
    <mergeCell ref="AF68:AI68"/>
    <mergeCell ref="AF69:AI69"/>
    <mergeCell ref="AF66:AI66"/>
    <mergeCell ref="AJ66:AM66"/>
    <mergeCell ref="AF67:AI67"/>
    <mergeCell ref="AJ67:AM67"/>
    <mergeCell ref="AF63:AI63"/>
    <mergeCell ref="AF72:AI72"/>
    <mergeCell ref="AJ72:AM72"/>
    <mergeCell ref="AF73:AI73"/>
    <mergeCell ref="AJ73:AM73"/>
    <mergeCell ref="AF74:AH77"/>
    <mergeCell ref="AJ74:AM74"/>
    <mergeCell ref="AJ75:AM75"/>
    <mergeCell ref="AJ76:AM76"/>
    <mergeCell ref="AJ78:AM78"/>
    <mergeCell ref="AR65:BB65"/>
    <mergeCell ref="BD65:BG65"/>
    <mergeCell ref="BH65:BR65"/>
    <mergeCell ref="BU65:BX65"/>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6D0A-C3FA-4034-87B6-E51B3D6E8391}">
  <dimension ref="A1:CN43"/>
  <sheetViews>
    <sheetView view="pageBreakPreview" zoomScaleNormal="130" zoomScaleSheetLayoutView="100" workbookViewId="0">
      <selection activeCell="G10" sqref="G10"/>
    </sheetView>
  </sheetViews>
  <sheetFormatPr defaultRowHeight="13.5"/>
  <cols>
    <col min="1" max="92" width="1" style="321" customWidth="1"/>
    <col min="93" max="414" width="1" style="323" customWidth="1"/>
    <col min="415" max="16384" width="9" style="323"/>
  </cols>
  <sheetData>
    <row r="1" spans="1:92" s="321" customFormat="1" ht="9" customHeight="1" thickBot="1"/>
    <row r="2" spans="1:92" s="321" customFormat="1" ht="30" customHeight="1" thickTop="1" thickBot="1">
      <c r="C2" s="322"/>
      <c r="D2" s="322"/>
      <c r="E2" s="322"/>
      <c r="F2" s="322"/>
      <c r="G2" s="322"/>
      <c r="H2" s="322"/>
      <c r="I2" s="537" t="s">
        <v>141</v>
      </c>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9"/>
      <c r="CG2" s="322"/>
      <c r="CH2" s="322"/>
      <c r="CI2" s="322"/>
      <c r="CJ2" s="322"/>
      <c r="CK2" s="322"/>
      <c r="CL2" s="322"/>
    </row>
    <row r="3" spans="1:92" ht="23.1" customHeight="1" thickTop="1">
      <c r="C3" s="540" t="s">
        <v>142</v>
      </c>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row>
    <row r="4" spans="1:92" ht="12" customHeight="1"/>
    <row r="5" spans="1:92" ht="129.94999999999999" customHeight="1">
      <c r="C5" s="541" t="s">
        <v>274</v>
      </c>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row>
    <row r="6" spans="1:92" ht="24.95" customHeight="1"/>
    <row r="7" spans="1:92" s="325" customFormat="1" ht="18.75" customHeight="1">
      <c r="A7" s="324"/>
      <c r="B7" s="324" t="s">
        <v>143</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row>
    <row r="8" spans="1:92" ht="4.5" customHeight="1"/>
    <row r="9" spans="1:92" s="329" customFormat="1" ht="15" customHeight="1">
      <c r="A9" s="176"/>
      <c r="B9" s="176"/>
      <c r="C9" s="326"/>
      <c r="D9" s="327"/>
      <c r="E9" s="327"/>
      <c r="F9" s="327"/>
      <c r="G9" s="327"/>
      <c r="H9" s="327"/>
      <c r="I9" s="327"/>
      <c r="J9" s="327"/>
      <c r="K9" s="327"/>
      <c r="L9" s="327"/>
      <c r="M9" s="327"/>
      <c r="N9" s="327"/>
      <c r="O9" s="327"/>
      <c r="P9" s="327"/>
      <c r="Q9" s="327"/>
      <c r="R9" s="327"/>
      <c r="S9" s="327"/>
      <c r="T9" s="542" t="s">
        <v>144</v>
      </c>
      <c r="U9" s="543"/>
      <c r="V9" s="543"/>
      <c r="W9" s="543"/>
      <c r="X9" s="543"/>
      <c r="Y9" s="543"/>
      <c r="Z9" s="543"/>
      <c r="AA9" s="543"/>
      <c r="AB9" s="543"/>
      <c r="AC9" s="543"/>
      <c r="AD9" s="543"/>
      <c r="AE9" s="543"/>
      <c r="AF9" s="543"/>
      <c r="AG9" s="544"/>
      <c r="AH9" s="327"/>
      <c r="AI9" s="327"/>
      <c r="AJ9" s="327"/>
      <c r="AK9" s="327"/>
      <c r="AL9" s="548" t="s">
        <v>145</v>
      </c>
      <c r="AM9" s="549"/>
      <c r="AN9" s="549"/>
      <c r="AO9" s="549"/>
      <c r="AP9" s="549"/>
      <c r="AQ9" s="549"/>
      <c r="AR9" s="549"/>
      <c r="AS9" s="549"/>
      <c r="AT9" s="549"/>
      <c r="AU9" s="549"/>
      <c r="AV9" s="549"/>
      <c r="AW9" s="549"/>
      <c r="AX9" s="549"/>
      <c r="AY9" s="549"/>
      <c r="AZ9" s="549"/>
      <c r="BA9" s="549"/>
      <c r="BB9" s="549"/>
      <c r="BC9" s="550"/>
      <c r="BD9" s="327"/>
      <c r="BE9" s="327"/>
      <c r="BF9" s="327"/>
      <c r="BG9" s="327"/>
      <c r="BH9" s="557" t="s">
        <v>146</v>
      </c>
      <c r="BI9" s="558"/>
      <c r="BJ9" s="558"/>
      <c r="BK9" s="558"/>
      <c r="BL9" s="558"/>
      <c r="BM9" s="558"/>
      <c r="BN9" s="558"/>
      <c r="BO9" s="558"/>
      <c r="BP9" s="558"/>
      <c r="BQ9" s="559"/>
      <c r="BR9" s="327"/>
      <c r="BS9" s="327"/>
      <c r="BT9" s="327"/>
      <c r="BU9" s="327"/>
      <c r="BV9" s="542" t="s">
        <v>201</v>
      </c>
      <c r="BW9" s="543"/>
      <c r="BX9" s="543"/>
      <c r="BY9" s="543"/>
      <c r="BZ9" s="543"/>
      <c r="CA9" s="543"/>
      <c r="CB9" s="543"/>
      <c r="CC9" s="543"/>
      <c r="CD9" s="543"/>
      <c r="CE9" s="543"/>
      <c r="CF9" s="543"/>
      <c r="CG9" s="543"/>
      <c r="CH9" s="543"/>
      <c r="CI9" s="543"/>
      <c r="CJ9" s="543"/>
      <c r="CK9" s="544"/>
      <c r="CL9" s="328"/>
      <c r="CM9" s="328"/>
      <c r="CN9" s="176"/>
    </row>
    <row r="10" spans="1:92" s="329" customFormat="1" ht="15" customHeight="1">
      <c r="A10" s="176"/>
      <c r="B10" s="176"/>
      <c r="C10" s="326"/>
      <c r="D10" s="542" t="s">
        <v>147</v>
      </c>
      <c r="E10" s="560"/>
      <c r="F10" s="560"/>
      <c r="G10" s="560"/>
      <c r="H10" s="560"/>
      <c r="I10" s="560"/>
      <c r="J10" s="560"/>
      <c r="K10" s="560"/>
      <c r="L10" s="560"/>
      <c r="M10" s="560"/>
      <c r="N10" s="560"/>
      <c r="O10" s="561"/>
      <c r="P10" s="327"/>
      <c r="Q10" s="327"/>
      <c r="R10" s="327"/>
      <c r="S10" s="327"/>
      <c r="T10" s="545"/>
      <c r="U10" s="546"/>
      <c r="V10" s="546"/>
      <c r="W10" s="546"/>
      <c r="X10" s="546"/>
      <c r="Y10" s="546"/>
      <c r="Z10" s="546"/>
      <c r="AA10" s="546"/>
      <c r="AB10" s="546"/>
      <c r="AC10" s="546"/>
      <c r="AD10" s="546"/>
      <c r="AE10" s="546"/>
      <c r="AF10" s="546"/>
      <c r="AG10" s="547"/>
      <c r="AH10" s="327"/>
      <c r="AI10" s="327"/>
      <c r="AJ10" s="327"/>
      <c r="AK10" s="327"/>
      <c r="AL10" s="551"/>
      <c r="AM10" s="552"/>
      <c r="AN10" s="552"/>
      <c r="AO10" s="552"/>
      <c r="AP10" s="552"/>
      <c r="AQ10" s="552"/>
      <c r="AR10" s="552"/>
      <c r="AS10" s="552"/>
      <c r="AT10" s="552"/>
      <c r="AU10" s="552"/>
      <c r="AV10" s="552"/>
      <c r="AW10" s="552"/>
      <c r="AX10" s="552"/>
      <c r="AY10" s="552"/>
      <c r="AZ10" s="552"/>
      <c r="BA10" s="552"/>
      <c r="BB10" s="552"/>
      <c r="BC10" s="553"/>
      <c r="BD10" s="327"/>
      <c r="BE10" s="327"/>
      <c r="BF10" s="327"/>
      <c r="BG10" s="327"/>
      <c r="BH10" s="327"/>
      <c r="BI10" s="327"/>
      <c r="BJ10" s="327"/>
      <c r="BK10" s="327"/>
      <c r="BL10" s="327"/>
      <c r="BM10" s="327"/>
      <c r="BN10" s="327"/>
      <c r="BO10" s="327"/>
      <c r="BP10" s="327"/>
      <c r="BQ10" s="327"/>
      <c r="BR10" s="327"/>
      <c r="BS10" s="327"/>
      <c r="BT10" s="327"/>
      <c r="BU10" s="327"/>
      <c r="BV10" s="545"/>
      <c r="BW10" s="546"/>
      <c r="BX10" s="546"/>
      <c r="BY10" s="546"/>
      <c r="BZ10" s="546"/>
      <c r="CA10" s="546"/>
      <c r="CB10" s="546"/>
      <c r="CC10" s="546"/>
      <c r="CD10" s="546"/>
      <c r="CE10" s="546"/>
      <c r="CF10" s="546"/>
      <c r="CG10" s="546"/>
      <c r="CH10" s="546"/>
      <c r="CI10" s="546"/>
      <c r="CJ10" s="546"/>
      <c r="CK10" s="547"/>
      <c r="CL10" s="328"/>
      <c r="CM10" s="328"/>
      <c r="CN10" s="176"/>
    </row>
    <row r="11" spans="1:92" s="329" customFormat="1" ht="15" customHeight="1">
      <c r="A11" s="176"/>
      <c r="B11" s="176"/>
      <c r="C11" s="326"/>
      <c r="D11" s="562"/>
      <c r="E11" s="563"/>
      <c r="F11" s="563"/>
      <c r="G11" s="563"/>
      <c r="H11" s="563"/>
      <c r="I11" s="563"/>
      <c r="J11" s="563"/>
      <c r="K11" s="563"/>
      <c r="L11" s="563"/>
      <c r="M11" s="563"/>
      <c r="N11" s="563"/>
      <c r="O11" s="564"/>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554"/>
      <c r="AM11" s="555"/>
      <c r="AN11" s="555"/>
      <c r="AO11" s="555"/>
      <c r="AP11" s="555"/>
      <c r="AQ11" s="555"/>
      <c r="AR11" s="555"/>
      <c r="AS11" s="555"/>
      <c r="AT11" s="555"/>
      <c r="AU11" s="555"/>
      <c r="AV11" s="555"/>
      <c r="AW11" s="555"/>
      <c r="AX11" s="555"/>
      <c r="AY11" s="555"/>
      <c r="AZ11" s="555"/>
      <c r="BA11" s="555"/>
      <c r="BB11" s="555"/>
      <c r="BC11" s="556"/>
      <c r="BD11" s="327"/>
      <c r="BE11" s="327"/>
      <c r="BF11" s="327"/>
      <c r="BG11" s="327"/>
      <c r="BH11" s="557" t="s">
        <v>148</v>
      </c>
      <c r="BI11" s="558"/>
      <c r="BJ11" s="558"/>
      <c r="BK11" s="558"/>
      <c r="BL11" s="558"/>
      <c r="BM11" s="558"/>
      <c r="BN11" s="558"/>
      <c r="BO11" s="558"/>
      <c r="BP11" s="558"/>
      <c r="BQ11" s="559"/>
      <c r="BR11" s="327"/>
      <c r="BS11" s="327"/>
      <c r="BT11" s="327"/>
      <c r="BU11" s="327"/>
      <c r="BV11" s="330"/>
      <c r="BW11" s="330"/>
      <c r="BX11" s="330"/>
      <c r="BY11" s="330"/>
      <c r="BZ11" s="330"/>
      <c r="CA11" s="330"/>
      <c r="CB11" s="330"/>
      <c r="CC11" s="330"/>
      <c r="CD11" s="330"/>
      <c r="CE11" s="330"/>
      <c r="CF11" s="330"/>
      <c r="CG11" s="330"/>
      <c r="CH11" s="330"/>
      <c r="CI11" s="330"/>
      <c r="CJ11" s="330"/>
      <c r="CK11" s="330"/>
      <c r="CL11" s="328"/>
      <c r="CM11" s="328"/>
      <c r="CN11" s="176"/>
    </row>
    <row r="12" spans="1:92" s="329" customFormat="1" ht="15" customHeight="1">
      <c r="A12" s="176"/>
      <c r="B12" s="176"/>
      <c r="C12" s="326"/>
      <c r="D12" s="565"/>
      <c r="E12" s="566"/>
      <c r="F12" s="566"/>
      <c r="G12" s="566"/>
      <c r="H12" s="566"/>
      <c r="I12" s="566"/>
      <c r="J12" s="566"/>
      <c r="K12" s="566"/>
      <c r="L12" s="566"/>
      <c r="M12" s="566"/>
      <c r="N12" s="566"/>
      <c r="O12" s="567"/>
      <c r="P12" s="327"/>
      <c r="Q12" s="327"/>
      <c r="R12" s="327"/>
      <c r="S12" s="327"/>
      <c r="T12" s="542" t="s">
        <v>149</v>
      </c>
      <c r="U12" s="543"/>
      <c r="V12" s="543"/>
      <c r="W12" s="543"/>
      <c r="X12" s="543"/>
      <c r="Y12" s="543"/>
      <c r="Z12" s="543"/>
      <c r="AA12" s="543"/>
      <c r="AB12" s="543"/>
      <c r="AC12" s="543"/>
      <c r="AD12" s="543"/>
      <c r="AE12" s="543"/>
      <c r="AF12" s="543"/>
      <c r="AG12" s="544"/>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31"/>
      <c r="BW12" s="331"/>
      <c r="BX12" s="331"/>
      <c r="BY12" s="331"/>
      <c r="BZ12" s="331"/>
      <c r="CA12" s="331"/>
      <c r="CB12" s="331"/>
      <c r="CC12" s="331"/>
      <c r="CD12" s="331"/>
      <c r="CE12" s="331"/>
      <c r="CF12" s="331"/>
      <c r="CG12" s="331"/>
      <c r="CH12" s="331"/>
      <c r="CI12" s="331"/>
      <c r="CJ12" s="331"/>
      <c r="CK12" s="331"/>
      <c r="CL12" s="328"/>
      <c r="CM12" s="328"/>
      <c r="CN12" s="176"/>
    </row>
    <row r="13" spans="1:92" s="329" customFormat="1" ht="15" customHeight="1">
      <c r="A13" s="176"/>
      <c r="B13" s="176"/>
      <c r="C13" s="326"/>
      <c r="D13" s="327"/>
      <c r="E13" s="327"/>
      <c r="F13" s="327"/>
      <c r="G13" s="327"/>
      <c r="H13" s="327"/>
      <c r="I13" s="327"/>
      <c r="J13" s="327"/>
      <c r="K13" s="327"/>
      <c r="L13" s="327"/>
      <c r="M13" s="327"/>
      <c r="N13" s="327"/>
      <c r="O13" s="327"/>
      <c r="P13" s="327"/>
      <c r="Q13" s="327"/>
      <c r="R13" s="327"/>
      <c r="S13" s="327"/>
      <c r="T13" s="545"/>
      <c r="U13" s="546"/>
      <c r="V13" s="546"/>
      <c r="W13" s="546"/>
      <c r="X13" s="546"/>
      <c r="Y13" s="546"/>
      <c r="Z13" s="546"/>
      <c r="AA13" s="546"/>
      <c r="AB13" s="546"/>
      <c r="AC13" s="546"/>
      <c r="AD13" s="546"/>
      <c r="AE13" s="546"/>
      <c r="AF13" s="546"/>
      <c r="AG13" s="547"/>
      <c r="AH13" s="327"/>
      <c r="AI13" s="327"/>
      <c r="AJ13" s="327"/>
      <c r="AK13" s="327"/>
      <c r="AL13" s="548" t="s">
        <v>150</v>
      </c>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50"/>
      <c r="BL13" s="327"/>
      <c r="BM13" s="327"/>
      <c r="BN13" s="327"/>
      <c r="BO13" s="327"/>
      <c r="BP13" s="327"/>
      <c r="BQ13" s="327"/>
      <c r="BR13" s="327"/>
      <c r="BS13" s="327"/>
      <c r="BT13" s="327"/>
      <c r="BU13" s="327"/>
      <c r="BV13" s="542" t="s">
        <v>151</v>
      </c>
      <c r="BW13" s="543"/>
      <c r="BX13" s="543"/>
      <c r="BY13" s="543"/>
      <c r="BZ13" s="543"/>
      <c r="CA13" s="543"/>
      <c r="CB13" s="543"/>
      <c r="CC13" s="543"/>
      <c r="CD13" s="543"/>
      <c r="CE13" s="543"/>
      <c r="CF13" s="543"/>
      <c r="CG13" s="543"/>
      <c r="CH13" s="543"/>
      <c r="CI13" s="543"/>
      <c r="CJ13" s="543"/>
      <c r="CK13" s="544"/>
      <c r="CL13" s="328"/>
      <c r="CM13" s="328"/>
      <c r="CN13" s="176"/>
    </row>
    <row r="14" spans="1:92" s="329" customFormat="1" ht="15" customHeight="1">
      <c r="A14" s="176"/>
      <c r="B14" s="176"/>
      <c r="C14" s="326"/>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554"/>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6"/>
      <c r="BL14" s="327"/>
      <c r="BM14" s="327"/>
      <c r="BN14" s="327"/>
      <c r="BO14" s="327"/>
      <c r="BP14" s="327"/>
      <c r="BQ14" s="327"/>
      <c r="BR14" s="327"/>
      <c r="BS14" s="327"/>
      <c r="BT14" s="327"/>
      <c r="BU14" s="327"/>
      <c r="BV14" s="545"/>
      <c r="BW14" s="546"/>
      <c r="BX14" s="546"/>
      <c r="BY14" s="546"/>
      <c r="BZ14" s="546"/>
      <c r="CA14" s="546"/>
      <c r="CB14" s="546"/>
      <c r="CC14" s="546"/>
      <c r="CD14" s="546"/>
      <c r="CE14" s="546"/>
      <c r="CF14" s="546"/>
      <c r="CG14" s="546"/>
      <c r="CH14" s="546"/>
      <c r="CI14" s="546"/>
      <c r="CJ14" s="546"/>
      <c r="CK14" s="547"/>
      <c r="CL14" s="328"/>
      <c r="CM14" s="328"/>
      <c r="CN14" s="176"/>
    </row>
    <row r="15" spans="1:92" s="329" customFormat="1" ht="15" customHeight="1">
      <c r="A15" s="176"/>
      <c r="B15" s="176"/>
      <c r="C15" s="326"/>
      <c r="D15" s="332"/>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31"/>
      <c r="BW15" s="331"/>
      <c r="BX15" s="331"/>
      <c r="BY15" s="331"/>
      <c r="BZ15" s="331"/>
      <c r="CA15" s="331"/>
      <c r="CB15" s="331"/>
      <c r="CC15" s="331"/>
      <c r="CD15" s="331"/>
      <c r="CE15" s="331"/>
      <c r="CF15" s="331"/>
      <c r="CG15" s="331"/>
      <c r="CH15" s="331"/>
      <c r="CI15" s="331"/>
      <c r="CJ15" s="331"/>
      <c r="CK15" s="331"/>
      <c r="CL15" s="328"/>
      <c r="CM15" s="328"/>
      <c r="CN15" s="176"/>
    </row>
    <row r="16" spans="1:92" s="329" customFormat="1" ht="15" customHeight="1">
      <c r="A16" s="176"/>
      <c r="B16" s="17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7"/>
      <c r="AI16" s="327"/>
      <c r="AJ16" s="327"/>
      <c r="AK16" s="327"/>
      <c r="AL16" s="548" t="s">
        <v>152</v>
      </c>
      <c r="AM16" s="549"/>
      <c r="AN16" s="549"/>
      <c r="AO16" s="549"/>
      <c r="AP16" s="549"/>
      <c r="AQ16" s="549"/>
      <c r="AR16" s="549"/>
      <c r="AS16" s="549"/>
      <c r="AT16" s="549"/>
      <c r="AU16" s="549"/>
      <c r="AV16" s="549"/>
      <c r="AW16" s="549"/>
      <c r="AX16" s="549"/>
      <c r="AY16" s="549"/>
      <c r="AZ16" s="549"/>
      <c r="BA16" s="549"/>
      <c r="BB16" s="549"/>
      <c r="BC16" s="550"/>
      <c r="BD16" s="327"/>
      <c r="BE16" s="327"/>
      <c r="BF16" s="327"/>
      <c r="BG16" s="327"/>
      <c r="BH16" s="557" t="s">
        <v>148</v>
      </c>
      <c r="BI16" s="558"/>
      <c r="BJ16" s="558"/>
      <c r="BK16" s="558"/>
      <c r="BL16" s="558"/>
      <c r="BM16" s="558"/>
      <c r="BN16" s="558"/>
      <c r="BO16" s="558"/>
      <c r="BP16" s="558"/>
      <c r="BQ16" s="559"/>
      <c r="BR16" s="327"/>
      <c r="BS16" s="327"/>
      <c r="BT16" s="327"/>
      <c r="BU16" s="327"/>
      <c r="BV16" s="330"/>
      <c r="BW16" s="330"/>
      <c r="BX16" s="330"/>
      <c r="BY16" s="330"/>
      <c r="BZ16" s="330"/>
      <c r="CA16" s="330"/>
      <c r="CB16" s="330"/>
      <c r="CC16" s="330"/>
      <c r="CD16" s="330"/>
      <c r="CE16" s="330"/>
      <c r="CF16" s="330"/>
      <c r="CG16" s="330"/>
      <c r="CH16" s="330"/>
      <c r="CI16" s="330"/>
      <c r="CJ16" s="330"/>
      <c r="CK16" s="330"/>
      <c r="CL16" s="328"/>
      <c r="CM16" s="328"/>
      <c r="CN16" s="176"/>
    </row>
    <row r="17" spans="1:92" s="329" customFormat="1" ht="15" customHeight="1">
      <c r="A17" s="176"/>
      <c r="B17" s="176"/>
      <c r="C17" s="326"/>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551"/>
      <c r="AM17" s="552"/>
      <c r="AN17" s="552"/>
      <c r="AO17" s="552"/>
      <c r="AP17" s="552"/>
      <c r="AQ17" s="552"/>
      <c r="AR17" s="552"/>
      <c r="AS17" s="552"/>
      <c r="AT17" s="552"/>
      <c r="AU17" s="552"/>
      <c r="AV17" s="552"/>
      <c r="AW17" s="552"/>
      <c r="AX17" s="552"/>
      <c r="AY17" s="552"/>
      <c r="AZ17" s="552"/>
      <c r="BA17" s="552"/>
      <c r="BB17" s="552"/>
      <c r="BC17" s="553"/>
      <c r="BD17" s="327"/>
      <c r="BE17" s="327"/>
      <c r="BF17" s="327"/>
      <c r="BG17" s="327"/>
      <c r="BH17" s="327"/>
      <c r="BI17" s="327"/>
      <c r="BJ17" s="327"/>
      <c r="BK17" s="327"/>
      <c r="BL17" s="327"/>
      <c r="BM17" s="327"/>
      <c r="BN17" s="327"/>
      <c r="BO17" s="327"/>
      <c r="BP17" s="327"/>
      <c r="BQ17" s="327"/>
      <c r="BR17" s="327"/>
      <c r="BS17" s="327"/>
      <c r="BT17" s="327"/>
      <c r="BU17" s="327"/>
      <c r="BV17" s="542" t="s">
        <v>201</v>
      </c>
      <c r="BW17" s="543"/>
      <c r="BX17" s="543"/>
      <c r="BY17" s="543"/>
      <c r="BZ17" s="543"/>
      <c r="CA17" s="543"/>
      <c r="CB17" s="543"/>
      <c r="CC17" s="543"/>
      <c r="CD17" s="543"/>
      <c r="CE17" s="543"/>
      <c r="CF17" s="543"/>
      <c r="CG17" s="543"/>
      <c r="CH17" s="543"/>
      <c r="CI17" s="543"/>
      <c r="CJ17" s="543"/>
      <c r="CK17" s="544"/>
      <c r="CL17" s="328"/>
      <c r="CM17" s="328"/>
      <c r="CN17" s="176"/>
    </row>
    <row r="18" spans="1:92" s="329" customFormat="1" ht="15" customHeight="1">
      <c r="A18" s="176"/>
      <c r="B18" s="176"/>
      <c r="C18" s="326"/>
      <c r="D18" s="327"/>
      <c r="E18" s="327"/>
      <c r="F18" s="327"/>
      <c r="G18" s="327"/>
      <c r="H18" s="327"/>
      <c r="I18" s="327"/>
      <c r="J18" s="327"/>
      <c r="K18" s="327"/>
      <c r="L18" s="327"/>
      <c r="M18" s="327"/>
      <c r="N18" s="327"/>
      <c r="O18" s="327"/>
      <c r="P18" s="327"/>
      <c r="Q18" s="327"/>
      <c r="R18" s="327"/>
      <c r="S18" s="327"/>
      <c r="T18" s="542" t="s">
        <v>144</v>
      </c>
      <c r="U18" s="543"/>
      <c r="V18" s="543"/>
      <c r="W18" s="543"/>
      <c r="X18" s="543"/>
      <c r="Y18" s="543"/>
      <c r="Z18" s="543"/>
      <c r="AA18" s="543"/>
      <c r="AB18" s="543"/>
      <c r="AC18" s="543"/>
      <c r="AD18" s="543"/>
      <c r="AE18" s="543"/>
      <c r="AF18" s="543"/>
      <c r="AG18" s="544"/>
      <c r="AH18" s="327"/>
      <c r="AI18" s="327"/>
      <c r="AJ18" s="327"/>
      <c r="AK18" s="327"/>
      <c r="AL18" s="554"/>
      <c r="AM18" s="555"/>
      <c r="AN18" s="555"/>
      <c r="AO18" s="555"/>
      <c r="AP18" s="555"/>
      <c r="AQ18" s="555"/>
      <c r="AR18" s="555"/>
      <c r="AS18" s="555"/>
      <c r="AT18" s="555"/>
      <c r="AU18" s="555"/>
      <c r="AV18" s="555"/>
      <c r="AW18" s="555"/>
      <c r="AX18" s="555"/>
      <c r="AY18" s="555"/>
      <c r="AZ18" s="555"/>
      <c r="BA18" s="555"/>
      <c r="BB18" s="555"/>
      <c r="BC18" s="556"/>
      <c r="BD18" s="327"/>
      <c r="BE18" s="327"/>
      <c r="BF18" s="327"/>
      <c r="BG18" s="327"/>
      <c r="BH18" s="557" t="s">
        <v>146</v>
      </c>
      <c r="BI18" s="558"/>
      <c r="BJ18" s="558"/>
      <c r="BK18" s="558"/>
      <c r="BL18" s="558"/>
      <c r="BM18" s="558"/>
      <c r="BN18" s="558"/>
      <c r="BO18" s="558"/>
      <c r="BP18" s="558"/>
      <c r="BQ18" s="559"/>
      <c r="BR18" s="327"/>
      <c r="BS18" s="327"/>
      <c r="BT18" s="327"/>
      <c r="BU18" s="327"/>
      <c r="BV18" s="545"/>
      <c r="BW18" s="546"/>
      <c r="BX18" s="546"/>
      <c r="BY18" s="546"/>
      <c r="BZ18" s="546"/>
      <c r="CA18" s="546"/>
      <c r="CB18" s="546"/>
      <c r="CC18" s="546"/>
      <c r="CD18" s="546"/>
      <c r="CE18" s="546"/>
      <c r="CF18" s="546"/>
      <c r="CG18" s="546"/>
      <c r="CH18" s="546"/>
      <c r="CI18" s="546"/>
      <c r="CJ18" s="546"/>
      <c r="CK18" s="547"/>
      <c r="CL18" s="328"/>
      <c r="CM18" s="328"/>
      <c r="CN18" s="176"/>
    </row>
    <row r="19" spans="1:92" s="329" customFormat="1" ht="15" customHeight="1">
      <c r="A19" s="176"/>
      <c r="B19" s="176"/>
      <c r="C19" s="326"/>
      <c r="D19" s="542" t="s">
        <v>153</v>
      </c>
      <c r="E19" s="560"/>
      <c r="F19" s="560"/>
      <c r="G19" s="560"/>
      <c r="H19" s="560"/>
      <c r="I19" s="560"/>
      <c r="J19" s="560"/>
      <c r="K19" s="560"/>
      <c r="L19" s="560"/>
      <c r="M19" s="560"/>
      <c r="N19" s="560"/>
      <c r="O19" s="561"/>
      <c r="P19" s="327"/>
      <c r="Q19" s="327"/>
      <c r="R19" s="327"/>
      <c r="S19" s="327"/>
      <c r="T19" s="545"/>
      <c r="U19" s="546"/>
      <c r="V19" s="546"/>
      <c r="W19" s="546"/>
      <c r="X19" s="546"/>
      <c r="Y19" s="546"/>
      <c r="Z19" s="546"/>
      <c r="AA19" s="546"/>
      <c r="AB19" s="546"/>
      <c r="AC19" s="546"/>
      <c r="AD19" s="546"/>
      <c r="AE19" s="546"/>
      <c r="AF19" s="546"/>
      <c r="AG19" s="54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30"/>
      <c r="BW19" s="330"/>
      <c r="BX19" s="330"/>
      <c r="BY19" s="330"/>
      <c r="BZ19" s="330"/>
      <c r="CA19" s="330"/>
      <c r="CB19" s="330"/>
      <c r="CC19" s="330"/>
      <c r="CD19" s="330"/>
      <c r="CE19" s="330"/>
      <c r="CF19" s="330"/>
      <c r="CG19" s="330"/>
      <c r="CH19" s="330"/>
      <c r="CI19" s="330"/>
      <c r="CJ19" s="330"/>
      <c r="CK19" s="330"/>
      <c r="CL19" s="328"/>
      <c r="CM19" s="328"/>
      <c r="CN19" s="176"/>
    </row>
    <row r="20" spans="1:92" s="329" customFormat="1" ht="15" customHeight="1">
      <c r="A20" s="176"/>
      <c r="B20" s="176"/>
      <c r="C20" s="326"/>
      <c r="D20" s="562"/>
      <c r="E20" s="563"/>
      <c r="F20" s="563"/>
      <c r="G20" s="563"/>
      <c r="H20" s="563"/>
      <c r="I20" s="563"/>
      <c r="J20" s="563"/>
      <c r="K20" s="563"/>
      <c r="L20" s="563"/>
      <c r="M20" s="563"/>
      <c r="N20" s="563"/>
      <c r="O20" s="564"/>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548" t="s">
        <v>154</v>
      </c>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c r="BI20" s="549"/>
      <c r="BJ20" s="549"/>
      <c r="BK20" s="550"/>
      <c r="BL20" s="327"/>
      <c r="BM20" s="327"/>
      <c r="BN20" s="327"/>
      <c r="BO20" s="327"/>
      <c r="BP20" s="327"/>
      <c r="BQ20" s="327"/>
      <c r="BR20" s="327"/>
      <c r="BS20" s="327"/>
      <c r="BT20" s="327"/>
      <c r="BU20" s="327"/>
      <c r="BV20" s="548" t="s">
        <v>202</v>
      </c>
      <c r="BW20" s="549"/>
      <c r="BX20" s="549"/>
      <c r="BY20" s="549"/>
      <c r="BZ20" s="549"/>
      <c r="CA20" s="549"/>
      <c r="CB20" s="549"/>
      <c r="CC20" s="549"/>
      <c r="CD20" s="549"/>
      <c r="CE20" s="549"/>
      <c r="CF20" s="549"/>
      <c r="CG20" s="549"/>
      <c r="CH20" s="549"/>
      <c r="CI20" s="549"/>
      <c r="CJ20" s="549"/>
      <c r="CK20" s="550"/>
      <c r="CL20" s="328"/>
      <c r="CM20" s="328"/>
      <c r="CN20" s="176"/>
    </row>
    <row r="21" spans="1:92" s="329" customFormat="1" ht="15" customHeight="1">
      <c r="A21" s="176"/>
      <c r="B21" s="176"/>
      <c r="C21" s="326"/>
      <c r="D21" s="565"/>
      <c r="E21" s="566"/>
      <c r="F21" s="566"/>
      <c r="G21" s="566"/>
      <c r="H21" s="566"/>
      <c r="I21" s="566"/>
      <c r="J21" s="566"/>
      <c r="K21" s="566"/>
      <c r="L21" s="566"/>
      <c r="M21" s="566"/>
      <c r="N21" s="566"/>
      <c r="O21" s="567"/>
      <c r="P21" s="327"/>
      <c r="Q21" s="327"/>
      <c r="R21" s="327"/>
      <c r="S21" s="327"/>
      <c r="T21" s="542" t="s">
        <v>149</v>
      </c>
      <c r="U21" s="543"/>
      <c r="V21" s="543"/>
      <c r="W21" s="543"/>
      <c r="X21" s="543"/>
      <c r="Y21" s="543"/>
      <c r="Z21" s="543"/>
      <c r="AA21" s="543"/>
      <c r="AB21" s="543"/>
      <c r="AC21" s="543"/>
      <c r="AD21" s="543"/>
      <c r="AE21" s="543"/>
      <c r="AF21" s="543"/>
      <c r="AG21" s="544"/>
      <c r="AH21" s="327"/>
      <c r="AI21" s="327"/>
      <c r="AJ21" s="327"/>
      <c r="AK21" s="327"/>
      <c r="AL21" s="551"/>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3"/>
      <c r="BL21" s="327"/>
      <c r="BM21" s="327"/>
      <c r="BN21" s="327"/>
      <c r="BO21" s="327"/>
      <c r="BP21" s="327"/>
      <c r="BQ21" s="327"/>
      <c r="BR21" s="327"/>
      <c r="BS21" s="327"/>
      <c r="BT21" s="327"/>
      <c r="BU21" s="327"/>
      <c r="BV21" s="551"/>
      <c r="BW21" s="552"/>
      <c r="BX21" s="552"/>
      <c r="BY21" s="552"/>
      <c r="BZ21" s="552"/>
      <c r="CA21" s="552"/>
      <c r="CB21" s="552"/>
      <c r="CC21" s="552"/>
      <c r="CD21" s="552"/>
      <c r="CE21" s="552"/>
      <c r="CF21" s="552"/>
      <c r="CG21" s="552"/>
      <c r="CH21" s="552"/>
      <c r="CI21" s="552"/>
      <c r="CJ21" s="552"/>
      <c r="CK21" s="553"/>
      <c r="CL21" s="328"/>
      <c r="CM21" s="328"/>
      <c r="CN21" s="176"/>
    </row>
    <row r="22" spans="1:92" s="329" customFormat="1" ht="15" customHeight="1">
      <c r="A22" s="176"/>
      <c r="B22" s="176"/>
      <c r="C22" s="326"/>
      <c r="D22" s="327"/>
      <c r="E22" s="327"/>
      <c r="F22" s="327"/>
      <c r="G22" s="327"/>
      <c r="H22" s="327"/>
      <c r="I22" s="327"/>
      <c r="J22" s="327"/>
      <c r="K22" s="327"/>
      <c r="L22" s="327"/>
      <c r="M22" s="327"/>
      <c r="N22" s="327"/>
      <c r="O22" s="327"/>
      <c r="P22" s="327"/>
      <c r="Q22" s="327"/>
      <c r="R22" s="327"/>
      <c r="S22" s="327"/>
      <c r="T22" s="545"/>
      <c r="U22" s="546"/>
      <c r="V22" s="546"/>
      <c r="W22" s="546"/>
      <c r="X22" s="546"/>
      <c r="Y22" s="546"/>
      <c r="Z22" s="546"/>
      <c r="AA22" s="546"/>
      <c r="AB22" s="546"/>
      <c r="AC22" s="546"/>
      <c r="AD22" s="546"/>
      <c r="AE22" s="546"/>
      <c r="AF22" s="546"/>
      <c r="AG22" s="547"/>
      <c r="AH22" s="327"/>
      <c r="AI22" s="327"/>
      <c r="AJ22" s="327"/>
      <c r="AK22" s="327"/>
      <c r="AL22" s="554"/>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6"/>
      <c r="BL22" s="327"/>
      <c r="BM22" s="327"/>
      <c r="BN22" s="327"/>
      <c r="BO22" s="327"/>
      <c r="BP22" s="327"/>
      <c r="BQ22" s="327"/>
      <c r="BR22" s="327"/>
      <c r="BS22" s="327"/>
      <c r="BT22" s="327"/>
      <c r="BU22" s="327"/>
      <c r="BV22" s="554"/>
      <c r="BW22" s="555"/>
      <c r="BX22" s="555"/>
      <c r="BY22" s="555"/>
      <c r="BZ22" s="555"/>
      <c r="CA22" s="555"/>
      <c r="CB22" s="555"/>
      <c r="CC22" s="555"/>
      <c r="CD22" s="555"/>
      <c r="CE22" s="555"/>
      <c r="CF22" s="555"/>
      <c r="CG22" s="555"/>
      <c r="CH22" s="555"/>
      <c r="CI22" s="555"/>
      <c r="CJ22" s="555"/>
      <c r="CK22" s="556"/>
      <c r="CL22" s="328"/>
      <c r="CM22" s="328"/>
      <c r="CN22" s="176"/>
    </row>
    <row r="23" spans="1:92" s="329" customFormat="1" ht="14.25" customHeight="1">
      <c r="A23" s="176"/>
      <c r="B23" s="176"/>
      <c r="C23" s="326"/>
      <c r="D23" s="327"/>
      <c r="E23" s="327"/>
      <c r="F23" s="327"/>
      <c r="G23" s="327"/>
      <c r="H23" s="327"/>
      <c r="I23" s="327"/>
      <c r="J23" s="327"/>
      <c r="K23" s="327"/>
      <c r="L23" s="327"/>
      <c r="M23" s="327"/>
      <c r="N23" s="327"/>
      <c r="O23" s="327"/>
      <c r="P23" s="327"/>
      <c r="Q23" s="327"/>
      <c r="R23" s="327"/>
      <c r="S23" s="327"/>
      <c r="T23" s="333"/>
      <c r="U23" s="333"/>
      <c r="V23" s="333"/>
      <c r="W23" s="333"/>
      <c r="X23" s="333"/>
      <c r="Y23" s="333"/>
      <c r="Z23" s="333"/>
      <c r="AA23" s="333"/>
      <c r="AB23" s="333"/>
      <c r="AC23" s="333"/>
      <c r="AD23" s="333"/>
      <c r="AE23" s="333"/>
      <c r="AF23" s="333"/>
      <c r="AG23" s="333"/>
      <c r="AH23" s="327"/>
      <c r="AI23" s="327"/>
      <c r="AJ23" s="327"/>
      <c r="AK23" s="327"/>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27"/>
      <c r="BM23" s="327"/>
      <c r="BN23" s="327"/>
      <c r="BO23" s="327"/>
      <c r="BP23" s="327"/>
      <c r="BQ23" s="327"/>
      <c r="BR23" s="327"/>
      <c r="BS23" s="327"/>
      <c r="BT23" s="327"/>
      <c r="BU23" s="327"/>
      <c r="BV23" s="330"/>
      <c r="BW23" s="330"/>
      <c r="BX23" s="330"/>
      <c r="BY23" s="330"/>
      <c r="BZ23" s="330"/>
      <c r="CA23" s="330"/>
      <c r="CB23" s="330"/>
      <c r="CC23" s="330"/>
      <c r="CD23" s="330"/>
      <c r="CE23" s="330"/>
      <c r="CF23" s="330"/>
      <c r="CG23" s="330"/>
      <c r="CH23" s="330"/>
      <c r="CI23" s="330"/>
      <c r="CJ23" s="330"/>
      <c r="CK23" s="330"/>
      <c r="CL23" s="328"/>
      <c r="CM23" s="328"/>
      <c r="CN23" s="176"/>
    </row>
    <row r="24" spans="1:92" s="342" customFormat="1" ht="15" customHeight="1">
      <c r="A24" s="334"/>
      <c r="B24" s="334"/>
      <c r="C24" s="335"/>
      <c r="D24" s="336" t="s">
        <v>155</v>
      </c>
      <c r="E24" s="337"/>
      <c r="F24" s="337"/>
      <c r="G24" s="338" t="s">
        <v>156</v>
      </c>
      <c r="H24" s="337"/>
      <c r="I24" s="337"/>
      <c r="J24" s="337"/>
      <c r="K24" s="337"/>
      <c r="L24" s="337"/>
      <c r="M24" s="337"/>
      <c r="N24" s="337"/>
      <c r="O24" s="337"/>
      <c r="P24" s="337"/>
      <c r="Q24" s="337"/>
      <c r="R24" s="337"/>
      <c r="S24" s="337"/>
      <c r="T24" s="339"/>
      <c r="U24" s="339"/>
      <c r="V24" s="339"/>
      <c r="W24" s="339"/>
      <c r="X24" s="339"/>
      <c r="Y24" s="339"/>
      <c r="Z24" s="339"/>
      <c r="AA24" s="339"/>
      <c r="AB24" s="339"/>
      <c r="AC24" s="339"/>
      <c r="AD24" s="339"/>
      <c r="AE24" s="339"/>
      <c r="AF24" s="339"/>
      <c r="AG24" s="339"/>
      <c r="AH24" s="337"/>
      <c r="AI24" s="337"/>
      <c r="AJ24" s="337"/>
      <c r="AK24" s="337"/>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37"/>
      <c r="BM24" s="337"/>
      <c r="BN24" s="337"/>
      <c r="BO24" s="337"/>
      <c r="BP24" s="337"/>
      <c r="BQ24" s="337"/>
      <c r="BR24" s="337"/>
      <c r="BS24" s="337"/>
      <c r="BT24" s="337"/>
      <c r="BU24" s="337"/>
      <c r="BV24" s="340"/>
      <c r="BW24" s="340"/>
      <c r="BX24" s="340"/>
      <c r="BY24" s="340"/>
      <c r="BZ24" s="340"/>
      <c r="CA24" s="340"/>
      <c r="CB24" s="340"/>
      <c r="CC24" s="340"/>
      <c r="CD24" s="340"/>
      <c r="CE24" s="340"/>
      <c r="CF24" s="340"/>
      <c r="CG24" s="340"/>
      <c r="CH24" s="340"/>
      <c r="CI24" s="340"/>
      <c r="CJ24" s="340"/>
      <c r="CK24" s="340"/>
      <c r="CL24" s="341"/>
      <c r="CM24" s="341"/>
      <c r="CN24" s="334"/>
    </row>
    <row r="25" spans="1:92" s="342" customFormat="1" ht="9" customHeight="1">
      <c r="A25" s="334"/>
      <c r="B25" s="334"/>
      <c r="C25" s="335"/>
      <c r="D25" s="337"/>
      <c r="E25" s="337"/>
      <c r="F25" s="337"/>
      <c r="G25" s="337"/>
      <c r="H25" s="337"/>
      <c r="I25" s="337"/>
      <c r="J25" s="337"/>
      <c r="K25" s="337"/>
      <c r="L25" s="337"/>
      <c r="M25" s="337"/>
      <c r="N25" s="337"/>
      <c r="O25" s="337"/>
      <c r="P25" s="337"/>
      <c r="Q25" s="337"/>
      <c r="R25" s="337"/>
      <c r="S25" s="337"/>
      <c r="T25" s="339"/>
      <c r="U25" s="339"/>
      <c r="V25" s="339"/>
      <c r="W25" s="339"/>
      <c r="X25" s="339"/>
      <c r="Y25" s="339"/>
      <c r="Z25" s="339"/>
      <c r="AA25" s="339"/>
      <c r="AB25" s="339"/>
      <c r="AC25" s="339"/>
      <c r="AD25" s="339"/>
      <c r="AE25" s="339"/>
      <c r="AF25" s="339"/>
      <c r="AG25" s="339"/>
      <c r="AH25" s="337"/>
      <c r="AI25" s="337"/>
      <c r="AJ25" s="337"/>
      <c r="AK25" s="337"/>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37"/>
      <c r="BM25" s="337"/>
      <c r="BN25" s="337"/>
      <c r="BO25" s="337"/>
      <c r="BP25" s="337"/>
      <c r="BQ25" s="337"/>
      <c r="BR25" s="337"/>
      <c r="BS25" s="337"/>
      <c r="BT25" s="337"/>
      <c r="BU25" s="337"/>
      <c r="BV25" s="340"/>
      <c r="BW25" s="340"/>
      <c r="BX25" s="340"/>
      <c r="BY25" s="340"/>
      <c r="BZ25" s="340"/>
      <c r="CA25" s="340"/>
      <c r="CB25" s="340"/>
      <c r="CC25" s="340"/>
      <c r="CD25" s="340"/>
      <c r="CE25" s="340"/>
      <c r="CF25" s="340"/>
      <c r="CG25" s="340"/>
      <c r="CH25" s="340"/>
      <c r="CI25" s="340"/>
      <c r="CJ25" s="340"/>
      <c r="CK25" s="340"/>
      <c r="CL25" s="341"/>
      <c r="CM25" s="341"/>
      <c r="CN25" s="334"/>
    </row>
    <row r="26" spans="1:92" s="342" customFormat="1" ht="30.75" customHeight="1">
      <c r="A26" s="334"/>
      <c r="B26" s="334"/>
      <c r="C26" s="335"/>
      <c r="D26" s="336" t="s">
        <v>155</v>
      </c>
      <c r="E26" s="337"/>
      <c r="F26" s="337"/>
      <c r="G26" s="570" t="s">
        <v>157</v>
      </c>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341"/>
      <c r="CM26" s="341"/>
      <c r="CN26" s="334"/>
    </row>
    <row r="27" spans="1:92" ht="21" customHeight="1"/>
    <row r="28" spans="1:92" s="325" customFormat="1" ht="18.75" customHeight="1">
      <c r="A28" s="324"/>
      <c r="B28" s="324" t="s">
        <v>158</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row>
    <row r="29" spans="1:92" ht="5.25" customHeight="1"/>
    <row r="30" spans="1:92" s="345" customFormat="1" ht="51.75" customHeight="1">
      <c r="A30" s="343"/>
      <c r="B30" s="343"/>
      <c r="C30" s="343"/>
      <c r="D30" s="344" t="s">
        <v>155</v>
      </c>
      <c r="E30" s="343"/>
      <c r="F30" s="343"/>
      <c r="G30" s="571" t="s">
        <v>159</v>
      </c>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343"/>
      <c r="CM30" s="343"/>
      <c r="CN30" s="343"/>
    </row>
    <row r="31" spans="1:92" ht="9" customHeight="1">
      <c r="D31" s="346"/>
    </row>
    <row r="32" spans="1:92" ht="30" customHeight="1">
      <c r="D32" s="346" t="s">
        <v>155</v>
      </c>
      <c r="G32" s="569" t="s">
        <v>160</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c r="BS32" s="569"/>
      <c r="BT32" s="569"/>
      <c r="BU32" s="569"/>
      <c r="BV32" s="569"/>
      <c r="BW32" s="569"/>
      <c r="BX32" s="569"/>
      <c r="BY32" s="569"/>
      <c r="BZ32" s="569"/>
      <c r="CA32" s="569"/>
      <c r="CB32" s="569"/>
      <c r="CC32" s="569"/>
      <c r="CD32" s="569"/>
      <c r="CE32" s="569"/>
      <c r="CF32" s="569"/>
      <c r="CG32" s="569"/>
      <c r="CH32" s="569"/>
      <c r="CI32" s="569"/>
      <c r="CJ32" s="569"/>
      <c r="CK32" s="569"/>
    </row>
    <row r="33" spans="1:92" ht="9.75" customHeight="1">
      <c r="D33" s="346"/>
    </row>
    <row r="34" spans="1:92" s="348" customFormat="1" ht="30" customHeight="1">
      <c r="A34" s="347"/>
      <c r="B34" s="347"/>
      <c r="C34" s="347"/>
      <c r="D34" s="336" t="s">
        <v>155</v>
      </c>
      <c r="E34" s="347"/>
      <c r="F34" s="347"/>
      <c r="G34" s="568" t="s">
        <v>161</v>
      </c>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68"/>
      <c r="BG34" s="568"/>
      <c r="BH34" s="568"/>
      <c r="BI34" s="568"/>
      <c r="BJ34" s="568"/>
      <c r="BK34" s="568"/>
      <c r="BL34" s="568"/>
      <c r="BM34" s="568"/>
      <c r="BN34" s="568"/>
      <c r="BO34" s="568"/>
      <c r="BP34" s="568"/>
      <c r="BQ34" s="568"/>
      <c r="BR34" s="568"/>
      <c r="BS34" s="568"/>
      <c r="BT34" s="568"/>
      <c r="BU34" s="568"/>
      <c r="BV34" s="568"/>
      <c r="BW34" s="568"/>
      <c r="BX34" s="568"/>
      <c r="BY34" s="568"/>
      <c r="BZ34" s="568"/>
      <c r="CA34" s="568"/>
      <c r="CB34" s="568"/>
      <c r="CC34" s="568"/>
      <c r="CD34" s="568"/>
      <c r="CE34" s="568"/>
      <c r="CF34" s="568"/>
      <c r="CG34" s="568"/>
      <c r="CH34" s="568"/>
      <c r="CI34" s="568"/>
      <c r="CJ34" s="568"/>
      <c r="CK34" s="568"/>
      <c r="CL34" s="347"/>
      <c r="CM34" s="347"/>
      <c r="CN34" s="347"/>
    </row>
    <row r="35" spans="1:92" ht="4.5" customHeight="1"/>
    <row r="36" spans="1:92" s="325" customFormat="1" ht="17.25" customHeight="1">
      <c r="A36" s="324"/>
      <c r="B36" s="324" t="s">
        <v>162</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row>
    <row r="37" spans="1:92" ht="5.25" customHeight="1"/>
    <row r="38" spans="1:92" ht="30.75" customHeight="1">
      <c r="G38" s="569" t="s">
        <v>163</v>
      </c>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row>
    <row r="39" spans="1:92" ht="19.5" customHeight="1"/>
    <row r="40" spans="1:92" s="325" customFormat="1" ht="17.25" customHeight="1">
      <c r="A40" s="324"/>
      <c r="B40" s="324" t="s">
        <v>164</v>
      </c>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row>
    <row r="41" spans="1:92" ht="5.25" customHeight="1"/>
    <row r="42" spans="1:92" ht="18.75" customHeight="1">
      <c r="G42" s="321" t="s">
        <v>165</v>
      </c>
      <c r="V42" s="321" t="s">
        <v>166</v>
      </c>
    </row>
    <row r="43" spans="1:92" ht="18.75" customHeight="1">
      <c r="V43" s="321" t="s">
        <v>167</v>
      </c>
      <c r="BJ43" s="321" t="s">
        <v>168</v>
      </c>
    </row>
  </sheetData>
  <sheetProtection algorithmName="SHA-512" hashValue="70RfnG3j9St4FRIWxEZdAr7fNIx0HR+ii29QV9UkRyqDChbhpv53Yzd4y9A0qkPnw5lgCkW7sWY3cUMtulvBQQ==" saltValue="AgRzrsFP5uJc7tHn2wN6Lw==" spinCount="100000" sheet="1" objects="1" scenarios="1" selectLockedCells="1"/>
  <mergeCells count="26">
    <mergeCell ref="G34:CK34"/>
    <mergeCell ref="G38:CK38"/>
    <mergeCell ref="D19:O21"/>
    <mergeCell ref="AL20:BK22"/>
    <mergeCell ref="BV20:CK22"/>
    <mergeCell ref="T21:AG22"/>
    <mergeCell ref="G26:CK26"/>
    <mergeCell ref="G30:CK30"/>
    <mergeCell ref="T18:AG19"/>
    <mergeCell ref="AL16:BC18"/>
    <mergeCell ref="BH16:BQ16"/>
    <mergeCell ref="BV17:CK18"/>
    <mergeCell ref="BH18:BQ18"/>
    <mergeCell ref="G32:CK32"/>
    <mergeCell ref="I2:CF2"/>
    <mergeCell ref="C3:CL3"/>
    <mergeCell ref="C5:CL5"/>
    <mergeCell ref="T9:AG10"/>
    <mergeCell ref="AL9:BC11"/>
    <mergeCell ref="BH9:BQ9"/>
    <mergeCell ref="BV9:CK10"/>
    <mergeCell ref="D10:O12"/>
    <mergeCell ref="BH11:BQ11"/>
    <mergeCell ref="T12:AG13"/>
    <mergeCell ref="AL13:BK14"/>
    <mergeCell ref="BV13:CK14"/>
  </mergeCells>
  <phoneticPr fontId="4"/>
  <pageMargins left="0.59055118110236227" right="0.59055118110236227" top="0.55118110236220474" bottom="0.35433070866141736" header="0.31496062992125984" footer="0.31496062992125984"/>
  <pageSetup paperSize="9" orientation="portrait" r:id="rId1"/>
  <headerFooter>
    <oddFooter>&amp;LVer3.1.0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A91"/>
  <sheetViews>
    <sheetView showGridLines="0" topLeftCell="A9" zoomScaleNormal="100" workbookViewId="0">
      <selection activeCell="G10" sqref="G10"/>
    </sheetView>
  </sheetViews>
  <sheetFormatPr defaultRowHeight="18.75"/>
  <cols>
    <col min="1" max="1" width="3.625" style="3" customWidth="1"/>
    <col min="2" max="2" width="20.625" style="3" customWidth="1"/>
    <col min="3" max="3" width="12" style="3" customWidth="1"/>
    <col min="4" max="4" width="8" style="9" customWidth="1"/>
    <col min="5" max="5" width="5.125" style="9" customWidth="1"/>
    <col min="6" max="6" width="11.75" style="9" customWidth="1"/>
    <col min="7" max="7" width="5.125" style="9" customWidth="1"/>
    <col min="8" max="8" width="11.875" style="9" customWidth="1"/>
    <col min="9" max="9" width="18.125" style="9" customWidth="1"/>
    <col min="10" max="10" width="3.875" style="9" customWidth="1"/>
    <col min="11" max="11" width="1.5" style="270" customWidth="1"/>
    <col min="12" max="12" width="5.5" style="300" hidden="1" customWidth="1"/>
    <col min="13" max="13" width="5.875" style="300" hidden="1" customWidth="1"/>
    <col min="14" max="14" width="9" style="300" hidden="1" customWidth="1"/>
    <col min="15" max="15" width="6.75" style="300" hidden="1" customWidth="1"/>
    <col min="16" max="16" width="10.375" style="300" hidden="1" customWidth="1"/>
    <col min="17" max="17" width="9" style="3" hidden="1" customWidth="1"/>
    <col min="18" max="19" width="9" style="3" customWidth="1"/>
    <col min="20" max="16384" width="9" style="3"/>
  </cols>
  <sheetData>
    <row r="1" spans="2:16" ht="30" customHeight="1">
      <c r="B1" s="1" t="s">
        <v>70</v>
      </c>
      <c r="C1" s="1"/>
      <c r="D1" s="1"/>
      <c r="E1" s="1"/>
      <c r="F1" s="1"/>
      <c r="G1" s="1"/>
      <c r="H1" s="1"/>
      <c r="I1" s="1"/>
      <c r="J1" s="1"/>
      <c r="K1" s="264"/>
    </row>
    <row r="2" spans="2:16" ht="9.9499999999999993" customHeight="1" thickBot="1">
      <c r="B2" s="6"/>
      <c r="D2" s="6"/>
      <c r="E2" s="6"/>
      <c r="F2" s="6"/>
      <c r="G2" s="6"/>
      <c r="H2" s="6"/>
      <c r="I2" s="6"/>
      <c r="J2" s="6"/>
      <c r="K2" s="266"/>
    </row>
    <row r="3" spans="2:16" ht="18.75" customHeight="1">
      <c r="B3" s="572" t="s">
        <v>275</v>
      </c>
      <c r="C3" s="573"/>
      <c r="D3" s="573"/>
      <c r="E3" s="573"/>
      <c r="F3" s="573"/>
      <c r="G3" s="573"/>
      <c r="H3" s="573"/>
      <c r="I3" s="574"/>
      <c r="J3" s="6"/>
      <c r="K3" s="266"/>
    </row>
    <row r="4" spans="2:16" ht="18.75" customHeight="1">
      <c r="B4" s="575"/>
      <c r="C4" s="576"/>
      <c r="D4" s="576"/>
      <c r="E4" s="576"/>
      <c r="F4" s="576"/>
      <c r="G4" s="576"/>
      <c r="H4" s="576"/>
      <c r="I4" s="577"/>
      <c r="J4" s="6"/>
      <c r="K4" s="266"/>
    </row>
    <row r="5" spans="2:16" ht="18.75" customHeight="1">
      <c r="B5" s="575"/>
      <c r="C5" s="576"/>
      <c r="D5" s="576"/>
      <c r="E5" s="576"/>
      <c r="F5" s="576"/>
      <c r="G5" s="576"/>
      <c r="H5" s="576"/>
      <c r="I5" s="577"/>
      <c r="J5" s="6"/>
      <c r="K5" s="266"/>
    </row>
    <row r="6" spans="2:16" ht="18.75" customHeight="1">
      <c r="B6" s="575"/>
      <c r="C6" s="576"/>
      <c r="D6" s="576"/>
      <c r="E6" s="576"/>
      <c r="F6" s="576"/>
      <c r="G6" s="576"/>
      <c r="H6" s="576"/>
      <c r="I6" s="577"/>
      <c r="J6" s="6"/>
      <c r="K6" s="266"/>
    </row>
    <row r="7" spans="2:16" ht="18.75" customHeight="1">
      <c r="B7" s="575"/>
      <c r="C7" s="576"/>
      <c r="D7" s="576"/>
      <c r="E7" s="576"/>
      <c r="F7" s="576"/>
      <c r="G7" s="576"/>
      <c r="H7" s="576"/>
      <c r="I7" s="577"/>
      <c r="J7" s="6"/>
      <c r="K7" s="266"/>
    </row>
    <row r="8" spans="2:16" ht="18.75" customHeight="1">
      <c r="B8" s="575"/>
      <c r="C8" s="576"/>
      <c r="D8" s="576"/>
      <c r="E8" s="576"/>
      <c r="F8" s="576"/>
      <c r="G8" s="576"/>
      <c r="H8" s="576"/>
      <c r="I8" s="577"/>
      <c r="J8" s="6"/>
      <c r="K8" s="266"/>
    </row>
    <row r="9" spans="2:16" ht="18.75" customHeight="1" thickBot="1">
      <c r="B9" s="578"/>
      <c r="C9" s="579"/>
      <c r="D9" s="579"/>
      <c r="E9" s="579"/>
      <c r="F9" s="579"/>
      <c r="G9" s="579"/>
      <c r="H9" s="579"/>
      <c r="I9" s="580"/>
      <c r="J9" s="6"/>
      <c r="K9" s="266"/>
    </row>
    <row r="10" spans="2:16" ht="15" customHeight="1">
      <c r="B10" s="6"/>
      <c r="D10" s="6"/>
      <c r="E10" s="6"/>
      <c r="F10" s="6"/>
      <c r="G10" s="6"/>
      <c r="H10" s="6"/>
      <c r="I10" s="6"/>
      <c r="J10" s="6"/>
      <c r="K10" s="266"/>
    </row>
    <row r="11" spans="2:16" ht="15" customHeight="1">
      <c r="B11" s="6"/>
      <c r="D11" s="6"/>
      <c r="E11" s="6"/>
      <c r="F11" s="6"/>
      <c r="G11" s="6"/>
      <c r="H11" s="6"/>
      <c r="I11" s="6"/>
      <c r="J11" s="6"/>
      <c r="K11" s="266"/>
    </row>
    <row r="12" spans="2:16" ht="15" customHeight="1">
      <c r="B12" s="6"/>
      <c r="C12" s="69">
        <f ca="1">DATE(IF(MONTH(TODAY())&lt;4,YEAR(TODAY())-1,YEAR(TODAY())),4,1)</f>
        <v>45383</v>
      </c>
      <c r="D12" s="451" t="s">
        <v>272</v>
      </c>
      <c r="E12" s="6"/>
      <c r="F12" s="6"/>
      <c r="G12" s="6"/>
      <c r="H12" s="6"/>
      <c r="I12" s="6"/>
      <c r="J12" s="6"/>
      <c r="K12" s="266"/>
    </row>
    <row r="13" spans="2:16" ht="18" customHeight="1">
      <c r="B13" s="591" t="s">
        <v>57</v>
      </c>
      <c r="C13" s="43" t="s">
        <v>54</v>
      </c>
      <c r="D13" s="73" t="s">
        <v>273</v>
      </c>
      <c r="E13" s="3"/>
      <c r="F13" s="75">
        <f>DATEVALUE(D13 &amp; "/4/1")</f>
        <v>45748</v>
      </c>
      <c r="G13" s="71" t="s">
        <v>58</v>
      </c>
      <c r="H13" s="76">
        <f>EDATE(F13,12)-1</f>
        <v>46112</v>
      </c>
      <c r="I13" s="70"/>
      <c r="J13" s="70"/>
      <c r="K13" s="267"/>
    </row>
    <row r="14" spans="2:16" ht="18" customHeight="1">
      <c r="B14" s="592"/>
      <c r="C14" s="43" t="s">
        <v>55</v>
      </c>
      <c r="D14" s="74" t="str">
        <f>TEXT(F14,"ge")</f>
        <v>R6</v>
      </c>
      <c r="E14" s="21"/>
      <c r="F14" s="75">
        <f>EDATE(F13,-12)</f>
        <v>45383</v>
      </c>
      <c r="G14" s="71" t="s">
        <v>58</v>
      </c>
      <c r="H14" s="76">
        <f>EDATE(F14,12)-1</f>
        <v>45747</v>
      </c>
      <c r="I14" s="21"/>
      <c r="J14" s="21"/>
      <c r="K14" s="268"/>
    </row>
    <row r="15" spans="2:16" ht="18" customHeight="1">
      <c r="B15" s="586"/>
      <c r="C15" s="43" t="s">
        <v>56</v>
      </c>
      <c r="D15" s="74" t="str">
        <f>TEXT(F15,"ge")</f>
        <v>R5</v>
      </c>
      <c r="E15" s="21"/>
      <c r="F15" s="75">
        <f>EDATE(F14,-12)</f>
        <v>45017</v>
      </c>
      <c r="G15" s="71" t="s">
        <v>58</v>
      </c>
      <c r="H15" s="76">
        <f>EDATE(F15,12)-1</f>
        <v>45382</v>
      </c>
      <c r="I15" s="21"/>
      <c r="J15" s="21"/>
      <c r="K15" s="268"/>
      <c r="P15" s="301"/>
    </row>
    <row r="16" spans="2:16" ht="3" customHeight="1">
      <c r="B16" s="121"/>
      <c r="C16" s="43"/>
      <c r="D16" s="122"/>
      <c r="E16" s="21"/>
      <c r="F16" s="123"/>
      <c r="G16" s="121"/>
      <c r="H16" s="123"/>
      <c r="I16" s="21"/>
      <c r="J16" s="21"/>
      <c r="K16" s="268"/>
      <c r="P16" s="301"/>
    </row>
    <row r="17" spans="2:27" ht="15" customHeight="1">
      <c r="B17" s="585" t="s">
        <v>71</v>
      </c>
      <c r="C17" s="43"/>
      <c r="D17" s="254"/>
      <c r="E17" s="255"/>
      <c r="F17" s="256"/>
      <c r="G17" s="257"/>
      <c r="H17" s="124"/>
      <c r="I17" s="21"/>
      <c r="J17" s="21"/>
      <c r="K17" s="268"/>
      <c r="L17" s="277" t="str">
        <f>IF(M17=1,"遡及資格取得","取得日訂正")</f>
        <v>遡及資格取得</v>
      </c>
      <c r="M17" s="277">
        <v>1</v>
      </c>
      <c r="P17" s="301"/>
    </row>
    <row r="18" spans="2:27" ht="15" customHeight="1">
      <c r="B18" s="586"/>
      <c r="C18" s="43"/>
      <c r="D18" s="258"/>
      <c r="E18" s="259"/>
      <c r="F18" s="260"/>
      <c r="G18" s="261"/>
      <c r="H18" s="124"/>
      <c r="I18" s="21"/>
      <c r="J18" s="21"/>
      <c r="K18" s="268"/>
      <c r="P18" s="301"/>
    </row>
    <row r="19" spans="2:27" ht="57.95" customHeight="1">
      <c r="C19" s="37"/>
      <c r="D19" s="72" t="str">
        <f ca="1">TEXT(C12,"ge")</f>
        <v>R6</v>
      </c>
      <c r="I19" s="10"/>
      <c r="J19" s="10"/>
      <c r="K19" s="269"/>
    </row>
    <row r="20" spans="2:27" ht="12" customHeight="1">
      <c r="B20" s="596" t="s">
        <v>6</v>
      </c>
      <c r="C20" s="37"/>
      <c r="D20" s="13" t="s">
        <v>46</v>
      </c>
      <c r="E20" s="13"/>
      <c r="F20" s="13"/>
      <c r="G20" s="3"/>
      <c r="H20" s="46" t="s">
        <v>45</v>
      </c>
      <c r="I20" s="3"/>
      <c r="J20" s="3"/>
      <c r="K20" s="265"/>
    </row>
    <row r="21" spans="2:27" ht="18" customHeight="1">
      <c r="B21" s="597"/>
      <c r="C21" s="37"/>
      <c r="D21" s="593"/>
      <c r="E21" s="594"/>
      <c r="F21" s="595"/>
      <c r="G21" s="47" t="s">
        <v>44</v>
      </c>
      <c r="H21" s="48"/>
    </row>
    <row r="22" spans="2:27" ht="12" customHeight="1">
      <c r="B22" s="11" t="str">
        <f>IF(D21="","",CONCATENATE(TEXT(D21,"00000000000"),"-",TEXT(H21,"000")))</f>
        <v/>
      </c>
      <c r="C22" s="37"/>
      <c r="D22" s="3"/>
      <c r="E22" s="3"/>
      <c r="F22" s="3"/>
      <c r="G22" s="3"/>
      <c r="H22" s="3"/>
      <c r="I22" s="3"/>
      <c r="J22" s="3"/>
      <c r="K22" s="265"/>
      <c r="L22" s="302"/>
    </row>
    <row r="23" spans="2:27" ht="3" customHeight="1">
      <c r="C23" s="37"/>
      <c r="H23" s="10"/>
      <c r="I23" s="3"/>
      <c r="J23" s="3"/>
      <c r="K23" s="265"/>
      <c r="L23" s="302"/>
    </row>
    <row r="24" spans="2:27" ht="12" customHeight="1">
      <c r="B24" s="582" t="s">
        <v>7</v>
      </c>
      <c r="C24" s="37"/>
      <c r="D24" s="46" t="s">
        <v>48</v>
      </c>
      <c r="E24" s="3"/>
      <c r="F24" s="46" t="s">
        <v>49</v>
      </c>
      <c r="G24" s="3"/>
      <c r="H24" s="46" t="s">
        <v>47</v>
      </c>
      <c r="I24" s="3"/>
      <c r="J24" s="3"/>
      <c r="K24" s="265"/>
      <c r="L24" s="302"/>
    </row>
    <row r="25" spans="2:27" ht="18" customHeight="1">
      <c r="B25" s="597"/>
      <c r="C25" s="37"/>
      <c r="D25" s="49"/>
      <c r="E25" s="47" t="s">
        <v>44</v>
      </c>
      <c r="F25" s="50"/>
      <c r="G25" s="47" t="s">
        <v>44</v>
      </c>
      <c r="H25" s="51"/>
      <c r="I25" s="3"/>
      <c r="J25" s="246"/>
      <c r="K25" s="265"/>
      <c r="L25" s="302"/>
      <c r="Q25" s="246"/>
      <c r="R25" s="246"/>
      <c r="S25" s="246"/>
      <c r="T25" s="246"/>
      <c r="U25" s="246"/>
      <c r="V25" s="246"/>
      <c r="W25" s="246"/>
      <c r="X25" s="246"/>
      <c r="Y25" s="246"/>
      <c r="Z25" s="246"/>
      <c r="AA25" s="246"/>
    </row>
    <row r="26" spans="2:27" ht="12" customHeight="1">
      <c r="B26" s="11" t="str">
        <f>IF(D25="","",CONCATENATE(TEXT(D25,"0000"),"-",TEXT(F25,"000000"),"-",H25))</f>
        <v/>
      </c>
      <c r="C26" s="37"/>
      <c r="D26" s="3"/>
      <c r="E26" s="3"/>
      <c r="F26" s="3"/>
      <c r="G26" s="3"/>
      <c r="H26" s="3"/>
      <c r="I26" s="3"/>
      <c r="J26" s="246"/>
      <c r="K26" s="265"/>
      <c r="Q26" s="246"/>
      <c r="R26" s="246"/>
      <c r="S26" s="246"/>
      <c r="T26" s="246"/>
      <c r="U26" s="246"/>
      <c r="V26" s="246"/>
      <c r="W26" s="246"/>
      <c r="X26" s="246"/>
      <c r="Y26" s="246"/>
      <c r="Z26" s="246"/>
      <c r="AA26" s="246"/>
    </row>
    <row r="27" spans="2:27" ht="3" customHeight="1">
      <c r="C27" s="37"/>
      <c r="I27" s="10"/>
      <c r="J27" s="248"/>
      <c r="K27" s="269"/>
      <c r="Q27" s="246"/>
      <c r="R27" s="246"/>
      <c r="S27" s="246"/>
      <c r="T27" s="246"/>
      <c r="U27" s="246"/>
      <c r="V27" s="246"/>
      <c r="W27" s="246"/>
      <c r="X27" s="246"/>
      <c r="Y27" s="246"/>
      <c r="Z27" s="246"/>
      <c r="AA27" s="246"/>
    </row>
    <row r="28" spans="2:27" ht="17.100000000000001" customHeight="1">
      <c r="B28" s="596" t="s">
        <v>8</v>
      </c>
      <c r="C28" s="169" t="s">
        <v>9</v>
      </c>
      <c r="D28" s="587"/>
      <c r="E28" s="587"/>
      <c r="F28" s="587"/>
      <c r="G28" s="587"/>
      <c r="H28" s="587"/>
      <c r="I28" s="587"/>
      <c r="J28" s="249"/>
      <c r="K28" s="271"/>
      <c r="Q28" s="246"/>
      <c r="R28" s="246"/>
      <c r="S28" s="246"/>
      <c r="T28" s="246"/>
      <c r="U28" s="246"/>
      <c r="V28" s="246"/>
      <c r="W28" s="246"/>
      <c r="X28" s="246"/>
      <c r="Y28" s="246"/>
      <c r="Z28" s="246"/>
      <c r="AA28" s="246"/>
    </row>
    <row r="29" spans="2:27" ht="17.100000000000001" customHeight="1">
      <c r="B29" s="597"/>
      <c r="C29" s="169" t="s">
        <v>89</v>
      </c>
      <c r="D29" s="587"/>
      <c r="E29" s="587"/>
      <c r="F29" s="587"/>
      <c r="G29" s="587"/>
      <c r="H29" s="587"/>
      <c r="I29" s="587"/>
      <c r="J29" s="249"/>
      <c r="K29" s="271"/>
      <c r="Q29" s="246"/>
      <c r="R29" s="246"/>
      <c r="S29" s="246"/>
      <c r="T29" s="246"/>
      <c r="U29" s="246"/>
      <c r="V29" s="246"/>
      <c r="W29" s="246"/>
      <c r="X29" s="246"/>
      <c r="Y29" s="246"/>
      <c r="Z29" s="246"/>
      <c r="AA29" s="246"/>
    </row>
    <row r="30" spans="2:27" ht="17.100000000000001" customHeight="1">
      <c r="B30" s="597"/>
      <c r="C30" s="169" t="s">
        <v>10</v>
      </c>
      <c r="D30" s="587"/>
      <c r="E30" s="587"/>
      <c r="F30" s="587"/>
      <c r="G30" s="587"/>
      <c r="H30" s="587"/>
      <c r="I30" s="587"/>
      <c r="J30" s="249"/>
      <c r="K30" s="271"/>
      <c r="Q30" s="246"/>
      <c r="R30" s="246"/>
      <c r="S30" s="246"/>
      <c r="T30" s="246"/>
      <c r="U30" s="246"/>
      <c r="V30" s="246"/>
      <c r="W30" s="246"/>
      <c r="X30" s="246"/>
      <c r="Y30" s="246"/>
      <c r="Z30" s="246"/>
      <c r="AA30" s="246"/>
    </row>
    <row r="31" spans="2:27" ht="17.100000000000001" customHeight="1">
      <c r="B31" s="597"/>
      <c r="C31" s="169" t="s">
        <v>11</v>
      </c>
      <c r="D31" s="581"/>
      <c r="E31" s="581"/>
      <c r="F31" s="581"/>
      <c r="G31" s="581"/>
      <c r="H31" s="581"/>
      <c r="I31" s="581"/>
      <c r="J31" s="250"/>
      <c r="K31" s="272"/>
      <c r="Q31" s="246"/>
      <c r="R31" s="246"/>
      <c r="S31" s="246"/>
      <c r="T31" s="246"/>
      <c r="U31" s="246"/>
      <c r="V31" s="246"/>
      <c r="W31" s="246"/>
      <c r="X31" s="246"/>
      <c r="Y31" s="246"/>
      <c r="Z31" s="246"/>
      <c r="AA31" s="246"/>
    </row>
    <row r="32" spans="2:27" ht="17.100000000000001" customHeight="1">
      <c r="B32" s="597"/>
      <c r="C32" s="169" t="s">
        <v>113</v>
      </c>
      <c r="D32" s="588"/>
      <c r="E32" s="589"/>
      <c r="F32" s="589"/>
      <c r="G32" s="589"/>
      <c r="H32" s="589"/>
      <c r="I32" s="590"/>
      <c r="J32" s="249"/>
      <c r="K32" s="271"/>
      <c r="L32" s="277" t="str">
        <f>CONCATENATE(L33," ",L39)</f>
        <v xml:space="preserve"> </v>
      </c>
      <c r="Q32" s="246"/>
      <c r="R32" s="246"/>
      <c r="S32" s="246"/>
      <c r="T32" s="246"/>
      <c r="U32" s="246"/>
      <c r="V32" s="246"/>
      <c r="W32" s="246"/>
      <c r="X32" s="246"/>
      <c r="Y32" s="246"/>
      <c r="Z32" s="246"/>
      <c r="AA32" s="246"/>
    </row>
    <row r="33" spans="2:27" ht="17.100000000000001" customHeight="1">
      <c r="B33" s="598"/>
      <c r="C33" s="169" t="s">
        <v>12</v>
      </c>
      <c r="D33" s="581"/>
      <c r="E33" s="581"/>
      <c r="F33" s="581"/>
      <c r="G33" s="581"/>
      <c r="H33" s="581"/>
      <c r="I33" s="581"/>
      <c r="J33" s="250"/>
      <c r="K33" s="272"/>
      <c r="L33" s="277" t="str">
        <f>IF(D33="","","事業所担当者連絡先")</f>
        <v/>
      </c>
      <c r="O33" s="277" t="str">
        <f>IF(D33="","",D33)</f>
        <v/>
      </c>
      <c r="Q33" s="246"/>
      <c r="R33" s="246"/>
      <c r="S33" s="246"/>
      <c r="T33" s="246"/>
      <c r="U33" s="246"/>
      <c r="V33" s="246"/>
      <c r="W33" s="246"/>
      <c r="X33" s="246"/>
      <c r="Y33" s="246"/>
      <c r="Z33" s="246"/>
      <c r="AA33" s="246"/>
    </row>
    <row r="34" spans="2:27" ht="3" customHeight="1">
      <c r="C34" s="37"/>
      <c r="I34" s="10"/>
      <c r="J34" s="251"/>
      <c r="K34" s="273"/>
      <c r="Q34" s="246"/>
      <c r="R34" s="246"/>
      <c r="S34" s="246"/>
      <c r="T34" s="246"/>
      <c r="U34" s="246"/>
      <c r="V34" s="246"/>
      <c r="W34" s="246"/>
      <c r="X34" s="246"/>
      <c r="Y34" s="246"/>
      <c r="Z34" s="246"/>
      <c r="AA34" s="246"/>
    </row>
    <row r="35" spans="2:27" ht="17.100000000000001" customHeight="1">
      <c r="B35" s="582" t="s">
        <v>13</v>
      </c>
      <c r="C35" s="169" t="s">
        <v>9</v>
      </c>
      <c r="D35" s="587"/>
      <c r="E35" s="587"/>
      <c r="F35" s="587"/>
      <c r="G35" s="587"/>
      <c r="H35" s="587"/>
      <c r="I35" s="587"/>
      <c r="J35" s="249"/>
      <c r="K35" s="271"/>
      <c r="L35" s="277" t="str">
        <f>IF(D35&lt;&gt;"",D35,IF(D41="","",D41))</f>
        <v/>
      </c>
      <c r="Q35" s="246"/>
      <c r="R35" s="246"/>
      <c r="S35" s="246"/>
      <c r="T35" s="246"/>
      <c r="U35" s="246"/>
      <c r="V35" s="246"/>
      <c r="W35" s="246"/>
      <c r="X35" s="246"/>
      <c r="Y35" s="246"/>
      <c r="Z35" s="246"/>
      <c r="AA35" s="246"/>
    </row>
    <row r="36" spans="2:27" ht="17.100000000000001" customHeight="1">
      <c r="B36" s="583"/>
      <c r="C36" s="169" t="s">
        <v>89</v>
      </c>
      <c r="D36" s="587"/>
      <c r="E36" s="587"/>
      <c r="F36" s="587"/>
      <c r="G36" s="587"/>
      <c r="H36" s="587"/>
      <c r="I36" s="587"/>
      <c r="J36" s="249"/>
      <c r="K36" s="271"/>
      <c r="L36" s="277" t="str">
        <f>IF(D36&lt;&gt;"",D36,IF(D42="","",D42))</f>
        <v/>
      </c>
      <c r="Q36" s="246"/>
      <c r="R36" s="246"/>
      <c r="S36" s="246"/>
      <c r="T36" s="246"/>
      <c r="U36" s="246"/>
      <c r="V36" s="246"/>
      <c r="W36" s="246"/>
      <c r="X36" s="246"/>
      <c r="Y36" s="246"/>
      <c r="Z36" s="246"/>
      <c r="AA36" s="246"/>
    </row>
    <row r="37" spans="2:27" ht="17.100000000000001" customHeight="1">
      <c r="B37" s="583"/>
      <c r="C37" s="169" t="s">
        <v>11</v>
      </c>
      <c r="D37" s="581"/>
      <c r="E37" s="581"/>
      <c r="F37" s="581"/>
      <c r="G37" s="581"/>
      <c r="H37" s="581"/>
      <c r="I37" s="581"/>
      <c r="J37" s="250"/>
      <c r="K37" s="272"/>
      <c r="L37" s="277" t="str">
        <f>IF(D37&lt;&gt;"",D37,IF(D43="","",D43))</f>
        <v/>
      </c>
      <c r="Q37" s="246"/>
      <c r="R37" s="246"/>
      <c r="S37" s="246"/>
      <c r="T37" s="246"/>
      <c r="U37" s="246"/>
      <c r="V37" s="246"/>
      <c r="W37" s="246"/>
      <c r="X37" s="246"/>
      <c r="Y37" s="246"/>
      <c r="Z37" s="246"/>
      <c r="AA37" s="246"/>
    </row>
    <row r="38" spans="2:27" ht="17.100000000000001" customHeight="1">
      <c r="B38" s="583"/>
      <c r="C38" s="169" t="s">
        <v>113</v>
      </c>
      <c r="D38" s="588"/>
      <c r="E38" s="589"/>
      <c r="F38" s="589"/>
      <c r="G38" s="589"/>
      <c r="H38" s="589"/>
      <c r="I38" s="590"/>
      <c r="J38" s="249"/>
      <c r="K38" s="271"/>
      <c r="L38" s="277" t="str">
        <f>IF(D38&lt;&gt;"",D38,IF(D44="","",D44))</f>
        <v/>
      </c>
      <c r="Q38" s="246"/>
      <c r="R38" s="246"/>
      <c r="S38" s="246"/>
      <c r="T38" s="246"/>
      <c r="U38" s="246"/>
      <c r="V38" s="246"/>
      <c r="W38" s="246"/>
      <c r="X38" s="246"/>
      <c r="Y38" s="246"/>
      <c r="Z38" s="246"/>
      <c r="AA38" s="246"/>
    </row>
    <row r="39" spans="2:27" ht="17.100000000000001" customHeight="1">
      <c r="B39" s="584"/>
      <c r="C39" s="169" t="s">
        <v>12</v>
      </c>
      <c r="D39" s="581"/>
      <c r="E39" s="581"/>
      <c r="F39" s="581"/>
      <c r="G39" s="581"/>
      <c r="H39" s="581"/>
      <c r="I39" s="581"/>
      <c r="J39" s="250"/>
      <c r="K39" s="272"/>
      <c r="L39" s="277" t="str">
        <f>IF(D39&lt;&gt;"","事務組合担当者連絡先",IF(D45="","","社労士担当者連絡先"))</f>
        <v/>
      </c>
      <c r="O39" s="277" t="str">
        <f>IF(D39&lt;&gt;"",D39,IF(D45="","",D45))</f>
        <v/>
      </c>
      <c r="Q39" s="246"/>
      <c r="R39" s="246"/>
      <c r="S39" s="246"/>
      <c r="T39" s="246"/>
      <c r="U39" s="246"/>
      <c r="V39" s="246"/>
      <c r="W39" s="246"/>
      <c r="X39" s="246"/>
      <c r="Y39" s="246"/>
      <c r="Z39" s="246"/>
      <c r="AA39" s="246"/>
    </row>
    <row r="40" spans="2:27" s="246" customFormat="1" ht="3" customHeight="1">
      <c r="B40" s="262"/>
      <c r="C40" s="263"/>
      <c r="D40" s="250"/>
      <c r="E40" s="250"/>
      <c r="F40" s="250"/>
      <c r="G40" s="250"/>
      <c r="H40" s="250"/>
      <c r="I40" s="250"/>
      <c r="J40" s="250"/>
      <c r="K40" s="272"/>
      <c r="L40" s="300"/>
      <c r="M40" s="300"/>
      <c r="N40" s="300"/>
      <c r="O40" s="300"/>
      <c r="P40" s="300"/>
    </row>
    <row r="41" spans="2:27" ht="17.100000000000001" customHeight="1">
      <c r="B41" s="582" t="s">
        <v>72</v>
      </c>
      <c r="C41" s="169" t="s">
        <v>9</v>
      </c>
      <c r="D41" s="587"/>
      <c r="E41" s="587"/>
      <c r="F41" s="587"/>
      <c r="G41" s="587"/>
      <c r="H41" s="587"/>
      <c r="I41" s="587"/>
      <c r="J41" s="249"/>
      <c r="K41" s="271"/>
      <c r="Q41" s="246"/>
      <c r="R41" s="246"/>
      <c r="S41" s="246"/>
      <c r="T41" s="246"/>
      <c r="U41" s="246"/>
      <c r="V41" s="246"/>
      <c r="W41" s="246"/>
      <c r="X41" s="246"/>
      <c r="Y41" s="246"/>
      <c r="Z41" s="246"/>
      <c r="AA41" s="246"/>
    </row>
    <row r="42" spans="2:27" ht="17.100000000000001" customHeight="1">
      <c r="B42" s="583"/>
      <c r="C42" s="169" t="s">
        <v>90</v>
      </c>
      <c r="D42" s="587"/>
      <c r="E42" s="587"/>
      <c r="F42" s="587"/>
      <c r="G42" s="587"/>
      <c r="H42" s="587"/>
      <c r="I42" s="587"/>
      <c r="J42" s="249"/>
      <c r="K42" s="271"/>
      <c r="Q42" s="246"/>
      <c r="R42" s="246"/>
      <c r="S42" s="246"/>
      <c r="T42" s="246"/>
      <c r="U42" s="246"/>
      <c r="V42" s="246"/>
      <c r="W42" s="246"/>
      <c r="X42" s="246"/>
      <c r="Y42" s="246"/>
      <c r="Z42" s="246"/>
      <c r="AA42" s="246"/>
    </row>
    <row r="43" spans="2:27" ht="17.100000000000001" customHeight="1">
      <c r="B43" s="583"/>
      <c r="C43" s="169" t="s">
        <v>11</v>
      </c>
      <c r="D43" s="581"/>
      <c r="E43" s="581"/>
      <c r="F43" s="581"/>
      <c r="G43" s="581"/>
      <c r="H43" s="581"/>
      <c r="I43" s="581"/>
      <c r="J43" s="250"/>
      <c r="K43" s="272"/>
      <c r="Q43" s="246"/>
      <c r="R43" s="246"/>
      <c r="S43" s="246"/>
      <c r="T43" s="246"/>
      <c r="U43" s="246"/>
      <c r="V43" s="246"/>
      <c r="W43" s="246"/>
      <c r="X43" s="246"/>
      <c r="Y43" s="246"/>
      <c r="Z43" s="246"/>
      <c r="AA43" s="246"/>
    </row>
    <row r="44" spans="2:27" ht="17.100000000000001" customHeight="1">
      <c r="B44" s="583"/>
      <c r="C44" s="169" t="s">
        <v>113</v>
      </c>
      <c r="D44" s="588"/>
      <c r="E44" s="589"/>
      <c r="F44" s="589"/>
      <c r="G44" s="589"/>
      <c r="H44" s="589"/>
      <c r="I44" s="590"/>
      <c r="J44" s="249"/>
      <c r="K44" s="271"/>
      <c r="Q44" s="246"/>
      <c r="R44" s="246"/>
      <c r="S44" s="246"/>
      <c r="T44" s="246"/>
      <c r="U44" s="246"/>
      <c r="V44" s="246"/>
      <c r="W44" s="246"/>
      <c r="X44" s="246"/>
      <c r="Y44" s="246"/>
      <c r="Z44" s="246"/>
      <c r="AA44" s="246"/>
    </row>
    <row r="45" spans="2:27" ht="17.100000000000001" customHeight="1">
      <c r="B45" s="584"/>
      <c r="C45" s="169" t="s">
        <v>12</v>
      </c>
      <c r="D45" s="581"/>
      <c r="E45" s="581"/>
      <c r="F45" s="581"/>
      <c r="G45" s="581"/>
      <c r="H45" s="581"/>
      <c r="I45" s="581"/>
      <c r="J45" s="250"/>
      <c r="K45" s="272"/>
      <c r="Q45" s="246"/>
      <c r="R45" s="246"/>
      <c r="S45" s="246"/>
      <c r="T45" s="246"/>
      <c r="U45" s="246"/>
      <c r="V45" s="246"/>
      <c r="W45" s="246"/>
      <c r="X45" s="246"/>
      <c r="Y45" s="246"/>
      <c r="Z45" s="246"/>
      <c r="AA45" s="246"/>
    </row>
    <row r="46" spans="2:27" ht="3" customHeight="1">
      <c r="J46" s="252"/>
      <c r="K46" s="274"/>
      <c r="Q46" s="246"/>
      <c r="R46" s="246"/>
      <c r="S46" s="246"/>
      <c r="T46" s="246"/>
      <c r="U46" s="246"/>
      <c r="V46" s="246"/>
      <c r="W46" s="246"/>
      <c r="X46" s="246"/>
      <c r="Y46" s="246"/>
      <c r="Z46" s="246"/>
      <c r="AA46" s="246"/>
    </row>
    <row r="47" spans="2:27">
      <c r="B47" s="596" t="s">
        <v>14</v>
      </c>
      <c r="C47" s="43" t="s">
        <v>15</v>
      </c>
      <c r="D47" s="241"/>
      <c r="E47" s="9" t="s">
        <v>125</v>
      </c>
      <c r="F47" s="3"/>
      <c r="G47" s="3"/>
      <c r="H47" s="3"/>
      <c r="I47" s="3"/>
      <c r="J47" s="253"/>
      <c r="K47" s="275"/>
      <c r="N47" s="303" t="str">
        <f>IF(D47="末","☑　月末","□　月末")</f>
        <v>□　月末</v>
      </c>
      <c r="O47" s="304" t="str">
        <f>IF(OR(D47="",D47="末"),"□　　　　日",CONCATENATE("☑　",D47,"日"))</f>
        <v>□　　　　日</v>
      </c>
      <c r="Q47" s="246"/>
      <c r="R47" s="246"/>
      <c r="S47" s="246"/>
      <c r="T47" s="246"/>
      <c r="U47" s="246"/>
      <c r="V47" s="246"/>
      <c r="W47" s="246"/>
      <c r="X47" s="246"/>
      <c r="Y47" s="246"/>
      <c r="Z47" s="246"/>
      <c r="AA47" s="246"/>
    </row>
    <row r="48" spans="2:27" ht="30" customHeight="1">
      <c r="B48" s="597"/>
      <c r="C48" s="43" t="s">
        <v>16</v>
      </c>
      <c r="D48" s="79"/>
      <c r="E48" s="80"/>
      <c r="F48" s="80"/>
      <c r="G48" s="80"/>
      <c r="H48" s="80"/>
      <c r="I48" s="81"/>
      <c r="J48" s="240"/>
      <c r="K48" s="276"/>
      <c r="L48" s="277" t="str">
        <f>IF(M48=1,"当月",IF(M48=2,"翌月",""))</f>
        <v/>
      </c>
      <c r="M48" s="277">
        <v>3</v>
      </c>
      <c r="N48" s="303" t="str">
        <f>IF(M48=1,"☑　当月","□　当月")</f>
        <v>□　当月</v>
      </c>
      <c r="O48" s="304" t="str">
        <f>IF(M48=2,"☑　翌月","□　翌月")</f>
        <v>□　翌月</v>
      </c>
      <c r="Q48" s="246"/>
      <c r="R48" s="246"/>
      <c r="S48" s="246"/>
      <c r="T48" s="246"/>
      <c r="U48" s="246"/>
      <c r="V48" s="246"/>
      <c r="W48" s="246"/>
      <c r="X48" s="246"/>
      <c r="Y48" s="246"/>
      <c r="Z48" s="246"/>
      <c r="AA48" s="246"/>
    </row>
    <row r="49" spans="2:27" ht="30" customHeight="1">
      <c r="B49" s="598"/>
      <c r="C49" s="43" t="s">
        <v>42</v>
      </c>
      <c r="D49" s="79"/>
      <c r="E49" s="80"/>
      <c r="F49" s="80"/>
      <c r="G49" s="80"/>
      <c r="H49" s="80"/>
      <c r="I49" s="81"/>
      <c r="J49" s="240"/>
      <c r="K49" s="276"/>
      <c r="L49" s="277" t="str">
        <f>IF(M49=1,"支払月",IF(M49=2,"内容月",""))</f>
        <v/>
      </c>
      <c r="M49" s="277">
        <v>3</v>
      </c>
      <c r="N49" s="303" t="str">
        <f>IF(M49=1,"☑　支払月","□　支払月")</f>
        <v>□　支払月</v>
      </c>
      <c r="O49" s="304" t="str">
        <f>IF(M49=2,"☑　内容月","□　内容月")</f>
        <v>□　内容月</v>
      </c>
      <c r="Q49" s="246"/>
      <c r="R49" s="246"/>
      <c r="S49" s="246"/>
      <c r="T49" s="246"/>
      <c r="U49" s="246"/>
      <c r="V49" s="246"/>
      <c r="W49" s="246"/>
      <c r="X49" s="246"/>
      <c r="Y49" s="246"/>
      <c r="Z49" s="246"/>
      <c r="AA49" s="246"/>
    </row>
    <row r="50" spans="2:27" ht="14.25" customHeight="1">
      <c r="J50" s="247"/>
      <c r="N50" s="305"/>
      <c r="Q50" s="246"/>
      <c r="R50" s="246"/>
      <c r="S50" s="246"/>
      <c r="T50" s="246"/>
      <c r="U50" s="246"/>
      <c r="V50" s="246"/>
      <c r="W50" s="246"/>
      <c r="X50" s="246"/>
      <c r="Y50" s="246"/>
      <c r="Z50" s="246"/>
      <c r="AA50" s="246"/>
    </row>
    <row r="51" spans="2:27" ht="18.75" customHeight="1">
      <c r="D51" s="3"/>
      <c r="E51" s="3"/>
      <c r="F51" s="3"/>
      <c r="G51" s="3"/>
      <c r="H51" s="3"/>
      <c r="I51" s="3"/>
      <c r="J51" s="246"/>
      <c r="K51" s="265"/>
      <c r="N51" s="305"/>
      <c r="Q51" s="246"/>
      <c r="R51" s="246"/>
      <c r="S51" s="246"/>
      <c r="T51" s="246"/>
      <c r="U51" s="246"/>
      <c r="V51" s="246"/>
      <c r="W51" s="246"/>
      <c r="X51" s="246"/>
      <c r="Y51" s="246"/>
      <c r="Z51" s="246"/>
      <c r="AA51" s="246"/>
    </row>
    <row r="52" spans="2:27" ht="18.75" customHeight="1">
      <c r="D52" s="3"/>
      <c r="E52" s="3"/>
      <c r="F52" s="3"/>
      <c r="G52" s="3"/>
      <c r="H52" s="3"/>
      <c r="I52" s="3"/>
      <c r="J52" s="246"/>
      <c r="K52" s="265"/>
      <c r="L52" s="306"/>
      <c r="N52" s="305"/>
      <c r="Q52" s="246"/>
      <c r="R52" s="246"/>
      <c r="S52" s="246"/>
      <c r="T52" s="246"/>
      <c r="U52" s="246"/>
      <c r="V52" s="246"/>
      <c r="W52" s="246"/>
      <c r="X52" s="246"/>
      <c r="Y52" s="246"/>
      <c r="Z52" s="246"/>
      <c r="AA52" s="246"/>
    </row>
    <row r="53" spans="2:27" ht="8.25" customHeight="1">
      <c r="D53" s="3"/>
      <c r="E53" s="3"/>
      <c r="F53" s="3"/>
      <c r="G53" s="3"/>
      <c r="H53" s="3"/>
      <c r="I53" s="3"/>
      <c r="J53" s="246"/>
      <c r="K53" s="265"/>
      <c r="N53" s="305"/>
      <c r="Q53" s="246"/>
      <c r="R53" s="246"/>
      <c r="S53" s="246"/>
      <c r="T53" s="246"/>
      <c r="U53" s="246"/>
      <c r="V53" s="246"/>
      <c r="W53" s="246"/>
      <c r="X53" s="246"/>
      <c r="Y53" s="246"/>
      <c r="Z53" s="246"/>
      <c r="AA53" s="246"/>
    </row>
    <row r="54" spans="2:27" ht="3" customHeight="1">
      <c r="D54" s="3"/>
      <c r="E54" s="3"/>
      <c r="F54" s="3"/>
      <c r="G54" s="3"/>
      <c r="H54" s="3"/>
      <c r="I54" s="3"/>
      <c r="J54" s="246"/>
      <c r="K54" s="265"/>
      <c r="N54" s="305"/>
      <c r="Q54" s="246"/>
      <c r="R54" s="246"/>
      <c r="S54" s="246"/>
      <c r="T54" s="246"/>
      <c r="U54" s="246"/>
      <c r="V54" s="246"/>
      <c r="W54" s="246"/>
      <c r="X54" s="246"/>
      <c r="Y54" s="246"/>
      <c r="Z54" s="246"/>
      <c r="AA54" s="246"/>
    </row>
    <row r="55" spans="2:27" ht="3" customHeight="1">
      <c r="D55" s="3"/>
      <c r="E55" s="3"/>
      <c r="F55" s="3"/>
      <c r="G55" s="3"/>
      <c r="H55" s="3"/>
      <c r="I55" s="3"/>
      <c r="J55" s="246"/>
      <c r="K55" s="265"/>
      <c r="N55" s="305"/>
      <c r="Q55" s="246"/>
      <c r="R55" s="246"/>
      <c r="S55" s="246"/>
      <c r="T55" s="246"/>
      <c r="U55" s="246"/>
      <c r="V55" s="246"/>
      <c r="W55" s="246"/>
      <c r="X55" s="246"/>
      <c r="Y55" s="246"/>
      <c r="Z55" s="246"/>
      <c r="AA55" s="246"/>
    </row>
    <row r="56" spans="2:27" ht="8.25" customHeight="1">
      <c r="N56" s="305"/>
    </row>
    <row r="57" spans="2:27" ht="6" customHeight="1">
      <c r="N57" s="305"/>
    </row>
    <row r="58" spans="2:27" ht="5.25" customHeight="1">
      <c r="N58" s="305"/>
    </row>
    <row r="59" spans="2:27" ht="18.75" customHeight="1">
      <c r="N59" s="305"/>
    </row>
    <row r="60" spans="2:27" ht="18.75" customHeight="1">
      <c r="N60" s="305"/>
      <c r="P60" s="307" t="s">
        <v>124</v>
      </c>
    </row>
    <row r="61" spans="2:27">
      <c r="N61" s="305"/>
      <c r="P61" s="307">
        <v>1</v>
      </c>
    </row>
    <row r="62" spans="2:27">
      <c r="C62" s="6"/>
      <c r="N62" s="305"/>
      <c r="P62" s="307">
        <v>2</v>
      </c>
    </row>
    <row r="63" spans="2:27">
      <c r="N63" s="305"/>
      <c r="P63" s="307">
        <v>3</v>
      </c>
    </row>
    <row r="64" spans="2:27">
      <c r="N64" s="305"/>
      <c r="P64" s="307">
        <v>4</v>
      </c>
    </row>
    <row r="65" spans="14:16">
      <c r="N65" s="305"/>
      <c r="P65" s="307">
        <v>5</v>
      </c>
    </row>
    <row r="66" spans="14:16">
      <c r="N66" s="305"/>
      <c r="P66" s="307">
        <v>6</v>
      </c>
    </row>
    <row r="67" spans="14:16">
      <c r="N67" s="305"/>
      <c r="P67" s="307">
        <v>7</v>
      </c>
    </row>
    <row r="68" spans="14:16">
      <c r="N68" s="305"/>
      <c r="P68" s="307">
        <v>8</v>
      </c>
    </row>
    <row r="69" spans="14:16">
      <c r="N69" s="305"/>
      <c r="P69" s="307">
        <v>9</v>
      </c>
    </row>
    <row r="70" spans="14:16">
      <c r="N70" s="305"/>
      <c r="P70" s="307">
        <v>10</v>
      </c>
    </row>
    <row r="71" spans="14:16">
      <c r="N71" s="305"/>
      <c r="P71" s="307">
        <v>11</v>
      </c>
    </row>
    <row r="72" spans="14:16">
      <c r="N72" s="305"/>
      <c r="P72" s="307">
        <v>12</v>
      </c>
    </row>
    <row r="73" spans="14:16">
      <c r="N73" s="305"/>
      <c r="P73" s="307">
        <v>13</v>
      </c>
    </row>
    <row r="74" spans="14:16">
      <c r="N74" s="305"/>
      <c r="P74" s="307">
        <v>14</v>
      </c>
    </row>
    <row r="75" spans="14:16">
      <c r="N75" s="305"/>
      <c r="P75" s="307">
        <v>15</v>
      </c>
    </row>
    <row r="76" spans="14:16">
      <c r="N76" s="305"/>
      <c r="P76" s="307">
        <v>16</v>
      </c>
    </row>
    <row r="77" spans="14:16">
      <c r="N77" s="305"/>
      <c r="P77" s="307">
        <v>17</v>
      </c>
    </row>
    <row r="78" spans="14:16">
      <c r="N78" s="305"/>
      <c r="P78" s="307">
        <v>18</v>
      </c>
    </row>
    <row r="79" spans="14:16">
      <c r="P79" s="307">
        <v>19</v>
      </c>
    </row>
    <row r="80" spans="14:16">
      <c r="P80" s="307">
        <v>20</v>
      </c>
    </row>
    <row r="81" spans="16:16">
      <c r="P81" s="307">
        <v>21</v>
      </c>
    </row>
    <row r="82" spans="16:16">
      <c r="P82" s="307">
        <v>22</v>
      </c>
    </row>
    <row r="83" spans="16:16">
      <c r="P83" s="307">
        <v>23</v>
      </c>
    </row>
    <row r="84" spans="16:16">
      <c r="P84" s="307">
        <v>24</v>
      </c>
    </row>
    <row r="85" spans="16:16">
      <c r="P85" s="307">
        <v>25</v>
      </c>
    </row>
    <row r="86" spans="16:16">
      <c r="P86" s="307">
        <v>26</v>
      </c>
    </row>
    <row r="87" spans="16:16">
      <c r="P87" s="307">
        <v>27</v>
      </c>
    </row>
    <row r="88" spans="16:16">
      <c r="P88" s="307">
        <v>28</v>
      </c>
    </row>
    <row r="89" spans="16:16">
      <c r="P89" s="307">
        <v>29</v>
      </c>
    </row>
    <row r="90" spans="16:16">
      <c r="P90" s="307">
        <v>30</v>
      </c>
    </row>
    <row r="91" spans="16:16">
      <c r="P91" s="307">
        <v>31</v>
      </c>
    </row>
  </sheetData>
  <sheetProtection algorithmName="SHA-512" hashValue="O7JprIY1Bkk6BcmKmcb/aObWSYevfjnZNpRIPPz29wQaS/Bussg2XelLVFWtzJQB0DldN/PsuRaIV16tR6uykA==" saltValue="SxLUOsV1RfkZ0jpH/mYApQ==" spinCount="100000" sheet="1" objects="1" scenarios="1" selectLockedCells="1"/>
  <mergeCells count="26">
    <mergeCell ref="B47:B49"/>
    <mergeCell ref="D32:I32"/>
    <mergeCell ref="D33:I33"/>
    <mergeCell ref="D35:I35"/>
    <mergeCell ref="D36:I36"/>
    <mergeCell ref="D37:I37"/>
    <mergeCell ref="B28:B33"/>
    <mergeCell ref="D28:I28"/>
    <mergeCell ref="D29:I29"/>
    <mergeCell ref="D30:I30"/>
    <mergeCell ref="D31:I31"/>
    <mergeCell ref="D44:I44"/>
    <mergeCell ref="B3:I9"/>
    <mergeCell ref="D45:I45"/>
    <mergeCell ref="B35:B39"/>
    <mergeCell ref="B41:B45"/>
    <mergeCell ref="B17:B18"/>
    <mergeCell ref="D41:I41"/>
    <mergeCell ref="D42:I42"/>
    <mergeCell ref="D43:I43"/>
    <mergeCell ref="D38:I38"/>
    <mergeCell ref="D39:I39"/>
    <mergeCell ref="B13:B15"/>
    <mergeCell ref="D21:F21"/>
    <mergeCell ref="B20:B21"/>
    <mergeCell ref="B24:B25"/>
  </mergeCells>
  <phoneticPr fontId="4"/>
  <dataValidations count="7">
    <dataValidation type="whole" imeMode="off" allowBlank="1" showInputMessage="1" showErrorMessage="1" errorTitle="数値チェック" error="40から始まる11桁の労働保険番号を入力して下さい。" sqref="D21:F21" xr:uid="{00000000-0002-0000-0300-000000000000}">
      <formula1>40101000000</formula1>
      <formula2>40399999999</formula2>
    </dataValidation>
    <dataValidation type="whole" imeMode="off" allowBlank="1" showInputMessage="1" showErrorMessage="1" errorTitle="枝番チェック" error="１桁の数値を入力して下さい！" sqref="H25" xr:uid="{00000000-0002-0000-0300-000001000000}">
      <formula1>0</formula1>
      <formula2>9</formula2>
    </dataValidation>
    <dataValidation type="whole" imeMode="off" allowBlank="1" showInputMessage="1" showErrorMessage="1" errorTitle="数値チェック" error="６桁の数値を入力して下さい！" sqref="F25" xr:uid="{00000000-0002-0000-0300-000002000000}">
      <formula1>0</formula1>
      <formula2>999999</formula2>
    </dataValidation>
    <dataValidation type="whole" imeMode="off" allowBlank="1" showInputMessage="1" showErrorMessage="1" errorTitle="数値チェック" error="4桁の数値を入力して下さい！" sqref="D25" xr:uid="{00000000-0002-0000-0300-000003000000}">
      <formula1>1</formula1>
      <formula2>9999</formula2>
    </dataValidation>
    <dataValidation type="whole" imeMode="off" allowBlank="1" showInputMessage="1" showErrorMessage="1" errorTitle="枝番号チェック" error="000から始まる３桁の枝番号を入力して下さい。" sqref="H21" xr:uid="{00000000-0002-0000-0300-000004000000}">
      <formula1>0</formula1>
      <formula2>999</formula2>
    </dataValidation>
    <dataValidation type="custom" imeMode="off" allowBlank="1" showInputMessage="1" showErrorMessage="1" errorTitle="日付チェック" error="年度の入力に誤りがあります。_x000a_令和：Ｒ_x000a_平成：Ｈ_x000a_で入力して下さい。" sqref="D13" xr:uid="{00000000-0002-0000-0300-000005000000}">
      <formula1>IF(ISERROR(DATEVALUE(D13 &amp; "/4/1"))=FALSE,TRUE,FALSE)</formula1>
    </dataValidation>
    <dataValidation type="list" allowBlank="1" showInputMessage="1" showErrorMessage="1" sqref="D47" xr:uid="{00000000-0002-0000-0300-000006000000}">
      <formula1>$P$60:$P$91</formula1>
    </dataValidation>
  </dataValidations>
  <pageMargins left="0.19685039370078741" right="0.19685039370078741" top="0.31496062992125984" bottom="0.39370078740157483" header="0.31496062992125984" footer="0.11811023622047245"/>
  <pageSetup paperSize="9" orientation="portrait" r:id="rId1"/>
  <headerFooter>
    <oddFooter>&amp;R福岡労働局　　総務部　労働保険徴収課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locked="0" defaultSize="0" print="0" autoFill="0" autoPict="0">
                <anchor moveWithCells="1">
                  <from>
                    <xdr:col>2</xdr:col>
                    <xdr:colOff>914400</xdr:colOff>
                    <xdr:row>16</xdr:row>
                    <xdr:rowOff>0</xdr:rowOff>
                  </from>
                  <to>
                    <xdr:col>7</xdr:col>
                    <xdr:colOff>0</xdr:colOff>
                    <xdr:row>18</xdr:row>
                    <xdr:rowOff>0</xdr:rowOff>
                  </to>
                </anchor>
              </controlPr>
            </control>
          </mc:Choice>
        </mc:AlternateContent>
        <mc:AlternateContent xmlns:mc="http://schemas.openxmlformats.org/markup-compatibility/2006">
          <mc:Choice Requires="x14">
            <control shapeId="5130" r:id="rId5" name="Option Button 10">
              <controlPr locked="0" defaultSize="0" autoFill="0" autoLine="0" autoPict="0">
                <anchor moveWithCells="1">
                  <from>
                    <xdr:col>3</xdr:col>
                    <xdr:colOff>104775</xdr:colOff>
                    <xdr:row>47</xdr:row>
                    <xdr:rowOff>76200</xdr:rowOff>
                  </from>
                  <to>
                    <xdr:col>5</xdr:col>
                    <xdr:colOff>180975</xdr:colOff>
                    <xdr:row>47</xdr:row>
                    <xdr:rowOff>323850</xdr:rowOff>
                  </to>
                </anchor>
              </controlPr>
            </control>
          </mc:Choice>
        </mc:AlternateContent>
        <mc:AlternateContent xmlns:mc="http://schemas.openxmlformats.org/markup-compatibility/2006">
          <mc:Choice Requires="x14">
            <control shapeId="5131" r:id="rId6" name="Option Button 11">
              <controlPr locked="0" defaultSize="0" autoFill="0" autoLine="0" autoPict="0">
                <anchor moveWithCells="1">
                  <from>
                    <xdr:col>5</xdr:col>
                    <xdr:colOff>342900</xdr:colOff>
                    <xdr:row>47</xdr:row>
                    <xdr:rowOff>76200</xdr:rowOff>
                  </from>
                  <to>
                    <xdr:col>7</xdr:col>
                    <xdr:colOff>133350</xdr:colOff>
                    <xdr:row>47</xdr:row>
                    <xdr:rowOff>323850</xdr:rowOff>
                  </to>
                </anchor>
              </controlPr>
            </control>
          </mc:Choice>
        </mc:AlternateContent>
        <mc:AlternateContent xmlns:mc="http://schemas.openxmlformats.org/markup-compatibility/2006">
          <mc:Choice Requires="x14">
            <control shapeId="5132" r:id="rId7" name="Option Button 12">
              <controlPr locked="0" defaultSize="0" autoFill="0" autoLine="0" autoPict="0">
                <anchor moveWithCells="1">
                  <from>
                    <xdr:col>7</xdr:col>
                    <xdr:colOff>295275</xdr:colOff>
                    <xdr:row>47</xdr:row>
                    <xdr:rowOff>76200</xdr:rowOff>
                  </from>
                  <to>
                    <xdr:col>8</xdr:col>
                    <xdr:colOff>466725</xdr:colOff>
                    <xdr:row>47</xdr:row>
                    <xdr:rowOff>323850</xdr:rowOff>
                  </to>
                </anchor>
              </controlPr>
            </control>
          </mc:Choice>
        </mc:AlternateContent>
        <mc:AlternateContent xmlns:mc="http://schemas.openxmlformats.org/markup-compatibility/2006">
          <mc:Choice Requires="x14">
            <control shapeId="5133" r:id="rId8" name="Group Box 13">
              <controlPr locked="0" defaultSize="0" print="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5134" r:id="rId9" name="Option Button 14">
              <controlPr locked="0" defaultSize="0" autoFill="0" autoLine="0" autoPict="0">
                <anchor moveWithCells="1">
                  <from>
                    <xdr:col>3</xdr:col>
                    <xdr:colOff>104775</xdr:colOff>
                    <xdr:row>48</xdr:row>
                    <xdr:rowOff>76200</xdr:rowOff>
                  </from>
                  <to>
                    <xdr:col>5</xdr:col>
                    <xdr:colOff>180975</xdr:colOff>
                    <xdr:row>48</xdr:row>
                    <xdr:rowOff>323850</xdr:rowOff>
                  </to>
                </anchor>
              </controlPr>
            </control>
          </mc:Choice>
        </mc:AlternateContent>
        <mc:AlternateContent xmlns:mc="http://schemas.openxmlformats.org/markup-compatibility/2006">
          <mc:Choice Requires="x14">
            <control shapeId="5135" r:id="rId10" name="Option Button 15">
              <controlPr locked="0" defaultSize="0" autoFill="0" autoLine="0" autoPict="0">
                <anchor moveWithCells="1">
                  <from>
                    <xdr:col>5</xdr:col>
                    <xdr:colOff>342900</xdr:colOff>
                    <xdr:row>48</xdr:row>
                    <xdr:rowOff>76200</xdr:rowOff>
                  </from>
                  <to>
                    <xdr:col>7</xdr:col>
                    <xdr:colOff>133350</xdr:colOff>
                    <xdr:row>48</xdr:row>
                    <xdr:rowOff>323850</xdr:rowOff>
                  </to>
                </anchor>
              </controlPr>
            </control>
          </mc:Choice>
        </mc:AlternateContent>
        <mc:AlternateContent xmlns:mc="http://schemas.openxmlformats.org/markup-compatibility/2006">
          <mc:Choice Requires="x14">
            <control shapeId="5136" r:id="rId11" name="Option Button 16">
              <controlPr locked="0" defaultSize="0" autoFill="0" autoLine="0" autoPict="0">
                <anchor moveWithCells="1">
                  <from>
                    <xdr:col>7</xdr:col>
                    <xdr:colOff>295275</xdr:colOff>
                    <xdr:row>48</xdr:row>
                    <xdr:rowOff>76200</xdr:rowOff>
                  </from>
                  <to>
                    <xdr:col>8</xdr:col>
                    <xdr:colOff>466725</xdr:colOff>
                    <xdr:row>48</xdr:row>
                    <xdr:rowOff>323850</xdr:rowOff>
                  </to>
                </anchor>
              </controlPr>
            </control>
          </mc:Choice>
        </mc:AlternateContent>
        <mc:AlternateContent xmlns:mc="http://schemas.openxmlformats.org/markup-compatibility/2006">
          <mc:Choice Requires="x14">
            <control shapeId="5142" r:id="rId12" name="Group Box 22">
              <controlPr locked="0" defaultSize="0" print="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5143" r:id="rId13" name="Option Button 23">
              <controlPr locked="0" defaultSize="0" autoFill="0" autoLine="0" autoPict="0" altText="　遡及資格取得">
                <anchor moveWithCells="1">
                  <from>
                    <xdr:col>3</xdr:col>
                    <xdr:colOff>57150</xdr:colOff>
                    <xdr:row>16</xdr:row>
                    <xdr:rowOff>66675</xdr:rowOff>
                  </from>
                  <to>
                    <xdr:col>5</xdr:col>
                    <xdr:colOff>104775</xdr:colOff>
                    <xdr:row>17</xdr:row>
                    <xdr:rowOff>123825</xdr:rowOff>
                  </to>
                </anchor>
              </controlPr>
            </control>
          </mc:Choice>
        </mc:AlternateContent>
        <mc:AlternateContent xmlns:mc="http://schemas.openxmlformats.org/markup-compatibility/2006">
          <mc:Choice Requires="x14">
            <control shapeId="5144" r:id="rId14" name="Option Button 24">
              <controlPr locked="0" defaultSize="0" autoFill="0" autoLine="0" autoPict="0">
                <anchor moveWithCells="1">
                  <from>
                    <xdr:col>5</xdr:col>
                    <xdr:colOff>171450</xdr:colOff>
                    <xdr:row>16</xdr:row>
                    <xdr:rowOff>66675</xdr:rowOff>
                  </from>
                  <to>
                    <xdr:col>6</xdr:col>
                    <xdr:colOff>323850</xdr:colOff>
                    <xdr:row>17</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L64"/>
  <sheetViews>
    <sheetView showGridLines="0" zoomScaleNormal="100" workbookViewId="0">
      <selection activeCell="G10" sqref="G10"/>
    </sheetView>
  </sheetViews>
  <sheetFormatPr defaultRowHeight="13.5"/>
  <cols>
    <col min="1" max="1" width="3.375" style="2" customWidth="1"/>
    <col min="2" max="3" width="20.625" style="2" customWidth="1"/>
    <col min="4" max="6" width="12.625" style="2" customWidth="1"/>
    <col min="7" max="9" width="6.625" style="2" customWidth="1"/>
    <col min="10" max="10" width="12.625" style="2" customWidth="1"/>
    <col min="11" max="13" width="6.625" style="2" customWidth="1"/>
    <col min="14" max="14" width="6.625" style="312" customWidth="1"/>
    <col min="15" max="15" width="1.625" style="312" customWidth="1"/>
    <col min="16" max="17" width="10" style="3" hidden="1" customWidth="1"/>
    <col min="18" max="18" width="7.5" style="3" hidden="1" customWidth="1"/>
    <col min="19" max="19" width="7.5" style="2" hidden="1" customWidth="1"/>
    <col min="20" max="21" width="10" style="2" hidden="1" customWidth="1"/>
    <col min="22" max="22" width="10.5" style="2" hidden="1" customWidth="1"/>
    <col min="23" max="27" width="9" style="2" hidden="1" customWidth="1"/>
    <col min="28" max="28" width="11" style="2" hidden="1" customWidth="1"/>
    <col min="29" max="29" width="13" style="2" hidden="1" customWidth="1"/>
    <col min="30" max="30" width="11.625" style="2" hidden="1" customWidth="1"/>
    <col min="31" max="31" width="10.5" style="2" hidden="1" customWidth="1"/>
    <col min="32" max="32" width="9.5" style="2" hidden="1" customWidth="1"/>
    <col min="33" max="34" width="10.5" style="2" hidden="1" customWidth="1"/>
    <col min="35" max="36" width="9.5" style="2" hidden="1" customWidth="1"/>
    <col min="37" max="37" width="0" style="2" hidden="1" customWidth="1"/>
    <col min="38" max="38" width="9.5" style="2" bestFit="1" customWidth="1"/>
    <col min="39" max="16384" width="9" style="2"/>
  </cols>
  <sheetData>
    <row r="1" spans="1:38">
      <c r="A1" s="2" t="str">
        <f>IF(入力①!D29="","",CONCATENATE("事業所名：",入力①!D29,"(労働保険番号：",入力①!B22,")"))</f>
        <v/>
      </c>
      <c r="B1" s="5"/>
    </row>
    <row r="2" spans="1:38" ht="7.5" customHeight="1"/>
    <row r="3" spans="1:38" ht="36.75" customHeight="1">
      <c r="B3" s="1" t="s">
        <v>59</v>
      </c>
      <c r="C3" s="13"/>
      <c r="D3" s="1"/>
      <c r="E3" s="1"/>
      <c r="F3" s="12"/>
      <c r="G3" s="1"/>
      <c r="H3" s="1"/>
      <c r="I3" s="1"/>
      <c r="J3" s="1"/>
      <c r="K3" s="1"/>
      <c r="L3" s="1"/>
      <c r="M3" s="3"/>
      <c r="N3" s="253"/>
      <c r="O3" s="253"/>
      <c r="P3" s="52"/>
      <c r="Q3" s="52"/>
      <c r="R3" s="21"/>
      <c r="S3" s="5"/>
      <c r="T3" s="5"/>
      <c r="U3" s="5"/>
      <c r="V3" s="5"/>
      <c r="W3" s="5"/>
      <c r="X3" s="5"/>
      <c r="Y3" s="5"/>
      <c r="Z3" s="5"/>
    </row>
    <row r="4" spans="1:38" ht="9.9499999999999993" customHeight="1">
      <c r="B4" s="1"/>
      <c r="C4" s="13"/>
      <c r="D4" s="1"/>
      <c r="E4" s="1"/>
      <c r="F4" s="12"/>
      <c r="G4" s="1"/>
      <c r="H4" s="1"/>
      <c r="I4" s="1"/>
      <c r="J4" s="1"/>
      <c r="K4" s="1"/>
      <c r="L4" s="1"/>
      <c r="M4" s="3"/>
      <c r="N4" s="253"/>
      <c r="O4" s="253"/>
      <c r="P4" s="52"/>
      <c r="Q4" s="52"/>
      <c r="R4" s="21"/>
      <c r="S4" s="5"/>
      <c r="T4" s="5"/>
      <c r="U4" s="5"/>
      <c r="V4" s="5"/>
      <c r="W4" s="5"/>
      <c r="X4" s="5"/>
      <c r="Y4" s="5"/>
      <c r="Z4" s="5"/>
      <c r="AB4" s="436">
        <f>入力①!F15</f>
        <v>45017</v>
      </c>
    </row>
    <row r="5" spans="1:38" ht="20.100000000000001" customHeight="1">
      <c r="B5" s="1"/>
      <c r="C5" s="13"/>
      <c r="D5" s="1"/>
      <c r="E5" s="1"/>
      <c r="F5" s="59" t="s">
        <v>69</v>
      </c>
      <c r="G5" s="107"/>
      <c r="H5" s="107"/>
      <c r="I5" s="107"/>
      <c r="J5" s="107"/>
      <c r="K5" s="107"/>
      <c r="L5" s="107"/>
      <c r="M5" s="108"/>
      <c r="N5" s="313"/>
      <c r="O5" s="313"/>
      <c r="P5" s="52"/>
      <c r="Q5" s="52"/>
      <c r="R5" s="21"/>
      <c r="S5" s="5"/>
      <c r="T5" s="5"/>
      <c r="U5" s="5"/>
      <c r="V5" s="5"/>
      <c r="W5" s="5"/>
      <c r="X5" s="5"/>
      <c r="Y5" s="5"/>
      <c r="Z5" s="5"/>
      <c r="AB5" s="446">
        <f>入力①!D47</f>
        <v>0</v>
      </c>
      <c r="AC5" s="2" t="s">
        <v>265</v>
      </c>
    </row>
    <row r="6" spans="1:38" ht="20.100000000000001" customHeight="1">
      <c r="F6" s="109" t="str">
        <f>CONCATENATE(TEXT(入力①!F15,"ggge/m/d"),入力①!G15,TEXT(入力①!H15,"ggge/m/d"))</f>
        <v>令和5/4/1～令和6/3/31</v>
      </c>
      <c r="G6" s="110"/>
      <c r="H6" s="110"/>
      <c r="I6" s="111"/>
      <c r="J6" s="109" t="str">
        <f>CONCATENATE(TEXT(入力①!F14,"ggge/m/d"),入力①!G14,TEXT(入力①!H14,"ggge/m/d"))</f>
        <v>令和6/4/1～令和7/3/31</v>
      </c>
      <c r="K6" s="110"/>
      <c r="L6" s="110"/>
      <c r="M6" s="111"/>
      <c r="N6" s="314"/>
      <c r="O6" s="314"/>
      <c r="P6" s="3">
        <f>VALUE(TEXT(入力①!F15,"e"))</f>
        <v>5</v>
      </c>
      <c r="Q6" s="3">
        <f>VALUE(TEXT(入力①!F14,"e"))</f>
        <v>6</v>
      </c>
      <c r="W6" s="20"/>
      <c r="AB6" s="446" t="str">
        <f>入力①!L48</f>
        <v/>
      </c>
      <c r="AC6" s="20"/>
      <c r="AD6" s="20"/>
      <c r="AL6" s="20"/>
    </row>
    <row r="7" spans="1:38" ht="24.95" customHeight="1">
      <c r="D7" s="20"/>
      <c r="F7" s="315" t="str">
        <f>TEXT(入力①!F15,"ggge") &amp; "年度"</f>
        <v>令和5年度</v>
      </c>
      <c r="G7" s="316"/>
      <c r="H7" s="316"/>
      <c r="I7" s="317"/>
      <c r="J7" s="315" t="str">
        <f>TEXT(入力①!F14,"ggge") &amp; "年度"</f>
        <v>令和6年度</v>
      </c>
      <c r="K7" s="316"/>
      <c r="L7" s="316"/>
      <c r="M7" s="317"/>
      <c r="N7" s="314"/>
      <c r="O7" s="314"/>
      <c r="P7" s="89" t="str">
        <f>TEXT(入力①!F15,"ggge") &amp; "年度"</f>
        <v>令和5年度</v>
      </c>
      <c r="Q7" s="89" t="str">
        <f>TEXT(入力①!F14,"ggge") &amp; "年度"</f>
        <v>令和6年度</v>
      </c>
      <c r="R7" s="90" t="s">
        <v>51</v>
      </c>
      <c r="S7" s="91" t="s">
        <v>64</v>
      </c>
      <c r="T7" s="89" t="str">
        <f>TEXT(入力①!F15,"ggge") &amp; "年度"</f>
        <v>令和5年度</v>
      </c>
      <c r="U7" s="89" t="str">
        <f>TEXT(入力①!F14,"ggge") &amp; "年度"</f>
        <v>令和6年度</v>
      </c>
      <c r="V7" s="289" t="s">
        <v>134</v>
      </c>
      <c r="W7" s="90" t="s">
        <v>51</v>
      </c>
      <c r="X7" s="289" t="s">
        <v>225</v>
      </c>
      <c r="AA7" s="90" t="s">
        <v>263</v>
      </c>
      <c r="AB7" s="446" t="str">
        <f>入力①!L49</f>
        <v/>
      </c>
      <c r="AC7" s="20"/>
      <c r="AD7" s="20"/>
      <c r="AF7" s="2" t="s">
        <v>62</v>
      </c>
      <c r="AG7" s="20"/>
      <c r="AH7" s="20"/>
      <c r="AJ7" s="2" t="s">
        <v>271</v>
      </c>
    </row>
    <row r="8" spans="1:38" ht="30" customHeight="1">
      <c r="A8" s="16" t="s">
        <v>17</v>
      </c>
      <c r="B8" s="15" t="s">
        <v>18</v>
      </c>
      <c r="C8" s="16" t="s">
        <v>19</v>
      </c>
      <c r="D8" s="170" t="s">
        <v>60</v>
      </c>
      <c r="E8" s="66" t="s">
        <v>51</v>
      </c>
      <c r="F8" s="17" t="s">
        <v>68</v>
      </c>
      <c r="G8" s="60" t="s">
        <v>53</v>
      </c>
      <c r="H8" s="61" t="s">
        <v>52</v>
      </c>
      <c r="I8" s="62" t="s">
        <v>50</v>
      </c>
      <c r="J8" s="17" t="s">
        <v>68</v>
      </c>
      <c r="K8" s="60" t="s">
        <v>53</v>
      </c>
      <c r="L8" s="61" t="s">
        <v>52</v>
      </c>
      <c r="M8" s="62" t="s">
        <v>50</v>
      </c>
      <c r="N8" s="431" t="s">
        <v>234</v>
      </c>
      <c r="O8" s="314"/>
      <c r="P8" s="90" t="s">
        <v>129</v>
      </c>
      <c r="Q8" s="90" t="s">
        <v>63</v>
      </c>
      <c r="R8" s="90" t="s">
        <v>65</v>
      </c>
      <c r="S8" s="90" t="s">
        <v>65</v>
      </c>
      <c r="T8" s="90" t="s">
        <v>41</v>
      </c>
      <c r="U8" s="90" t="s">
        <v>41</v>
      </c>
      <c r="W8" s="2" t="s">
        <v>227</v>
      </c>
      <c r="X8" s="289" t="s">
        <v>226</v>
      </c>
      <c r="Y8" s="289" t="s">
        <v>223</v>
      </c>
      <c r="Z8" s="2" t="s">
        <v>224</v>
      </c>
      <c r="AA8" s="90" t="s">
        <v>65</v>
      </c>
      <c r="AB8" s="2" t="s">
        <v>264</v>
      </c>
      <c r="AC8" s="20" t="s">
        <v>266</v>
      </c>
      <c r="AD8" s="20" t="s">
        <v>267</v>
      </c>
      <c r="AF8" s="2" t="s">
        <v>268</v>
      </c>
      <c r="AG8" s="20" t="s">
        <v>269</v>
      </c>
      <c r="AH8" s="20" t="s">
        <v>270</v>
      </c>
      <c r="AJ8" s="2" t="s">
        <v>268</v>
      </c>
    </row>
    <row r="9" spans="1:38" ht="30" customHeight="1">
      <c r="A9" s="16">
        <v>1</v>
      </c>
      <c r="B9" s="18"/>
      <c r="C9" s="57"/>
      <c r="D9" s="58"/>
      <c r="E9" s="58"/>
      <c r="F9" s="77" t="str">
        <f>IF(OR(B9="",AA9=TRUE,IF(D9="",E9&gt;入力①!$H$15,D9&gt;入力①!$H$15))=TRUE,"",IF(P9=1,"労災と雇用",IF(P9=2,"雇用のみ","")))</f>
        <v/>
      </c>
      <c r="G9" s="63"/>
      <c r="H9" s="64"/>
      <c r="I9" s="65"/>
      <c r="J9" s="78" t="str">
        <f>IF(OR(B9="",AA9=TRUE,IF(D9="",E9&gt;入力①!$H$14,D9&gt;入力①!$H$14))=TRUE,"",IF(Q9=1,"労災と雇用",IF(Q9=2,"雇用のみ","")))</f>
        <v/>
      </c>
      <c r="K9" s="56"/>
      <c r="L9" s="54"/>
      <c r="M9" s="55"/>
      <c r="N9" s="426">
        <v>1</v>
      </c>
      <c r="O9" s="313"/>
      <c r="P9" s="88">
        <v>3</v>
      </c>
      <c r="Q9" s="88">
        <v>3</v>
      </c>
      <c r="R9" s="88" t="b">
        <f>IF(B9&lt;&gt;"",IF(E9="",TRUE,FALSE),FALSE)</f>
        <v>0</v>
      </c>
      <c r="S9" s="278" t="b">
        <v>0</v>
      </c>
      <c r="T9" s="278" t="b">
        <f>IF(B9&lt;&gt;"",IF(E9="",TRUE,IF(P9=3,IF(E9&gt;入力①!$H$15,FALSE,TRUE),FALSE)),FALSE)</f>
        <v>0</v>
      </c>
      <c r="U9" s="278" t="b">
        <f>IF(B9&lt;&gt;"",IF(E9="",TRUE,IF(Q9=3,IF(E9&gt;入力①!$H$14,FALSE,TRUE),FALSE)),FALSE)</f>
        <v>0</v>
      </c>
      <c r="V9" s="290">
        <f>IF(B9="",0,1)</f>
        <v>0</v>
      </c>
      <c r="W9" s="278">
        <f>IF(E9="",0,IF(TEXT(E9,"yyyymmdd")&lt;="20230331",1,0))</f>
        <v>0</v>
      </c>
      <c r="X9" s="278">
        <f>COUNTIF($N$9:$N$18,N9)</f>
        <v>1</v>
      </c>
      <c r="Y9" s="278">
        <f>IF(N9="",99,N9)</f>
        <v>1</v>
      </c>
      <c r="Z9" s="278">
        <f>A9</f>
        <v>1</v>
      </c>
      <c r="AA9" s="435" t="b">
        <f>IF(B9&lt;&gt;"",IF(AND(D9="",E9=""),TRUE,FALSE),FALSE)</f>
        <v>0</v>
      </c>
      <c r="AB9" s="436" t="str">
        <f>IF($AB$4&gt;IF(AJ9="",AF9,AJ9),$AB$4,IF(AJ9="",AF9,AJ9))</f>
        <v/>
      </c>
      <c r="AC9" s="437" t="str">
        <f>IF(E9="","",IF($AB$5="末",DATE(YEAR(E9),MONTH(E9),1),EDATE(DATE(YEAR(E9),MONTH(E9),DAY($AB$5)),-1)+1))</f>
        <v/>
      </c>
      <c r="AD9" s="438" t="str">
        <f>IF(E9="","",IF($AB$5="末",EDATE(AC9,1)-1,DATE(YEAR(E9),MONTH(E9),DAY($AB$5))))</f>
        <v/>
      </c>
      <c r="AE9" s="438" t="str">
        <f>IF(E9="","",IF(AND(AC9&lt;=E9,AD9&gt;=E9),DATE(YEAR(AD9),MONTH(AD9),1),DATE(YEAR(EDATE(AD9,1)),MONTH(EDATE(AD9,1)),1)))</f>
        <v/>
      </c>
      <c r="AF9" s="439" t="str">
        <f>IF(E9="","",IF(AND($AB$6="翌月",$AB$7="支払月"),EDATE(AE9,1),AE9))</f>
        <v/>
      </c>
      <c r="AG9" s="437" t="str">
        <f>IF(D9="","",IF($AB$5="末",DATE(YEAR(D9),MONTH(D9),1),EDATE(DATE(YEAR(D9),MONTH(D9),DAY($AB$5)),-1)+1))</f>
        <v/>
      </c>
      <c r="AH9" s="438" t="str">
        <f>IF(D9="","",IF($AB$5="末",EDATE(AG9,1)-1,DATE(YEAR(D9),MONTH(D9),DAY($AB$5))))</f>
        <v/>
      </c>
      <c r="AI9" s="438" t="str">
        <f>IF(D9="","",IF(AND(AG9&lt;=D9,AH9&gt;=D9),DATE(YEAR(AH9),MONTH(AH9),1),DATE(YEAR(EDATE(AH9,1)),MONTH(EDATE(AH9,1)),1)))</f>
        <v/>
      </c>
      <c r="AJ9" s="439" t="str">
        <f>IF(D9="","",IF(AND($AB$6="翌月",$AB$7="支払月"),EDATE(AI9,1),AI9))</f>
        <v/>
      </c>
      <c r="AK9" s="14"/>
    </row>
    <row r="10" spans="1:38" ht="30" customHeight="1">
      <c r="A10" s="16">
        <v>2</v>
      </c>
      <c r="B10" s="18"/>
      <c r="C10" s="57"/>
      <c r="D10" s="58"/>
      <c r="E10" s="58"/>
      <c r="F10" s="77" t="str">
        <f>IF(OR(B10="",AA10=TRUE,IF(D10="",E10&gt;入力①!$H$15,D10&gt;入力①!$H$15))=TRUE,"",IF(P10=1,"労災と雇用",IF(P10=2,"雇用のみ","")))</f>
        <v/>
      </c>
      <c r="G10" s="63"/>
      <c r="H10" s="64"/>
      <c r="I10" s="65"/>
      <c r="J10" s="78" t="str">
        <f>IF(OR(B10="",AA10=TRUE,IF(D10="",E10&gt;入力①!$H$14,D10&gt;入力①!$H$14))=TRUE,"",IF(Q10=1,"労災と雇用",IF(Q10=2,"雇用のみ","")))</f>
        <v/>
      </c>
      <c r="K10" s="56"/>
      <c r="L10" s="54"/>
      <c r="M10" s="55"/>
      <c r="N10" s="426">
        <v>2</v>
      </c>
      <c r="O10" s="313"/>
      <c r="P10" s="88">
        <v>3</v>
      </c>
      <c r="Q10" s="88">
        <v>3</v>
      </c>
      <c r="R10" s="88" t="b">
        <f t="shared" ref="R10:R18" si="0">IF(B10&lt;&gt;"",IF(E10="",TRUE,FALSE),FALSE)</f>
        <v>0</v>
      </c>
      <c r="S10" s="278" t="b">
        <v>0</v>
      </c>
      <c r="T10" s="278" t="b">
        <f>IF(B10&lt;&gt;"",IF(E10="",TRUE,IF(P10=3,IF(E10&gt;入力①!$H$15,FALSE,TRUE),FALSE)),FALSE)</f>
        <v>0</v>
      </c>
      <c r="U10" s="278" t="b">
        <f>IF(B10&lt;&gt;"",IF(E10="",TRUE,IF(Q10=3,IF(E10&gt;入力①!$H$14,FALSE,TRUE),FALSE)),FALSE)</f>
        <v>0</v>
      </c>
      <c r="V10" s="290">
        <f t="shared" ref="V10:V18" si="1">IF(B10="",0,1)</f>
        <v>0</v>
      </c>
      <c r="W10" s="278">
        <f t="shared" ref="W10:W18" si="2">IF(E10="",0,IF(TEXT(E10,"yyyymmdd")&lt;="20230331",1,0))</f>
        <v>0</v>
      </c>
      <c r="X10" s="278">
        <f t="shared" ref="X10:X18" si="3">COUNTIF($N$9:$N$18,N10)</f>
        <v>1</v>
      </c>
      <c r="Y10" s="278">
        <f t="shared" ref="Y10:Y18" si="4">IF(N10="",99,N10)</f>
        <v>2</v>
      </c>
      <c r="Z10" s="278">
        <f t="shared" ref="Z10:Z18" si="5">A10</f>
        <v>2</v>
      </c>
      <c r="AA10" s="435" t="b">
        <f t="shared" ref="AA10:AA18" si="6">IF(B10&lt;&gt;"",IF(AND(D10="",E10=""),TRUE,FALSE),FALSE)</f>
        <v>0</v>
      </c>
      <c r="AB10" s="436" t="str">
        <f t="shared" ref="AB10:AB18" si="7">IF($AB$4&gt;IF(AJ10="",AF10,AJ10),$AB$4,IF(AJ10="",AF10,AJ10))</f>
        <v/>
      </c>
      <c r="AC10" s="440" t="str">
        <f t="shared" ref="AC10:AC18" si="8">IF(E10="","",IF($AB$5="末",DATE(YEAR(E10),MONTH(E10),1),EDATE(DATE(YEAR(E10),MONTH(E10),DAY($AB$5)),-1)+1))</f>
        <v/>
      </c>
      <c r="AD10" s="441" t="str">
        <f t="shared" ref="AD10:AD18" si="9">IF(E10="","",IF($AB$5="末",EDATE(AC10,1)-1,DATE(YEAR(E10),MONTH(E10),DAY($AB$5))))</f>
        <v/>
      </c>
      <c r="AE10" s="441" t="str">
        <f t="shared" ref="AE10:AE18" si="10">IF(E10="","",IF(AND(AC10&lt;=E10,AD10&gt;=E10),DATE(YEAR(AD10),MONTH(AD10),1),DATE(YEAR(EDATE(AD10,1)),MONTH(EDATE(AD10,1)),1)))</f>
        <v/>
      </c>
      <c r="AF10" s="442" t="str">
        <f t="shared" ref="AF10:AF18" si="11">IF(E10="","",IF(AND($AB$6="翌月",$AB$7="支払月"),EDATE(AE10,1),AE10))</f>
        <v/>
      </c>
      <c r="AG10" s="440" t="str">
        <f t="shared" ref="AG10:AG18" si="12">IF(D10="","",IF($AB$5="末",DATE(YEAR(D10),MONTH(D10),1),EDATE(DATE(YEAR(D10),MONTH(D10),DAY($AB$5)),-1)+1))</f>
        <v/>
      </c>
      <c r="AH10" s="441" t="str">
        <f t="shared" ref="AH10:AH18" si="13">IF(D10="","",IF($AB$5="末",EDATE(AG10,1)-1,DATE(YEAR(D10),MONTH(D10),DAY($AB$5))))</f>
        <v/>
      </c>
      <c r="AI10" s="441" t="str">
        <f t="shared" ref="AI10:AI18" si="14">IF(D10="","",IF(AND(AG10&lt;=D10,AH10&gt;=D10),DATE(YEAR(AH10),MONTH(AH10),1),DATE(YEAR(EDATE(AH10,1)),MONTH(EDATE(AH10,1)),1)))</f>
        <v/>
      </c>
      <c r="AJ10" s="442" t="str">
        <f t="shared" ref="AJ10:AJ18" si="15">IF(D10="","",IF(AND($AB$6="翌月",$AB$7="支払月"),EDATE(AI10,1),AI10))</f>
        <v/>
      </c>
      <c r="AK10" s="14"/>
    </row>
    <row r="11" spans="1:38" ht="30" customHeight="1">
      <c r="A11" s="16">
        <v>3</v>
      </c>
      <c r="B11" s="18"/>
      <c r="C11" s="57"/>
      <c r="D11" s="58"/>
      <c r="E11" s="58"/>
      <c r="F11" s="77" t="str">
        <f>IF(OR(B11="",AA11=TRUE,IF(D11="",E11&gt;入力①!$H$15,D11&gt;入力①!$H$15))=TRUE,"",IF(P11=1,"労災と雇用",IF(P11=2,"雇用のみ","")))</f>
        <v/>
      </c>
      <c r="G11" s="63"/>
      <c r="H11" s="64"/>
      <c r="I11" s="65"/>
      <c r="J11" s="78" t="str">
        <f>IF(OR(B11="",AA11=TRUE,IF(D11="",E11&gt;入力①!$H$14,D11&gt;入力①!$H$14))=TRUE,"",IF(Q11=1,"労災と雇用",IF(Q11=2,"雇用のみ","")))</f>
        <v/>
      </c>
      <c r="K11" s="56"/>
      <c r="L11" s="54"/>
      <c r="M11" s="55"/>
      <c r="N11" s="426">
        <v>3</v>
      </c>
      <c r="O11" s="313"/>
      <c r="P11" s="88">
        <v>3</v>
      </c>
      <c r="Q11" s="88">
        <v>3</v>
      </c>
      <c r="R11" s="88" t="b">
        <f t="shared" si="0"/>
        <v>0</v>
      </c>
      <c r="S11" s="278" t="b">
        <v>0</v>
      </c>
      <c r="T11" s="278" t="b">
        <f>IF(B11&lt;&gt;"",IF(E11="",TRUE,IF(P11=3,IF(E11&gt;入力①!$H$15,FALSE,TRUE),FALSE)),FALSE)</f>
        <v>0</v>
      </c>
      <c r="U11" s="278" t="b">
        <f>IF(B11&lt;&gt;"",IF(E11="",TRUE,IF(Q11=3,IF(E11&gt;入力①!$H$14,FALSE,TRUE),FALSE)),FALSE)</f>
        <v>0</v>
      </c>
      <c r="V11" s="290">
        <f t="shared" si="1"/>
        <v>0</v>
      </c>
      <c r="W11" s="278">
        <f t="shared" si="2"/>
        <v>0</v>
      </c>
      <c r="X11" s="278">
        <f t="shared" si="3"/>
        <v>1</v>
      </c>
      <c r="Y11" s="278">
        <f t="shared" si="4"/>
        <v>3</v>
      </c>
      <c r="Z11" s="278">
        <f t="shared" si="5"/>
        <v>3</v>
      </c>
      <c r="AA11" s="435" t="b">
        <f t="shared" si="6"/>
        <v>0</v>
      </c>
      <c r="AB11" s="436" t="str">
        <f t="shared" si="7"/>
        <v/>
      </c>
      <c r="AC11" s="440" t="str">
        <f t="shared" si="8"/>
        <v/>
      </c>
      <c r="AD11" s="441" t="str">
        <f t="shared" si="9"/>
        <v/>
      </c>
      <c r="AE11" s="441" t="str">
        <f t="shared" si="10"/>
        <v/>
      </c>
      <c r="AF11" s="442" t="str">
        <f t="shared" si="11"/>
        <v/>
      </c>
      <c r="AG11" s="440" t="str">
        <f t="shared" si="12"/>
        <v/>
      </c>
      <c r="AH11" s="441" t="str">
        <f t="shared" si="13"/>
        <v/>
      </c>
      <c r="AI11" s="441" t="str">
        <f t="shared" si="14"/>
        <v/>
      </c>
      <c r="AJ11" s="442" t="str">
        <f t="shared" si="15"/>
        <v/>
      </c>
      <c r="AK11" s="14"/>
    </row>
    <row r="12" spans="1:38" ht="30" customHeight="1">
      <c r="A12" s="16">
        <v>4</v>
      </c>
      <c r="B12" s="18"/>
      <c r="C12" s="57"/>
      <c r="D12" s="58"/>
      <c r="E12" s="58"/>
      <c r="F12" s="77" t="str">
        <f>IF(OR(B12="",AA12=TRUE,IF(D12="",E12&gt;入力①!$H$15,D12&gt;入力①!$H$15))=TRUE,"",IF(P12=1,"労災と雇用",IF(P12=2,"雇用のみ","")))</f>
        <v/>
      </c>
      <c r="G12" s="63"/>
      <c r="H12" s="64"/>
      <c r="I12" s="65"/>
      <c r="J12" s="78" t="str">
        <f>IF(OR(B12="",AA12=TRUE,IF(D12="",E12&gt;入力①!$H$14,D12&gt;入力①!$H$14))=TRUE,"",IF(Q12=1,"労災と雇用",IF(Q12=2,"雇用のみ","")))</f>
        <v/>
      </c>
      <c r="K12" s="56"/>
      <c r="L12" s="54"/>
      <c r="M12" s="55"/>
      <c r="N12" s="426">
        <v>4</v>
      </c>
      <c r="O12" s="313"/>
      <c r="P12" s="88">
        <v>3</v>
      </c>
      <c r="Q12" s="88">
        <v>3</v>
      </c>
      <c r="R12" s="88" t="b">
        <f>IF(B12&lt;&gt;"",IF(E12="",TRUE,FALSE),FALSE)</f>
        <v>0</v>
      </c>
      <c r="S12" s="278" t="b">
        <v>0</v>
      </c>
      <c r="T12" s="278" t="b">
        <f>IF(B12&lt;&gt;"",IF(E12="",TRUE,IF(P12=3,IF(E12&gt;入力①!$H$15,FALSE,TRUE),FALSE)),FALSE)</f>
        <v>0</v>
      </c>
      <c r="U12" s="278" t="b">
        <f>IF(B12&lt;&gt;"",IF(E12="",TRUE,IF(Q12=3,IF(E12&gt;入力①!$H$14,FALSE,TRUE),FALSE)),FALSE)</f>
        <v>0</v>
      </c>
      <c r="V12" s="290">
        <f t="shared" si="1"/>
        <v>0</v>
      </c>
      <c r="W12" s="278">
        <f t="shared" si="2"/>
        <v>0</v>
      </c>
      <c r="X12" s="278">
        <f t="shared" si="3"/>
        <v>1</v>
      </c>
      <c r="Y12" s="278">
        <f t="shared" si="4"/>
        <v>4</v>
      </c>
      <c r="Z12" s="278">
        <f t="shared" si="5"/>
        <v>4</v>
      </c>
      <c r="AA12" s="435" t="b">
        <f t="shared" si="6"/>
        <v>0</v>
      </c>
      <c r="AB12" s="436" t="str">
        <f t="shared" si="7"/>
        <v/>
      </c>
      <c r="AC12" s="440" t="str">
        <f t="shared" si="8"/>
        <v/>
      </c>
      <c r="AD12" s="441" t="str">
        <f t="shared" si="9"/>
        <v/>
      </c>
      <c r="AE12" s="441" t="str">
        <f t="shared" si="10"/>
        <v/>
      </c>
      <c r="AF12" s="442" t="str">
        <f t="shared" si="11"/>
        <v/>
      </c>
      <c r="AG12" s="440" t="str">
        <f t="shared" si="12"/>
        <v/>
      </c>
      <c r="AH12" s="441" t="str">
        <f t="shared" si="13"/>
        <v/>
      </c>
      <c r="AI12" s="441" t="str">
        <f t="shared" si="14"/>
        <v/>
      </c>
      <c r="AJ12" s="442" t="str">
        <f t="shared" si="15"/>
        <v/>
      </c>
      <c r="AK12" s="14"/>
    </row>
    <row r="13" spans="1:38" ht="30" customHeight="1">
      <c r="A13" s="16">
        <v>5</v>
      </c>
      <c r="B13" s="18"/>
      <c r="C13" s="57"/>
      <c r="D13" s="58"/>
      <c r="E13" s="58"/>
      <c r="F13" s="77" t="str">
        <f>IF(OR(B13="",AA13=TRUE,IF(D13="",E13&gt;入力①!$H$15,D13&gt;入力①!$H$15))=TRUE,"",IF(P13=1,"労災と雇用",IF(P13=2,"雇用のみ","")))</f>
        <v/>
      </c>
      <c r="G13" s="63"/>
      <c r="H13" s="64"/>
      <c r="I13" s="65"/>
      <c r="J13" s="78" t="str">
        <f>IF(OR(B13="",AA13=TRUE,IF(D13="",E13&gt;入力①!$H$14,D13&gt;入力①!$H$14))=TRUE,"",IF(Q13=1,"労災と雇用",IF(Q13=2,"雇用のみ","")))</f>
        <v/>
      </c>
      <c r="K13" s="56"/>
      <c r="L13" s="54"/>
      <c r="M13" s="55"/>
      <c r="N13" s="426">
        <v>5</v>
      </c>
      <c r="O13" s="313"/>
      <c r="P13" s="88">
        <v>3</v>
      </c>
      <c r="Q13" s="88">
        <v>3</v>
      </c>
      <c r="R13" s="88" t="b">
        <f t="shared" si="0"/>
        <v>0</v>
      </c>
      <c r="S13" s="278" t="b">
        <v>0</v>
      </c>
      <c r="T13" s="278" t="b">
        <f>IF(B13&lt;&gt;"",IF(E13="",TRUE,IF(P13=3,IF(E13&gt;入力①!$H$15,FALSE,TRUE),FALSE)),FALSE)</f>
        <v>0</v>
      </c>
      <c r="U13" s="278" t="b">
        <f>IF(B13&lt;&gt;"",IF(E13="",TRUE,IF(Q13=3,IF(E13&gt;入力①!$H$14,FALSE,TRUE),FALSE)),FALSE)</f>
        <v>0</v>
      </c>
      <c r="V13" s="290">
        <f t="shared" si="1"/>
        <v>0</v>
      </c>
      <c r="W13" s="278">
        <f t="shared" si="2"/>
        <v>0</v>
      </c>
      <c r="X13" s="278">
        <f t="shared" si="3"/>
        <v>1</v>
      </c>
      <c r="Y13" s="278">
        <f t="shared" si="4"/>
        <v>5</v>
      </c>
      <c r="Z13" s="278">
        <f t="shared" si="5"/>
        <v>5</v>
      </c>
      <c r="AA13" s="435" t="b">
        <f t="shared" si="6"/>
        <v>0</v>
      </c>
      <c r="AB13" s="436" t="str">
        <f t="shared" si="7"/>
        <v/>
      </c>
      <c r="AC13" s="440" t="str">
        <f t="shared" si="8"/>
        <v/>
      </c>
      <c r="AD13" s="441" t="str">
        <f t="shared" si="9"/>
        <v/>
      </c>
      <c r="AE13" s="441" t="str">
        <f t="shared" si="10"/>
        <v/>
      </c>
      <c r="AF13" s="442" t="str">
        <f>IF(E13="","",IF(AND($AB$6="翌月",$AB$7="支払月"),EDATE(AE13,1),AE13))</f>
        <v/>
      </c>
      <c r="AG13" s="440" t="str">
        <f t="shared" si="12"/>
        <v/>
      </c>
      <c r="AH13" s="441" t="str">
        <f t="shared" si="13"/>
        <v/>
      </c>
      <c r="AI13" s="441" t="str">
        <f t="shared" si="14"/>
        <v/>
      </c>
      <c r="AJ13" s="442" t="str">
        <f t="shared" si="15"/>
        <v/>
      </c>
      <c r="AL13" s="14"/>
    </row>
    <row r="14" spans="1:38" ht="30" customHeight="1">
      <c r="A14" s="16">
        <v>6</v>
      </c>
      <c r="B14" s="18"/>
      <c r="C14" s="57"/>
      <c r="D14" s="58"/>
      <c r="E14" s="58"/>
      <c r="F14" s="77" t="str">
        <f>IF(OR(B14="",AA14=TRUE,IF(D14="",E14&gt;入力①!$H$15,D14&gt;入力①!$H$15))=TRUE,"",IF(P14=1,"労災と雇用",IF(P14=2,"雇用のみ","")))</f>
        <v/>
      </c>
      <c r="G14" s="63"/>
      <c r="H14" s="64"/>
      <c r="I14" s="65"/>
      <c r="J14" s="78" t="str">
        <f>IF(OR(B14="",AA14=TRUE,IF(D14="",E14&gt;入力①!$H$14,D14&gt;入力①!$H$14))=TRUE,"",IF(Q14=1,"労災と雇用",IF(Q14=2,"雇用のみ","")))</f>
        <v/>
      </c>
      <c r="K14" s="56"/>
      <c r="L14" s="54"/>
      <c r="M14" s="55"/>
      <c r="N14" s="426">
        <v>6</v>
      </c>
      <c r="O14" s="313"/>
      <c r="P14" s="88">
        <v>3</v>
      </c>
      <c r="Q14" s="88">
        <v>3</v>
      </c>
      <c r="R14" s="88" t="b">
        <f t="shared" si="0"/>
        <v>0</v>
      </c>
      <c r="S14" s="278" t="b">
        <v>0</v>
      </c>
      <c r="T14" s="278" t="b">
        <f>IF(B14&lt;&gt;"",IF(E14="",TRUE,IF(P14=3,IF(E14&gt;入力①!$H$15,FALSE,TRUE),FALSE)),FALSE)</f>
        <v>0</v>
      </c>
      <c r="U14" s="278" t="b">
        <f>IF(B14&lt;&gt;"",IF(E14="",TRUE,IF(Q14=3,IF(E14&gt;入力①!$H$14,FALSE,TRUE),FALSE)),FALSE)</f>
        <v>0</v>
      </c>
      <c r="V14" s="290">
        <f t="shared" si="1"/>
        <v>0</v>
      </c>
      <c r="W14" s="278">
        <f t="shared" si="2"/>
        <v>0</v>
      </c>
      <c r="X14" s="278">
        <f t="shared" si="3"/>
        <v>1</v>
      </c>
      <c r="Y14" s="278">
        <f t="shared" si="4"/>
        <v>6</v>
      </c>
      <c r="Z14" s="278">
        <f t="shared" si="5"/>
        <v>6</v>
      </c>
      <c r="AA14" s="435" t="b">
        <f t="shared" si="6"/>
        <v>0</v>
      </c>
      <c r="AB14" s="436" t="str">
        <f t="shared" si="7"/>
        <v/>
      </c>
      <c r="AC14" s="440" t="str">
        <f t="shared" si="8"/>
        <v/>
      </c>
      <c r="AD14" s="441" t="str">
        <f t="shared" si="9"/>
        <v/>
      </c>
      <c r="AE14" s="441" t="str">
        <f t="shared" si="10"/>
        <v/>
      </c>
      <c r="AF14" s="442" t="str">
        <f>IF(E14="","",IF(AND($AB$6="翌月",$AB$7="支払月"),EDATE(AE14,1),AE14))</f>
        <v/>
      </c>
      <c r="AG14" s="440" t="str">
        <f t="shared" si="12"/>
        <v/>
      </c>
      <c r="AH14" s="441" t="str">
        <f t="shared" si="13"/>
        <v/>
      </c>
      <c r="AI14" s="441" t="str">
        <f t="shared" si="14"/>
        <v/>
      </c>
      <c r="AJ14" s="442" t="str">
        <f t="shared" si="15"/>
        <v/>
      </c>
      <c r="AL14" s="14"/>
    </row>
    <row r="15" spans="1:38" ht="30" customHeight="1">
      <c r="A15" s="16">
        <v>7</v>
      </c>
      <c r="B15" s="18"/>
      <c r="C15" s="57"/>
      <c r="D15" s="58"/>
      <c r="E15" s="58"/>
      <c r="F15" s="77" t="str">
        <f>IF(OR(B15="",AA15=TRUE,IF(D15="",E15&gt;入力①!$H$15,D15&gt;入力①!$H$15))=TRUE,"",IF(P15=1,"労災と雇用",IF(P15=2,"雇用のみ","")))</f>
        <v/>
      </c>
      <c r="G15" s="63"/>
      <c r="H15" s="64"/>
      <c r="I15" s="65"/>
      <c r="J15" s="78" t="str">
        <f>IF(OR(B15="",AA15=TRUE,IF(D15="",E15&gt;入力①!$H$14,D15&gt;入力①!$H$14))=TRUE,"",IF(Q15=1,"労災と雇用",IF(Q15=2,"雇用のみ","")))</f>
        <v/>
      </c>
      <c r="K15" s="56"/>
      <c r="L15" s="54"/>
      <c r="M15" s="55"/>
      <c r="N15" s="426">
        <v>7</v>
      </c>
      <c r="O15" s="313"/>
      <c r="P15" s="88">
        <v>3</v>
      </c>
      <c r="Q15" s="88">
        <v>3</v>
      </c>
      <c r="R15" s="88" t="b">
        <f t="shared" si="0"/>
        <v>0</v>
      </c>
      <c r="S15" s="278" t="b">
        <v>0</v>
      </c>
      <c r="T15" s="278" t="b">
        <f>IF(B15&lt;&gt;"",IF(E15="",TRUE,IF(P15=3,IF(E15&gt;入力①!$H$15,FALSE,TRUE),FALSE)),FALSE)</f>
        <v>0</v>
      </c>
      <c r="U15" s="278" t="b">
        <f>IF(B15&lt;&gt;"",IF(E15="",TRUE,IF(Q15=3,IF(E15&gt;入力①!$H$14,FALSE,TRUE),FALSE)),FALSE)</f>
        <v>0</v>
      </c>
      <c r="V15" s="290">
        <f t="shared" si="1"/>
        <v>0</v>
      </c>
      <c r="W15" s="278">
        <f t="shared" si="2"/>
        <v>0</v>
      </c>
      <c r="X15" s="278">
        <f t="shared" si="3"/>
        <v>1</v>
      </c>
      <c r="Y15" s="278">
        <f t="shared" si="4"/>
        <v>7</v>
      </c>
      <c r="Z15" s="278">
        <f t="shared" si="5"/>
        <v>7</v>
      </c>
      <c r="AA15" s="435" t="b">
        <f t="shared" si="6"/>
        <v>0</v>
      </c>
      <c r="AB15" s="436" t="str">
        <f t="shared" si="7"/>
        <v/>
      </c>
      <c r="AC15" s="440" t="str">
        <f t="shared" si="8"/>
        <v/>
      </c>
      <c r="AD15" s="441" t="str">
        <f t="shared" si="9"/>
        <v/>
      </c>
      <c r="AE15" s="441" t="str">
        <f t="shared" si="10"/>
        <v/>
      </c>
      <c r="AF15" s="442" t="str">
        <f t="shared" si="11"/>
        <v/>
      </c>
      <c r="AG15" s="440" t="str">
        <f t="shared" si="12"/>
        <v/>
      </c>
      <c r="AH15" s="441" t="str">
        <f t="shared" si="13"/>
        <v/>
      </c>
      <c r="AI15" s="441" t="str">
        <f t="shared" si="14"/>
        <v/>
      </c>
      <c r="AJ15" s="442" t="str">
        <f t="shared" si="15"/>
        <v/>
      </c>
      <c r="AL15" s="14"/>
    </row>
    <row r="16" spans="1:38" ht="30" customHeight="1">
      <c r="A16" s="16">
        <v>8</v>
      </c>
      <c r="B16" s="18"/>
      <c r="C16" s="57"/>
      <c r="D16" s="58"/>
      <c r="E16" s="58"/>
      <c r="F16" s="77" t="str">
        <f>IF(OR(B16="",AA16=TRUE,IF(D16="",E16&gt;入力①!$H$15,D16&gt;入力①!$H$15))=TRUE,"",IF(P16=1,"労災と雇用",IF(P16=2,"雇用のみ","")))</f>
        <v/>
      </c>
      <c r="G16" s="63"/>
      <c r="H16" s="64"/>
      <c r="I16" s="65"/>
      <c r="J16" s="78" t="str">
        <f>IF(OR(B16="",AA16=TRUE,IF(D16="",E16&gt;入力①!$H$14,D16&gt;入力①!$H$14))=TRUE,"",IF(Q16=1,"労災と雇用",IF(Q16=2,"雇用のみ","")))</f>
        <v/>
      </c>
      <c r="K16" s="56"/>
      <c r="L16" s="54"/>
      <c r="M16" s="55"/>
      <c r="N16" s="426">
        <v>8</v>
      </c>
      <c r="O16" s="313"/>
      <c r="P16" s="88">
        <v>3</v>
      </c>
      <c r="Q16" s="88">
        <v>3</v>
      </c>
      <c r="R16" s="88" t="b">
        <f t="shared" si="0"/>
        <v>0</v>
      </c>
      <c r="S16" s="278" t="b">
        <v>0</v>
      </c>
      <c r="T16" s="278" t="b">
        <f>IF(B16&lt;&gt;"",IF(E16="",TRUE,IF(P16=3,IF(E16&gt;入力①!$H$15,FALSE,TRUE),FALSE)),FALSE)</f>
        <v>0</v>
      </c>
      <c r="U16" s="278" t="b">
        <f>IF(B16&lt;&gt;"",IF(E16="",TRUE,IF(Q16=3,IF(E16&gt;入力①!$H$14,FALSE,TRUE),FALSE)),FALSE)</f>
        <v>0</v>
      </c>
      <c r="V16" s="290">
        <f t="shared" si="1"/>
        <v>0</v>
      </c>
      <c r="W16" s="278">
        <f t="shared" si="2"/>
        <v>0</v>
      </c>
      <c r="X16" s="278">
        <f t="shared" si="3"/>
        <v>1</v>
      </c>
      <c r="Y16" s="278">
        <f t="shared" si="4"/>
        <v>8</v>
      </c>
      <c r="Z16" s="278">
        <f t="shared" si="5"/>
        <v>8</v>
      </c>
      <c r="AA16" s="435" t="b">
        <f t="shared" si="6"/>
        <v>0</v>
      </c>
      <c r="AB16" s="436" t="str">
        <f t="shared" si="7"/>
        <v/>
      </c>
      <c r="AC16" s="440" t="str">
        <f t="shared" si="8"/>
        <v/>
      </c>
      <c r="AD16" s="441" t="str">
        <f t="shared" si="9"/>
        <v/>
      </c>
      <c r="AE16" s="441" t="str">
        <f t="shared" si="10"/>
        <v/>
      </c>
      <c r="AF16" s="442" t="str">
        <f t="shared" si="11"/>
        <v/>
      </c>
      <c r="AG16" s="440" t="str">
        <f t="shared" si="12"/>
        <v/>
      </c>
      <c r="AH16" s="441" t="str">
        <f t="shared" si="13"/>
        <v/>
      </c>
      <c r="AI16" s="441" t="str">
        <f t="shared" si="14"/>
        <v/>
      </c>
      <c r="AJ16" s="442" t="str">
        <f t="shared" si="15"/>
        <v/>
      </c>
      <c r="AL16" s="14"/>
    </row>
    <row r="17" spans="1:36" ht="30" customHeight="1">
      <c r="A17" s="16">
        <v>9</v>
      </c>
      <c r="B17" s="18"/>
      <c r="C17" s="57"/>
      <c r="D17" s="58"/>
      <c r="E17" s="58"/>
      <c r="F17" s="77" t="str">
        <f>IF(OR(B17="",AA17=TRUE,IF(D17="",E17&gt;入力①!$H$15,D17&gt;入力①!$H$15))=TRUE,"",IF(P17=1,"労災と雇用",IF(P17=2,"雇用のみ","")))</f>
        <v/>
      </c>
      <c r="G17" s="63"/>
      <c r="H17" s="64"/>
      <c r="I17" s="65"/>
      <c r="J17" s="78" t="str">
        <f>IF(OR(B17="",AA17=TRUE,IF(D17="",E17&gt;入力①!$H$14,D17&gt;入力①!$H$14))=TRUE,"",IF(Q17=1,"労災と雇用",IF(Q17=2,"雇用のみ","")))</f>
        <v/>
      </c>
      <c r="K17" s="56"/>
      <c r="L17" s="54"/>
      <c r="M17" s="55"/>
      <c r="N17" s="426">
        <v>9</v>
      </c>
      <c r="O17" s="313"/>
      <c r="P17" s="88">
        <v>3</v>
      </c>
      <c r="Q17" s="88">
        <v>3</v>
      </c>
      <c r="R17" s="88" t="b">
        <f t="shared" si="0"/>
        <v>0</v>
      </c>
      <c r="S17" s="278" t="b">
        <v>0</v>
      </c>
      <c r="T17" s="278" t="b">
        <f>IF(B17&lt;&gt;"",IF(E17="",TRUE,IF(P17=3,IF(E17&gt;入力①!$H$15,FALSE,TRUE),FALSE)),FALSE)</f>
        <v>0</v>
      </c>
      <c r="U17" s="278" t="b">
        <f>IF(B17&lt;&gt;"",IF(E17="",TRUE,IF(Q17=3,IF(E17&gt;入力①!$H$14,FALSE,TRUE),FALSE)),FALSE)</f>
        <v>0</v>
      </c>
      <c r="V17" s="290">
        <f t="shared" si="1"/>
        <v>0</v>
      </c>
      <c r="W17" s="278">
        <f t="shared" si="2"/>
        <v>0</v>
      </c>
      <c r="X17" s="278">
        <f t="shared" si="3"/>
        <v>1</v>
      </c>
      <c r="Y17" s="278">
        <f t="shared" si="4"/>
        <v>9</v>
      </c>
      <c r="Z17" s="278">
        <f t="shared" si="5"/>
        <v>9</v>
      </c>
      <c r="AA17" s="435" t="b">
        <f t="shared" si="6"/>
        <v>0</v>
      </c>
      <c r="AB17" s="436" t="str">
        <f t="shared" si="7"/>
        <v/>
      </c>
      <c r="AC17" s="440" t="str">
        <f t="shared" si="8"/>
        <v/>
      </c>
      <c r="AD17" s="441" t="str">
        <f t="shared" si="9"/>
        <v/>
      </c>
      <c r="AE17" s="441" t="str">
        <f t="shared" si="10"/>
        <v/>
      </c>
      <c r="AF17" s="442" t="str">
        <f t="shared" si="11"/>
        <v/>
      </c>
      <c r="AG17" s="440" t="str">
        <f t="shared" si="12"/>
        <v/>
      </c>
      <c r="AH17" s="441" t="str">
        <f t="shared" si="13"/>
        <v/>
      </c>
      <c r="AI17" s="441" t="str">
        <f t="shared" si="14"/>
        <v/>
      </c>
      <c r="AJ17" s="442" t="str">
        <f t="shared" si="15"/>
        <v/>
      </c>
    </row>
    <row r="18" spans="1:36" ht="30" customHeight="1">
      <c r="A18" s="16">
        <v>10</v>
      </c>
      <c r="B18" s="18"/>
      <c r="C18" s="57"/>
      <c r="D18" s="58"/>
      <c r="E18" s="58"/>
      <c r="F18" s="77" t="str">
        <f>IF(OR(B18="",AA18=TRUE,IF(D18="",E18&gt;入力①!$H$15,D18&gt;入力①!$H$15))=TRUE,"",IF(P18=1,"労災と雇用",IF(P18=2,"雇用のみ","")))</f>
        <v/>
      </c>
      <c r="G18" s="63"/>
      <c r="H18" s="64"/>
      <c r="I18" s="65"/>
      <c r="J18" s="78" t="str">
        <f>IF(OR(B18="",AA18=TRUE,IF(D18="",E18&gt;入力①!$H$14,D18&gt;入力①!$H$14))=TRUE,"",IF(Q18=1,"労災と雇用",IF(Q18=2,"雇用のみ","")))</f>
        <v/>
      </c>
      <c r="K18" s="56"/>
      <c r="L18" s="54"/>
      <c r="M18" s="55"/>
      <c r="N18" s="426">
        <v>10</v>
      </c>
      <c r="O18" s="313"/>
      <c r="P18" s="88">
        <v>3</v>
      </c>
      <c r="Q18" s="88">
        <v>3</v>
      </c>
      <c r="R18" s="88" t="b">
        <f t="shared" si="0"/>
        <v>0</v>
      </c>
      <c r="S18" s="278" t="b">
        <v>0</v>
      </c>
      <c r="T18" s="278" t="b">
        <f>IF(B18&lt;&gt;"",IF(E18="",TRUE,IF(P18=3,IF(E18&gt;入力①!$H$15,FALSE,TRUE),FALSE)),FALSE)</f>
        <v>0</v>
      </c>
      <c r="U18" s="278" t="b">
        <f>IF(B18&lt;&gt;"",IF(E18="",TRUE,IF(Q18=3,IF(E18&gt;入力①!$H$14,FALSE,TRUE),FALSE)),FALSE)</f>
        <v>0</v>
      </c>
      <c r="V18" s="290">
        <f t="shared" si="1"/>
        <v>0</v>
      </c>
      <c r="W18" s="278">
        <f t="shared" si="2"/>
        <v>0</v>
      </c>
      <c r="X18" s="278">
        <f t="shared" si="3"/>
        <v>1</v>
      </c>
      <c r="Y18" s="278">
        <f t="shared" si="4"/>
        <v>10</v>
      </c>
      <c r="Z18" s="278">
        <f t="shared" si="5"/>
        <v>10</v>
      </c>
      <c r="AA18" s="435" t="b">
        <f t="shared" si="6"/>
        <v>0</v>
      </c>
      <c r="AB18" s="436" t="str">
        <f t="shared" si="7"/>
        <v/>
      </c>
      <c r="AC18" s="443" t="str">
        <f t="shared" si="8"/>
        <v/>
      </c>
      <c r="AD18" s="444" t="str">
        <f t="shared" si="9"/>
        <v/>
      </c>
      <c r="AE18" s="444" t="str">
        <f t="shared" si="10"/>
        <v/>
      </c>
      <c r="AF18" s="445" t="str">
        <f t="shared" si="11"/>
        <v/>
      </c>
      <c r="AG18" s="443" t="str">
        <f t="shared" si="12"/>
        <v/>
      </c>
      <c r="AH18" s="444" t="str">
        <f t="shared" si="13"/>
        <v/>
      </c>
      <c r="AI18" s="444" t="str">
        <f t="shared" si="14"/>
        <v/>
      </c>
      <c r="AJ18" s="445" t="str">
        <f t="shared" si="15"/>
        <v/>
      </c>
    </row>
    <row r="19" spans="1:36" ht="5.0999999999999996" customHeight="1">
      <c r="E19" s="14"/>
      <c r="G19" s="53"/>
      <c r="H19" s="53"/>
      <c r="P19" s="88">
        <f>COUNTIFS(P9:Q18,1,V9:W18,1)</f>
        <v>0</v>
      </c>
      <c r="Q19" s="88">
        <f>COUNTIFS(P9:Q18,2,V9:W18,1)</f>
        <v>0</v>
      </c>
      <c r="R19" s="265"/>
      <c r="S19" s="429"/>
      <c r="T19" s="429"/>
      <c r="U19" s="429"/>
      <c r="V19" s="429"/>
      <c r="W19" s="278">
        <f>SUM(W9:W18)</f>
        <v>0</v>
      </c>
      <c r="X19" s="429"/>
      <c r="Y19" s="429"/>
      <c r="Z19" s="429"/>
      <c r="AC19" s="20"/>
      <c r="AD19" s="20"/>
    </row>
    <row r="20" spans="1:36" ht="13.5" customHeight="1">
      <c r="B20" s="421" t="s">
        <v>216</v>
      </c>
      <c r="E20" s="14"/>
      <c r="G20" s="235"/>
      <c r="H20" s="235"/>
      <c r="P20" s="88"/>
      <c r="Q20" s="88"/>
      <c r="R20" s="265"/>
      <c r="S20" s="429"/>
      <c r="T20" s="429"/>
      <c r="U20" s="429"/>
      <c r="V20" s="429"/>
      <c r="W20" s="429"/>
      <c r="X20" s="429"/>
      <c r="Y20" s="429"/>
      <c r="Z20" s="429"/>
    </row>
    <row r="21" spans="1:36" ht="13.5" customHeight="1">
      <c r="B21" s="421" t="s">
        <v>217</v>
      </c>
      <c r="E21" s="14"/>
      <c r="G21" s="235"/>
      <c r="H21" s="235"/>
      <c r="P21" s="88"/>
      <c r="Q21" s="88"/>
      <c r="R21" s="265"/>
      <c r="S21" s="429"/>
      <c r="T21" s="429"/>
      <c r="U21" s="429"/>
      <c r="V21" s="429"/>
      <c r="W21" s="429"/>
      <c r="X21" s="429"/>
      <c r="Y21" s="429"/>
      <c r="Z21" s="429"/>
    </row>
    <row r="22" spans="1:36" ht="13.5" customHeight="1">
      <c r="B22" s="2" t="s">
        <v>218</v>
      </c>
      <c r="E22" s="14"/>
      <c r="G22" s="235"/>
      <c r="H22" s="235"/>
      <c r="P22" s="88"/>
      <c r="Q22" s="88"/>
      <c r="R22" s="265"/>
      <c r="S22" s="429"/>
      <c r="T22" s="429"/>
      <c r="U22" s="429"/>
      <c r="V22" s="429"/>
      <c r="W22" s="429"/>
      <c r="X22" s="429"/>
      <c r="Y22" s="429"/>
      <c r="Z22" s="429"/>
    </row>
    <row r="23" spans="1:36" ht="18" customHeight="1">
      <c r="B23" s="422" t="s">
        <v>220</v>
      </c>
      <c r="C23" s="422" t="s">
        <v>221</v>
      </c>
      <c r="E23" s="14"/>
      <c r="G23" s="235"/>
      <c r="H23" s="235"/>
      <c r="P23" s="88">
        <v>1</v>
      </c>
      <c r="Q23" s="88">
        <f>IF(OR(VALUE(TEXT(入力①!F15,"e") )=4,VALUE(TEXT(入力①!F14,"e") )=4),1,0)</f>
        <v>0</v>
      </c>
      <c r="R23" s="265"/>
      <c r="S23" s="429"/>
      <c r="T23" s="429"/>
      <c r="U23" s="429"/>
      <c r="V23" s="429"/>
      <c r="W23" s="429"/>
      <c r="X23" s="429"/>
      <c r="Y23" s="429"/>
      <c r="Z23" s="429"/>
    </row>
    <row r="24" spans="1:36" ht="13.5" customHeight="1">
      <c r="B24" s="421" t="s">
        <v>219</v>
      </c>
      <c r="E24" s="14"/>
      <c r="G24" s="235"/>
      <c r="H24" s="235"/>
      <c r="P24" s="88"/>
      <c r="Q24" s="88"/>
      <c r="R24" s="265"/>
      <c r="S24" s="429"/>
      <c r="T24" s="429"/>
      <c r="U24" s="429"/>
      <c r="V24" s="429"/>
      <c r="W24" s="429"/>
      <c r="X24" s="429"/>
      <c r="Y24" s="429"/>
      <c r="Z24" s="429"/>
    </row>
    <row r="25" spans="1:36" ht="14.45" customHeight="1">
      <c r="B25" s="2" t="s">
        <v>87</v>
      </c>
      <c r="E25" s="19"/>
      <c r="P25" s="88" t="str">
        <f>IF(P19=0,"□労災・雇用の両方","☑労災・雇用の両方")</f>
        <v>□労災・雇用の両方</v>
      </c>
      <c r="Q25" s="88" t="str">
        <f>IF(Q19=0,"□雇用のみ","☑雇用のみ")</f>
        <v>□雇用のみ</v>
      </c>
      <c r="R25" s="265"/>
      <c r="S25" s="429"/>
      <c r="T25" s="429"/>
      <c r="U25" s="429"/>
      <c r="V25" s="429"/>
      <c r="W25" s="429"/>
      <c r="X25" s="429"/>
      <c r="Y25" s="429"/>
      <c r="Z25" s="429"/>
    </row>
    <row r="26" spans="1:36" ht="14.45" customHeight="1">
      <c r="B26" s="599"/>
      <c r="C26" s="600"/>
      <c r="D26" s="236"/>
      <c r="E26" s="19"/>
      <c r="P26" s="265"/>
      <c r="Q26" s="265"/>
      <c r="R26" s="265"/>
      <c r="S26" s="429"/>
      <c r="T26" s="429"/>
      <c r="U26" s="429"/>
      <c r="V26" s="429"/>
      <c r="W26" s="429"/>
      <c r="X26" s="429"/>
      <c r="Y26" s="429"/>
      <c r="Z26" s="429"/>
    </row>
    <row r="27" spans="1:36" ht="14.45" customHeight="1">
      <c r="B27" s="601"/>
      <c r="C27" s="602"/>
      <c r="D27" s="236"/>
      <c r="E27" s="14"/>
      <c r="K27" s="14"/>
      <c r="P27" s="88" t="str">
        <f>CONCATENATE(CHAR(10),B26)</f>
        <v xml:space="preserve">
</v>
      </c>
    </row>
    <row r="28" spans="1:36" ht="14.45" customHeight="1">
      <c r="B28" s="603"/>
      <c r="C28" s="604"/>
      <c r="D28" s="236"/>
      <c r="E28" s="19"/>
    </row>
    <row r="29" spans="1:36" ht="13.5" customHeight="1">
      <c r="B29" s="378"/>
      <c r="C29" s="236"/>
      <c r="D29" s="236"/>
      <c r="E29" s="19"/>
    </row>
    <row r="30" spans="1:36" ht="13.5" customHeight="1">
      <c r="B30" s="379"/>
      <c r="C30" s="235"/>
      <c r="D30" s="235"/>
      <c r="E30" s="19"/>
    </row>
    <row r="31" spans="1:36" ht="13.5" customHeight="1">
      <c r="B31" s="379"/>
    </row>
    <row r="32" spans="1:36" ht="13.5" customHeight="1"/>
    <row r="33" spans="5:12" ht="3.75" customHeight="1"/>
    <row r="34" spans="5:12" ht="3.75" customHeight="1"/>
    <row r="35" spans="5:12" ht="3.75" customHeight="1">
      <c r="F35" s="5"/>
      <c r="G35" s="5"/>
      <c r="H35" s="5"/>
      <c r="J35" s="5"/>
      <c r="K35" s="5"/>
      <c r="L35" s="5"/>
    </row>
    <row r="36" spans="5:12" ht="3.75" customHeight="1">
      <c r="F36" s="20"/>
      <c r="G36" s="20"/>
      <c r="H36" s="20"/>
      <c r="J36" s="20"/>
      <c r="K36" s="20"/>
      <c r="L36" s="20"/>
    </row>
    <row r="37" spans="5:12" ht="13.5" customHeight="1"/>
    <row r="38" spans="5:12">
      <c r="E38" s="20"/>
    </row>
    <row r="39" spans="5:12" ht="13.5" customHeight="1"/>
    <row r="40" spans="5:12" ht="13.5" customHeight="1">
      <c r="F40" s="14"/>
      <c r="G40" s="14"/>
      <c r="H40" s="14"/>
    </row>
    <row r="41" spans="5:12" ht="13.5" customHeight="1">
      <c r="F41" s="20"/>
      <c r="G41" s="20"/>
      <c r="H41" s="20"/>
      <c r="J41" s="20"/>
      <c r="K41" s="20"/>
      <c r="L41" s="20"/>
    </row>
    <row r="42" spans="5:12" ht="13.5" customHeight="1">
      <c r="F42" s="20"/>
      <c r="G42" s="20"/>
      <c r="H42" s="20"/>
      <c r="J42" s="20"/>
      <c r="K42" s="20"/>
      <c r="L42" s="20"/>
    </row>
    <row r="43" spans="5:12" ht="13.5" customHeight="1"/>
    <row r="44" spans="5:12" ht="13.5" customHeight="1"/>
    <row r="45" spans="5:12" ht="13.5" customHeight="1"/>
    <row r="46" spans="5:12" ht="13.5" customHeight="1"/>
    <row r="47" spans="5:12" ht="13.5" customHeight="1"/>
    <row r="48" spans="5: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sheetProtection algorithmName="SHA-512" hashValue="q20vYynqSB4HdAD2PL6h7IC1KrWV19PIs9Kni7gagpvIcyF4TZidMOIirMF7tcn7ZhdaW3IIWsP6hN752zHUbQ==" saltValue="GVo8c8o4mhV2V3mucXgYqw==" spinCount="100000" sheet="1" selectLockedCells="1"/>
  <mergeCells count="1">
    <mergeCell ref="B26:C28"/>
  </mergeCells>
  <phoneticPr fontId="4"/>
  <conditionalFormatting sqref="B20:C24">
    <cfRule type="expression" dxfId="43" priority="2">
      <formula>OR($Q$23=0,$W$19=0)</formula>
    </cfRule>
  </conditionalFormatting>
  <conditionalFormatting sqref="E9:E18">
    <cfRule type="expression" dxfId="42" priority="15">
      <formula>$R9=TRUE</formula>
    </cfRule>
  </conditionalFormatting>
  <conditionalFormatting sqref="F9:F18">
    <cfRule type="expression" dxfId="41" priority="43">
      <formula>$T9=TRUE</formula>
    </cfRule>
    <cfRule type="expression" dxfId="40" priority="44">
      <formula>AND($B9&lt;&gt;"",$F9="",$R9=FALSE)</formula>
    </cfRule>
  </conditionalFormatting>
  <conditionalFormatting sqref="J9:J18">
    <cfRule type="expression" dxfId="39" priority="45">
      <formula>$U9=TRUE</formula>
    </cfRule>
    <cfRule type="expression" dxfId="38" priority="46">
      <formula>AND($B9&lt;&gt;"",$J9="",$U9=FALSE)</formula>
    </cfRule>
  </conditionalFormatting>
  <conditionalFormatting sqref="N9:N18">
    <cfRule type="expression" dxfId="37" priority="1">
      <formula>$X9&gt;1</formula>
    </cfRule>
  </conditionalFormatting>
  <dataValidations count="3">
    <dataValidation imeMode="halfKatakana" allowBlank="1" showInputMessage="1" showErrorMessage="1" sqref="B9:B18" xr:uid="{00000000-0002-0000-0400-000000000000}"/>
    <dataValidation type="custom" imeMode="off" operator="greaterThanOrEqual" showInputMessage="1" showErrorMessage="1" errorTitle="雇入年月日チェック" error="カナ氏名を入力して下さい。_x000a_日付形式で入力して下さい。" sqref="D9:D18" xr:uid="{00000000-0002-0000-0400-000001000000}">
      <formula1>AND(OR(B9&lt;&gt;"",D9=""),IF(ISERROR(IF(D9="","",DATEVALUE(TEXT(D9,"ge.m.d"))))=FALSE,TRUE,FALSE))</formula1>
    </dataValidation>
    <dataValidation type="custom" imeMode="off" showInputMessage="1" showErrorMessage="1" errorTitle="カナ氏名チェック" error="カナ氏名を入力して下さい。" sqref="C9:C18" xr:uid="{00000000-0002-0000-0400-000002000000}">
      <formula1>OR(B9&lt;&gt;"",C9="")</formula1>
    </dataValidation>
  </dataValidations>
  <pageMargins left="0.39370078740157483" right="0.19685039370078741" top="0.31496062992125984" bottom="0.19685039370078741" header="0.31496062992125984" footer="0.19685039370078741"/>
  <pageSetup paperSize="9" orientation="landscape" r:id="rId1"/>
  <headerFooter>
    <oddFooter>&amp;R福岡労働局　　総務部　労働保険徴収課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0" r:id="rId4" name="Group Box 42">
              <controlPr locked="0" defaultSize="0" print="0" autoFill="0" autoPict="0">
                <anchor moveWithCells="1">
                  <from>
                    <xdr:col>6</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091" r:id="rId5" name="Option Button 43">
              <controlPr defaultSize="0" autoFill="0" autoLine="0" autoPict="0">
                <anchor moveWithCells="1">
                  <from>
                    <xdr:col>6</xdr:col>
                    <xdr:colOff>19050</xdr:colOff>
                    <xdr:row>8</xdr:row>
                    <xdr:rowOff>85725</xdr:rowOff>
                  </from>
                  <to>
                    <xdr:col>6</xdr:col>
                    <xdr:colOff>381000</xdr:colOff>
                    <xdr:row>8</xdr:row>
                    <xdr:rowOff>304800</xdr:rowOff>
                  </to>
                </anchor>
              </controlPr>
            </control>
          </mc:Choice>
        </mc:AlternateContent>
        <mc:AlternateContent xmlns:mc="http://schemas.openxmlformats.org/markup-compatibility/2006">
          <mc:Choice Requires="x14">
            <control shapeId="2092" r:id="rId6" name="Option Button 44">
              <controlPr defaultSize="0" autoFill="0" autoLine="0" autoPict="0">
                <anchor moveWithCells="1">
                  <from>
                    <xdr:col>7</xdr:col>
                    <xdr:colOff>19050</xdr:colOff>
                    <xdr:row>8</xdr:row>
                    <xdr:rowOff>85725</xdr:rowOff>
                  </from>
                  <to>
                    <xdr:col>7</xdr:col>
                    <xdr:colOff>381000</xdr:colOff>
                    <xdr:row>8</xdr:row>
                    <xdr:rowOff>304800</xdr:rowOff>
                  </to>
                </anchor>
              </controlPr>
            </control>
          </mc:Choice>
        </mc:AlternateContent>
        <mc:AlternateContent xmlns:mc="http://schemas.openxmlformats.org/markup-compatibility/2006">
          <mc:Choice Requires="x14">
            <control shapeId="2093" r:id="rId7" name="Option Button 45">
              <controlPr defaultSize="0" autoFill="0" autoLine="0" autoPict="0">
                <anchor moveWithCells="1">
                  <from>
                    <xdr:col>8</xdr:col>
                    <xdr:colOff>19050</xdr:colOff>
                    <xdr:row>8</xdr:row>
                    <xdr:rowOff>85725</xdr:rowOff>
                  </from>
                  <to>
                    <xdr:col>8</xdr:col>
                    <xdr:colOff>381000</xdr:colOff>
                    <xdr:row>8</xdr:row>
                    <xdr:rowOff>304800</xdr:rowOff>
                  </to>
                </anchor>
              </controlPr>
            </control>
          </mc:Choice>
        </mc:AlternateContent>
        <mc:AlternateContent xmlns:mc="http://schemas.openxmlformats.org/markup-compatibility/2006">
          <mc:Choice Requires="x14">
            <control shapeId="2094" r:id="rId8" name="Group Box 46">
              <controlPr locked="0" defaultSize="0" print="0" autoFill="0" autoPict="0">
                <anchor moveWithCells="1">
                  <from>
                    <xdr:col>6</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95" r:id="rId9" name="Option Button 47">
              <controlPr defaultSize="0" autoFill="0" autoLine="0" autoPict="0">
                <anchor moveWithCells="1">
                  <from>
                    <xdr:col>6</xdr:col>
                    <xdr:colOff>19050</xdr:colOff>
                    <xdr:row>9</xdr:row>
                    <xdr:rowOff>85725</xdr:rowOff>
                  </from>
                  <to>
                    <xdr:col>6</xdr:col>
                    <xdr:colOff>381000</xdr:colOff>
                    <xdr:row>9</xdr:row>
                    <xdr:rowOff>304800</xdr:rowOff>
                  </to>
                </anchor>
              </controlPr>
            </control>
          </mc:Choice>
        </mc:AlternateContent>
        <mc:AlternateContent xmlns:mc="http://schemas.openxmlformats.org/markup-compatibility/2006">
          <mc:Choice Requires="x14">
            <control shapeId="2096" r:id="rId10" name="Option Button 48">
              <controlPr defaultSize="0" autoFill="0" autoLine="0" autoPict="0">
                <anchor moveWithCells="1">
                  <from>
                    <xdr:col>7</xdr:col>
                    <xdr:colOff>19050</xdr:colOff>
                    <xdr:row>9</xdr:row>
                    <xdr:rowOff>85725</xdr:rowOff>
                  </from>
                  <to>
                    <xdr:col>7</xdr:col>
                    <xdr:colOff>381000</xdr:colOff>
                    <xdr:row>9</xdr:row>
                    <xdr:rowOff>304800</xdr:rowOff>
                  </to>
                </anchor>
              </controlPr>
            </control>
          </mc:Choice>
        </mc:AlternateContent>
        <mc:AlternateContent xmlns:mc="http://schemas.openxmlformats.org/markup-compatibility/2006">
          <mc:Choice Requires="x14">
            <control shapeId="2097" r:id="rId11" name="Option Button 49">
              <controlPr defaultSize="0" autoFill="0" autoLine="0" autoPict="0">
                <anchor moveWithCells="1">
                  <from>
                    <xdr:col>8</xdr:col>
                    <xdr:colOff>19050</xdr:colOff>
                    <xdr:row>9</xdr:row>
                    <xdr:rowOff>85725</xdr:rowOff>
                  </from>
                  <to>
                    <xdr:col>8</xdr:col>
                    <xdr:colOff>381000</xdr:colOff>
                    <xdr:row>9</xdr:row>
                    <xdr:rowOff>304800</xdr:rowOff>
                  </to>
                </anchor>
              </controlPr>
            </control>
          </mc:Choice>
        </mc:AlternateContent>
        <mc:AlternateContent xmlns:mc="http://schemas.openxmlformats.org/markup-compatibility/2006">
          <mc:Choice Requires="x14">
            <control shapeId="2098" r:id="rId12" name="Group Box 50">
              <controlPr locked="0" defaultSize="0" print="0" autoFill="0" autoPict="0">
                <anchor moveWithCells="1">
                  <from>
                    <xdr:col>6</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99" r:id="rId13" name="Option Button 51">
              <controlPr defaultSize="0" autoFill="0" autoLine="0" autoPict="0">
                <anchor moveWithCells="1">
                  <from>
                    <xdr:col>6</xdr:col>
                    <xdr:colOff>19050</xdr:colOff>
                    <xdr:row>10</xdr:row>
                    <xdr:rowOff>85725</xdr:rowOff>
                  </from>
                  <to>
                    <xdr:col>6</xdr:col>
                    <xdr:colOff>381000</xdr:colOff>
                    <xdr:row>10</xdr:row>
                    <xdr:rowOff>304800</xdr:rowOff>
                  </to>
                </anchor>
              </controlPr>
            </control>
          </mc:Choice>
        </mc:AlternateContent>
        <mc:AlternateContent xmlns:mc="http://schemas.openxmlformats.org/markup-compatibility/2006">
          <mc:Choice Requires="x14">
            <control shapeId="2100" r:id="rId14" name="Option Button 52">
              <controlPr defaultSize="0" autoFill="0" autoLine="0" autoPict="0">
                <anchor moveWithCells="1">
                  <from>
                    <xdr:col>7</xdr:col>
                    <xdr:colOff>19050</xdr:colOff>
                    <xdr:row>10</xdr:row>
                    <xdr:rowOff>85725</xdr:rowOff>
                  </from>
                  <to>
                    <xdr:col>7</xdr:col>
                    <xdr:colOff>381000</xdr:colOff>
                    <xdr:row>10</xdr:row>
                    <xdr:rowOff>304800</xdr:rowOff>
                  </to>
                </anchor>
              </controlPr>
            </control>
          </mc:Choice>
        </mc:AlternateContent>
        <mc:AlternateContent xmlns:mc="http://schemas.openxmlformats.org/markup-compatibility/2006">
          <mc:Choice Requires="x14">
            <control shapeId="2101" r:id="rId15" name="Option Button 53">
              <controlPr defaultSize="0" autoFill="0" autoLine="0" autoPict="0">
                <anchor moveWithCells="1">
                  <from>
                    <xdr:col>8</xdr:col>
                    <xdr:colOff>19050</xdr:colOff>
                    <xdr:row>10</xdr:row>
                    <xdr:rowOff>85725</xdr:rowOff>
                  </from>
                  <to>
                    <xdr:col>8</xdr:col>
                    <xdr:colOff>381000</xdr:colOff>
                    <xdr:row>10</xdr:row>
                    <xdr:rowOff>304800</xdr:rowOff>
                  </to>
                </anchor>
              </controlPr>
            </control>
          </mc:Choice>
        </mc:AlternateContent>
        <mc:AlternateContent xmlns:mc="http://schemas.openxmlformats.org/markup-compatibility/2006">
          <mc:Choice Requires="x14">
            <control shapeId="2102" r:id="rId16" name="Group Box 54">
              <controlPr locked="0" defaultSize="0" print="0" autoFill="0" autoPict="0">
                <anchor moveWithCells="1">
                  <from>
                    <xdr:col>6</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03" r:id="rId17" name="Option Button 55">
              <controlPr defaultSize="0" autoFill="0" autoLine="0" autoPict="0">
                <anchor moveWithCells="1">
                  <from>
                    <xdr:col>6</xdr:col>
                    <xdr:colOff>19050</xdr:colOff>
                    <xdr:row>11</xdr:row>
                    <xdr:rowOff>85725</xdr:rowOff>
                  </from>
                  <to>
                    <xdr:col>6</xdr:col>
                    <xdr:colOff>381000</xdr:colOff>
                    <xdr:row>11</xdr:row>
                    <xdr:rowOff>304800</xdr:rowOff>
                  </to>
                </anchor>
              </controlPr>
            </control>
          </mc:Choice>
        </mc:AlternateContent>
        <mc:AlternateContent xmlns:mc="http://schemas.openxmlformats.org/markup-compatibility/2006">
          <mc:Choice Requires="x14">
            <control shapeId="2104" r:id="rId18" name="Option Button 56">
              <controlPr defaultSize="0" autoFill="0" autoLine="0" autoPict="0">
                <anchor moveWithCells="1">
                  <from>
                    <xdr:col>7</xdr:col>
                    <xdr:colOff>19050</xdr:colOff>
                    <xdr:row>11</xdr:row>
                    <xdr:rowOff>85725</xdr:rowOff>
                  </from>
                  <to>
                    <xdr:col>7</xdr:col>
                    <xdr:colOff>381000</xdr:colOff>
                    <xdr:row>11</xdr:row>
                    <xdr:rowOff>304800</xdr:rowOff>
                  </to>
                </anchor>
              </controlPr>
            </control>
          </mc:Choice>
        </mc:AlternateContent>
        <mc:AlternateContent xmlns:mc="http://schemas.openxmlformats.org/markup-compatibility/2006">
          <mc:Choice Requires="x14">
            <control shapeId="2105" r:id="rId19" name="Option Button 57">
              <controlPr defaultSize="0" autoFill="0" autoLine="0" autoPict="0">
                <anchor moveWithCells="1">
                  <from>
                    <xdr:col>8</xdr:col>
                    <xdr:colOff>19050</xdr:colOff>
                    <xdr:row>11</xdr:row>
                    <xdr:rowOff>85725</xdr:rowOff>
                  </from>
                  <to>
                    <xdr:col>8</xdr:col>
                    <xdr:colOff>381000</xdr:colOff>
                    <xdr:row>11</xdr:row>
                    <xdr:rowOff>304800</xdr:rowOff>
                  </to>
                </anchor>
              </controlPr>
            </control>
          </mc:Choice>
        </mc:AlternateContent>
        <mc:AlternateContent xmlns:mc="http://schemas.openxmlformats.org/markup-compatibility/2006">
          <mc:Choice Requires="x14">
            <control shapeId="2106" r:id="rId20" name="Group Box 58">
              <controlPr locked="0" defaultSize="0" print="0" autoFill="0" autoPict="0">
                <anchor moveWithCells="1">
                  <from>
                    <xdr:col>6</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107" r:id="rId21" name="Option Button 59">
              <controlPr defaultSize="0" autoFill="0" autoLine="0" autoPict="0">
                <anchor moveWithCells="1">
                  <from>
                    <xdr:col>6</xdr:col>
                    <xdr:colOff>19050</xdr:colOff>
                    <xdr:row>12</xdr:row>
                    <xdr:rowOff>85725</xdr:rowOff>
                  </from>
                  <to>
                    <xdr:col>6</xdr:col>
                    <xdr:colOff>381000</xdr:colOff>
                    <xdr:row>12</xdr:row>
                    <xdr:rowOff>304800</xdr:rowOff>
                  </to>
                </anchor>
              </controlPr>
            </control>
          </mc:Choice>
        </mc:AlternateContent>
        <mc:AlternateContent xmlns:mc="http://schemas.openxmlformats.org/markup-compatibility/2006">
          <mc:Choice Requires="x14">
            <control shapeId="2108" r:id="rId22" name="Option Button 60">
              <controlPr defaultSize="0" autoFill="0" autoLine="0" autoPict="0">
                <anchor moveWithCells="1">
                  <from>
                    <xdr:col>7</xdr:col>
                    <xdr:colOff>19050</xdr:colOff>
                    <xdr:row>12</xdr:row>
                    <xdr:rowOff>85725</xdr:rowOff>
                  </from>
                  <to>
                    <xdr:col>7</xdr:col>
                    <xdr:colOff>381000</xdr:colOff>
                    <xdr:row>12</xdr:row>
                    <xdr:rowOff>304800</xdr:rowOff>
                  </to>
                </anchor>
              </controlPr>
            </control>
          </mc:Choice>
        </mc:AlternateContent>
        <mc:AlternateContent xmlns:mc="http://schemas.openxmlformats.org/markup-compatibility/2006">
          <mc:Choice Requires="x14">
            <control shapeId="2109" r:id="rId23" name="Option Button 61">
              <controlPr defaultSize="0" autoFill="0" autoLine="0" autoPict="0">
                <anchor moveWithCells="1">
                  <from>
                    <xdr:col>8</xdr:col>
                    <xdr:colOff>19050</xdr:colOff>
                    <xdr:row>12</xdr:row>
                    <xdr:rowOff>85725</xdr:rowOff>
                  </from>
                  <to>
                    <xdr:col>8</xdr:col>
                    <xdr:colOff>381000</xdr:colOff>
                    <xdr:row>12</xdr:row>
                    <xdr:rowOff>304800</xdr:rowOff>
                  </to>
                </anchor>
              </controlPr>
            </control>
          </mc:Choice>
        </mc:AlternateContent>
        <mc:AlternateContent xmlns:mc="http://schemas.openxmlformats.org/markup-compatibility/2006">
          <mc:Choice Requires="x14">
            <control shapeId="2110" r:id="rId24" name="Group Box 62">
              <controlPr locked="0" defaultSize="0" print="0" autoFill="0" autoPict="0">
                <anchor moveWithCells="1">
                  <from>
                    <xdr:col>6</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111" r:id="rId25" name="Option Button 63">
              <controlPr defaultSize="0" autoFill="0" autoLine="0" autoPict="0">
                <anchor moveWithCells="1">
                  <from>
                    <xdr:col>6</xdr:col>
                    <xdr:colOff>19050</xdr:colOff>
                    <xdr:row>13</xdr:row>
                    <xdr:rowOff>85725</xdr:rowOff>
                  </from>
                  <to>
                    <xdr:col>6</xdr:col>
                    <xdr:colOff>381000</xdr:colOff>
                    <xdr:row>13</xdr:row>
                    <xdr:rowOff>304800</xdr:rowOff>
                  </to>
                </anchor>
              </controlPr>
            </control>
          </mc:Choice>
        </mc:AlternateContent>
        <mc:AlternateContent xmlns:mc="http://schemas.openxmlformats.org/markup-compatibility/2006">
          <mc:Choice Requires="x14">
            <control shapeId="2112" r:id="rId26" name="Option Button 64">
              <controlPr defaultSize="0" autoFill="0" autoLine="0" autoPict="0">
                <anchor moveWithCells="1">
                  <from>
                    <xdr:col>7</xdr:col>
                    <xdr:colOff>19050</xdr:colOff>
                    <xdr:row>13</xdr:row>
                    <xdr:rowOff>85725</xdr:rowOff>
                  </from>
                  <to>
                    <xdr:col>7</xdr:col>
                    <xdr:colOff>381000</xdr:colOff>
                    <xdr:row>13</xdr:row>
                    <xdr:rowOff>304800</xdr:rowOff>
                  </to>
                </anchor>
              </controlPr>
            </control>
          </mc:Choice>
        </mc:AlternateContent>
        <mc:AlternateContent xmlns:mc="http://schemas.openxmlformats.org/markup-compatibility/2006">
          <mc:Choice Requires="x14">
            <control shapeId="2113" r:id="rId27" name="Option Button 65">
              <controlPr defaultSize="0" autoFill="0" autoLine="0" autoPict="0">
                <anchor moveWithCells="1">
                  <from>
                    <xdr:col>8</xdr:col>
                    <xdr:colOff>19050</xdr:colOff>
                    <xdr:row>13</xdr:row>
                    <xdr:rowOff>85725</xdr:rowOff>
                  </from>
                  <to>
                    <xdr:col>8</xdr:col>
                    <xdr:colOff>381000</xdr:colOff>
                    <xdr:row>13</xdr:row>
                    <xdr:rowOff>304800</xdr:rowOff>
                  </to>
                </anchor>
              </controlPr>
            </control>
          </mc:Choice>
        </mc:AlternateContent>
        <mc:AlternateContent xmlns:mc="http://schemas.openxmlformats.org/markup-compatibility/2006">
          <mc:Choice Requires="x14">
            <control shapeId="2114" r:id="rId28" name="Group Box 66">
              <controlPr locked="0" defaultSize="0" print="0" autoFill="0" autoPict="0">
                <anchor moveWithCells="1">
                  <from>
                    <xdr:col>6</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115" r:id="rId29" name="Option Button 67">
              <controlPr defaultSize="0" autoFill="0" autoLine="0" autoPict="0">
                <anchor moveWithCells="1">
                  <from>
                    <xdr:col>6</xdr:col>
                    <xdr:colOff>19050</xdr:colOff>
                    <xdr:row>14</xdr:row>
                    <xdr:rowOff>95250</xdr:rowOff>
                  </from>
                  <to>
                    <xdr:col>6</xdr:col>
                    <xdr:colOff>381000</xdr:colOff>
                    <xdr:row>14</xdr:row>
                    <xdr:rowOff>314325</xdr:rowOff>
                  </to>
                </anchor>
              </controlPr>
            </control>
          </mc:Choice>
        </mc:AlternateContent>
        <mc:AlternateContent xmlns:mc="http://schemas.openxmlformats.org/markup-compatibility/2006">
          <mc:Choice Requires="x14">
            <control shapeId="2116" r:id="rId30" name="Option Button 68">
              <controlPr defaultSize="0" autoFill="0" autoLine="0" autoPict="0">
                <anchor moveWithCells="1">
                  <from>
                    <xdr:col>7</xdr:col>
                    <xdr:colOff>19050</xdr:colOff>
                    <xdr:row>14</xdr:row>
                    <xdr:rowOff>95250</xdr:rowOff>
                  </from>
                  <to>
                    <xdr:col>7</xdr:col>
                    <xdr:colOff>381000</xdr:colOff>
                    <xdr:row>14</xdr:row>
                    <xdr:rowOff>314325</xdr:rowOff>
                  </to>
                </anchor>
              </controlPr>
            </control>
          </mc:Choice>
        </mc:AlternateContent>
        <mc:AlternateContent xmlns:mc="http://schemas.openxmlformats.org/markup-compatibility/2006">
          <mc:Choice Requires="x14">
            <control shapeId="2117" r:id="rId31" name="Option Button 69">
              <controlPr defaultSize="0" autoFill="0" autoLine="0" autoPict="0">
                <anchor moveWithCells="1">
                  <from>
                    <xdr:col>8</xdr:col>
                    <xdr:colOff>19050</xdr:colOff>
                    <xdr:row>14</xdr:row>
                    <xdr:rowOff>95250</xdr:rowOff>
                  </from>
                  <to>
                    <xdr:col>8</xdr:col>
                    <xdr:colOff>381000</xdr:colOff>
                    <xdr:row>14</xdr:row>
                    <xdr:rowOff>314325</xdr:rowOff>
                  </to>
                </anchor>
              </controlPr>
            </control>
          </mc:Choice>
        </mc:AlternateContent>
        <mc:AlternateContent xmlns:mc="http://schemas.openxmlformats.org/markup-compatibility/2006">
          <mc:Choice Requires="x14">
            <control shapeId="2118" r:id="rId32" name="Group Box 70">
              <controlPr locked="0" defaultSize="0" print="0" autoFill="0" autoPict="0">
                <anchor moveWithCells="1">
                  <from>
                    <xdr:col>6</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119" r:id="rId33" name="Option Button 71">
              <controlPr defaultSize="0" autoFill="0" autoLine="0" autoPict="0">
                <anchor moveWithCells="1">
                  <from>
                    <xdr:col>6</xdr:col>
                    <xdr:colOff>19050</xdr:colOff>
                    <xdr:row>15</xdr:row>
                    <xdr:rowOff>95250</xdr:rowOff>
                  </from>
                  <to>
                    <xdr:col>6</xdr:col>
                    <xdr:colOff>381000</xdr:colOff>
                    <xdr:row>15</xdr:row>
                    <xdr:rowOff>314325</xdr:rowOff>
                  </to>
                </anchor>
              </controlPr>
            </control>
          </mc:Choice>
        </mc:AlternateContent>
        <mc:AlternateContent xmlns:mc="http://schemas.openxmlformats.org/markup-compatibility/2006">
          <mc:Choice Requires="x14">
            <control shapeId="2120" r:id="rId34" name="Option Button 72">
              <controlPr defaultSize="0" autoFill="0" autoLine="0" autoPict="0">
                <anchor moveWithCells="1">
                  <from>
                    <xdr:col>7</xdr:col>
                    <xdr:colOff>19050</xdr:colOff>
                    <xdr:row>15</xdr:row>
                    <xdr:rowOff>95250</xdr:rowOff>
                  </from>
                  <to>
                    <xdr:col>7</xdr:col>
                    <xdr:colOff>381000</xdr:colOff>
                    <xdr:row>15</xdr:row>
                    <xdr:rowOff>314325</xdr:rowOff>
                  </to>
                </anchor>
              </controlPr>
            </control>
          </mc:Choice>
        </mc:AlternateContent>
        <mc:AlternateContent xmlns:mc="http://schemas.openxmlformats.org/markup-compatibility/2006">
          <mc:Choice Requires="x14">
            <control shapeId="2121" r:id="rId35" name="Option Button 73">
              <controlPr defaultSize="0" autoFill="0" autoLine="0" autoPict="0">
                <anchor moveWithCells="1">
                  <from>
                    <xdr:col>8</xdr:col>
                    <xdr:colOff>19050</xdr:colOff>
                    <xdr:row>15</xdr:row>
                    <xdr:rowOff>95250</xdr:rowOff>
                  </from>
                  <to>
                    <xdr:col>8</xdr:col>
                    <xdr:colOff>381000</xdr:colOff>
                    <xdr:row>15</xdr:row>
                    <xdr:rowOff>314325</xdr:rowOff>
                  </to>
                </anchor>
              </controlPr>
            </control>
          </mc:Choice>
        </mc:AlternateContent>
        <mc:AlternateContent xmlns:mc="http://schemas.openxmlformats.org/markup-compatibility/2006">
          <mc:Choice Requires="x14">
            <control shapeId="2122" r:id="rId36" name="Group Box 74">
              <controlPr locked="0" defaultSize="0" print="0" autoFill="0" autoPict="0">
                <anchor moveWithCells="1">
                  <from>
                    <xdr:col>6</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123" r:id="rId37" name="Option Button 75">
              <controlPr defaultSize="0" autoFill="0" autoLine="0" autoPict="0">
                <anchor moveWithCells="1">
                  <from>
                    <xdr:col>6</xdr:col>
                    <xdr:colOff>19050</xdr:colOff>
                    <xdr:row>16</xdr:row>
                    <xdr:rowOff>95250</xdr:rowOff>
                  </from>
                  <to>
                    <xdr:col>6</xdr:col>
                    <xdr:colOff>381000</xdr:colOff>
                    <xdr:row>16</xdr:row>
                    <xdr:rowOff>314325</xdr:rowOff>
                  </to>
                </anchor>
              </controlPr>
            </control>
          </mc:Choice>
        </mc:AlternateContent>
        <mc:AlternateContent xmlns:mc="http://schemas.openxmlformats.org/markup-compatibility/2006">
          <mc:Choice Requires="x14">
            <control shapeId="2124" r:id="rId38" name="Option Button 76">
              <controlPr defaultSize="0" autoFill="0" autoLine="0" autoPict="0">
                <anchor moveWithCells="1">
                  <from>
                    <xdr:col>7</xdr:col>
                    <xdr:colOff>19050</xdr:colOff>
                    <xdr:row>16</xdr:row>
                    <xdr:rowOff>95250</xdr:rowOff>
                  </from>
                  <to>
                    <xdr:col>7</xdr:col>
                    <xdr:colOff>381000</xdr:colOff>
                    <xdr:row>16</xdr:row>
                    <xdr:rowOff>314325</xdr:rowOff>
                  </to>
                </anchor>
              </controlPr>
            </control>
          </mc:Choice>
        </mc:AlternateContent>
        <mc:AlternateContent xmlns:mc="http://schemas.openxmlformats.org/markup-compatibility/2006">
          <mc:Choice Requires="x14">
            <control shapeId="2125" r:id="rId39" name="Option Button 77">
              <controlPr defaultSize="0" autoFill="0" autoLine="0" autoPict="0">
                <anchor moveWithCells="1">
                  <from>
                    <xdr:col>8</xdr:col>
                    <xdr:colOff>19050</xdr:colOff>
                    <xdr:row>16</xdr:row>
                    <xdr:rowOff>95250</xdr:rowOff>
                  </from>
                  <to>
                    <xdr:col>8</xdr:col>
                    <xdr:colOff>381000</xdr:colOff>
                    <xdr:row>16</xdr:row>
                    <xdr:rowOff>314325</xdr:rowOff>
                  </to>
                </anchor>
              </controlPr>
            </control>
          </mc:Choice>
        </mc:AlternateContent>
        <mc:AlternateContent xmlns:mc="http://schemas.openxmlformats.org/markup-compatibility/2006">
          <mc:Choice Requires="x14">
            <control shapeId="2126" r:id="rId40" name="Group Box 78">
              <controlPr locked="0" defaultSize="0" print="0" autoFill="0" autoPict="0">
                <anchor moveWithCells="1">
                  <from>
                    <xdr:col>6</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27" r:id="rId41" name="Option Button 79">
              <controlPr defaultSize="0" autoFill="0" autoLine="0" autoPict="0">
                <anchor moveWithCells="1">
                  <from>
                    <xdr:col>6</xdr:col>
                    <xdr:colOff>19050</xdr:colOff>
                    <xdr:row>17</xdr:row>
                    <xdr:rowOff>95250</xdr:rowOff>
                  </from>
                  <to>
                    <xdr:col>6</xdr:col>
                    <xdr:colOff>381000</xdr:colOff>
                    <xdr:row>17</xdr:row>
                    <xdr:rowOff>314325</xdr:rowOff>
                  </to>
                </anchor>
              </controlPr>
            </control>
          </mc:Choice>
        </mc:AlternateContent>
        <mc:AlternateContent xmlns:mc="http://schemas.openxmlformats.org/markup-compatibility/2006">
          <mc:Choice Requires="x14">
            <control shapeId="2128" r:id="rId42" name="Option Button 80">
              <controlPr defaultSize="0" autoFill="0" autoLine="0" autoPict="0">
                <anchor moveWithCells="1">
                  <from>
                    <xdr:col>7</xdr:col>
                    <xdr:colOff>19050</xdr:colOff>
                    <xdr:row>17</xdr:row>
                    <xdr:rowOff>95250</xdr:rowOff>
                  </from>
                  <to>
                    <xdr:col>7</xdr:col>
                    <xdr:colOff>381000</xdr:colOff>
                    <xdr:row>17</xdr:row>
                    <xdr:rowOff>314325</xdr:rowOff>
                  </to>
                </anchor>
              </controlPr>
            </control>
          </mc:Choice>
        </mc:AlternateContent>
        <mc:AlternateContent xmlns:mc="http://schemas.openxmlformats.org/markup-compatibility/2006">
          <mc:Choice Requires="x14">
            <control shapeId="2129" r:id="rId43" name="Option Button 81">
              <controlPr defaultSize="0" autoFill="0" autoLine="0" autoPict="0">
                <anchor moveWithCells="1">
                  <from>
                    <xdr:col>8</xdr:col>
                    <xdr:colOff>19050</xdr:colOff>
                    <xdr:row>17</xdr:row>
                    <xdr:rowOff>95250</xdr:rowOff>
                  </from>
                  <to>
                    <xdr:col>8</xdr:col>
                    <xdr:colOff>381000</xdr:colOff>
                    <xdr:row>17</xdr:row>
                    <xdr:rowOff>314325</xdr:rowOff>
                  </to>
                </anchor>
              </controlPr>
            </control>
          </mc:Choice>
        </mc:AlternateContent>
        <mc:AlternateContent xmlns:mc="http://schemas.openxmlformats.org/markup-compatibility/2006">
          <mc:Choice Requires="x14">
            <control shapeId="2170" r:id="rId44" name="Group Box 122">
              <controlPr locked="0" defaultSize="0" print="0" autoFill="0" autoPict="0">
                <anchor moveWithCells="1">
                  <from>
                    <xdr:col>10</xdr:col>
                    <xdr:colOff>0</xdr:colOff>
                    <xdr:row>8</xdr:row>
                    <xdr:rowOff>0</xdr:rowOff>
                  </from>
                  <to>
                    <xdr:col>13</xdr:col>
                    <xdr:colOff>0</xdr:colOff>
                    <xdr:row>9</xdr:row>
                    <xdr:rowOff>0</xdr:rowOff>
                  </to>
                </anchor>
              </controlPr>
            </control>
          </mc:Choice>
        </mc:AlternateContent>
        <mc:AlternateContent xmlns:mc="http://schemas.openxmlformats.org/markup-compatibility/2006">
          <mc:Choice Requires="x14">
            <control shapeId="2171" r:id="rId45" name="Option Button 123">
              <controlPr defaultSize="0" autoFill="0" autoLine="0" autoPict="0">
                <anchor moveWithCells="1">
                  <from>
                    <xdr:col>10</xdr:col>
                    <xdr:colOff>19050</xdr:colOff>
                    <xdr:row>8</xdr:row>
                    <xdr:rowOff>85725</xdr:rowOff>
                  </from>
                  <to>
                    <xdr:col>10</xdr:col>
                    <xdr:colOff>381000</xdr:colOff>
                    <xdr:row>8</xdr:row>
                    <xdr:rowOff>304800</xdr:rowOff>
                  </to>
                </anchor>
              </controlPr>
            </control>
          </mc:Choice>
        </mc:AlternateContent>
        <mc:AlternateContent xmlns:mc="http://schemas.openxmlformats.org/markup-compatibility/2006">
          <mc:Choice Requires="x14">
            <control shapeId="2172" r:id="rId46" name="Option Button 124">
              <controlPr defaultSize="0" autoFill="0" autoLine="0" autoPict="0">
                <anchor moveWithCells="1">
                  <from>
                    <xdr:col>11</xdr:col>
                    <xdr:colOff>19050</xdr:colOff>
                    <xdr:row>8</xdr:row>
                    <xdr:rowOff>85725</xdr:rowOff>
                  </from>
                  <to>
                    <xdr:col>11</xdr:col>
                    <xdr:colOff>381000</xdr:colOff>
                    <xdr:row>8</xdr:row>
                    <xdr:rowOff>304800</xdr:rowOff>
                  </to>
                </anchor>
              </controlPr>
            </control>
          </mc:Choice>
        </mc:AlternateContent>
        <mc:AlternateContent xmlns:mc="http://schemas.openxmlformats.org/markup-compatibility/2006">
          <mc:Choice Requires="x14">
            <control shapeId="2173" r:id="rId47" name="Option Button 125">
              <controlPr defaultSize="0" autoFill="0" autoLine="0" autoPict="0">
                <anchor moveWithCells="1">
                  <from>
                    <xdr:col>12</xdr:col>
                    <xdr:colOff>19050</xdr:colOff>
                    <xdr:row>8</xdr:row>
                    <xdr:rowOff>85725</xdr:rowOff>
                  </from>
                  <to>
                    <xdr:col>12</xdr:col>
                    <xdr:colOff>381000</xdr:colOff>
                    <xdr:row>8</xdr:row>
                    <xdr:rowOff>304800</xdr:rowOff>
                  </to>
                </anchor>
              </controlPr>
            </control>
          </mc:Choice>
        </mc:AlternateContent>
        <mc:AlternateContent xmlns:mc="http://schemas.openxmlformats.org/markup-compatibility/2006">
          <mc:Choice Requires="x14">
            <control shapeId="2174" r:id="rId48" name="Group Box 126">
              <controlPr locked="0" defaultSize="0" print="0" autoFill="0" autoPict="0">
                <anchor moveWithCells="1">
                  <from>
                    <xdr:col>10</xdr:col>
                    <xdr:colOff>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175" r:id="rId49" name="Option Button 127">
              <controlPr defaultSize="0" autoFill="0" autoLine="0" autoPict="0">
                <anchor moveWithCells="1">
                  <from>
                    <xdr:col>10</xdr:col>
                    <xdr:colOff>19050</xdr:colOff>
                    <xdr:row>9</xdr:row>
                    <xdr:rowOff>85725</xdr:rowOff>
                  </from>
                  <to>
                    <xdr:col>10</xdr:col>
                    <xdr:colOff>381000</xdr:colOff>
                    <xdr:row>9</xdr:row>
                    <xdr:rowOff>304800</xdr:rowOff>
                  </to>
                </anchor>
              </controlPr>
            </control>
          </mc:Choice>
        </mc:AlternateContent>
        <mc:AlternateContent xmlns:mc="http://schemas.openxmlformats.org/markup-compatibility/2006">
          <mc:Choice Requires="x14">
            <control shapeId="2176" r:id="rId50" name="Option Button 128">
              <controlPr defaultSize="0" autoFill="0" autoLine="0" autoPict="0">
                <anchor moveWithCells="1">
                  <from>
                    <xdr:col>11</xdr:col>
                    <xdr:colOff>19050</xdr:colOff>
                    <xdr:row>9</xdr:row>
                    <xdr:rowOff>85725</xdr:rowOff>
                  </from>
                  <to>
                    <xdr:col>11</xdr:col>
                    <xdr:colOff>381000</xdr:colOff>
                    <xdr:row>9</xdr:row>
                    <xdr:rowOff>304800</xdr:rowOff>
                  </to>
                </anchor>
              </controlPr>
            </control>
          </mc:Choice>
        </mc:AlternateContent>
        <mc:AlternateContent xmlns:mc="http://schemas.openxmlformats.org/markup-compatibility/2006">
          <mc:Choice Requires="x14">
            <control shapeId="2177" r:id="rId51" name="Option Button 129">
              <controlPr defaultSize="0" autoFill="0" autoLine="0" autoPict="0">
                <anchor moveWithCells="1">
                  <from>
                    <xdr:col>12</xdr:col>
                    <xdr:colOff>19050</xdr:colOff>
                    <xdr:row>9</xdr:row>
                    <xdr:rowOff>85725</xdr:rowOff>
                  </from>
                  <to>
                    <xdr:col>12</xdr:col>
                    <xdr:colOff>381000</xdr:colOff>
                    <xdr:row>9</xdr:row>
                    <xdr:rowOff>304800</xdr:rowOff>
                  </to>
                </anchor>
              </controlPr>
            </control>
          </mc:Choice>
        </mc:AlternateContent>
        <mc:AlternateContent xmlns:mc="http://schemas.openxmlformats.org/markup-compatibility/2006">
          <mc:Choice Requires="x14">
            <control shapeId="2178" r:id="rId52" name="Group Box 130">
              <controlPr locked="0" defaultSize="0" print="0" autoFill="0" autoPict="0">
                <anchor moveWithCells="1">
                  <from>
                    <xdr:col>10</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2179" r:id="rId53" name="Option Button 131">
              <controlPr defaultSize="0" autoFill="0" autoLine="0" autoPict="0">
                <anchor moveWithCells="1">
                  <from>
                    <xdr:col>10</xdr:col>
                    <xdr:colOff>19050</xdr:colOff>
                    <xdr:row>10</xdr:row>
                    <xdr:rowOff>85725</xdr:rowOff>
                  </from>
                  <to>
                    <xdr:col>10</xdr:col>
                    <xdr:colOff>381000</xdr:colOff>
                    <xdr:row>10</xdr:row>
                    <xdr:rowOff>304800</xdr:rowOff>
                  </to>
                </anchor>
              </controlPr>
            </control>
          </mc:Choice>
        </mc:AlternateContent>
        <mc:AlternateContent xmlns:mc="http://schemas.openxmlformats.org/markup-compatibility/2006">
          <mc:Choice Requires="x14">
            <control shapeId="2180" r:id="rId54" name="Option Button 132">
              <controlPr defaultSize="0" autoFill="0" autoLine="0" autoPict="0">
                <anchor moveWithCells="1">
                  <from>
                    <xdr:col>11</xdr:col>
                    <xdr:colOff>19050</xdr:colOff>
                    <xdr:row>10</xdr:row>
                    <xdr:rowOff>85725</xdr:rowOff>
                  </from>
                  <to>
                    <xdr:col>11</xdr:col>
                    <xdr:colOff>381000</xdr:colOff>
                    <xdr:row>10</xdr:row>
                    <xdr:rowOff>304800</xdr:rowOff>
                  </to>
                </anchor>
              </controlPr>
            </control>
          </mc:Choice>
        </mc:AlternateContent>
        <mc:AlternateContent xmlns:mc="http://schemas.openxmlformats.org/markup-compatibility/2006">
          <mc:Choice Requires="x14">
            <control shapeId="2181" r:id="rId55" name="Option Button 133">
              <controlPr defaultSize="0" autoFill="0" autoLine="0" autoPict="0">
                <anchor moveWithCells="1">
                  <from>
                    <xdr:col>12</xdr:col>
                    <xdr:colOff>19050</xdr:colOff>
                    <xdr:row>10</xdr:row>
                    <xdr:rowOff>85725</xdr:rowOff>
                  </from>
                  <to>
                    <xdr:col>12</xdr:col>
                    <xdr:colOff>381000</xdr:colOff>
                    <xdr:row>10</xdr:row>
                    <xdr:rowOff>304800</xdr:rowOff>
                  </to>
                </anchor>
              </controlPr>
            </control>
          </mc:Choice>
        </mc:AlternateContent>
        <mc:AlternateContent xmlns:mc="http://schemas.openxmlformats.org/markup-compatibility/2006">
          <mc:Choice Requires="x14">
            <control shapeId="2182" r:id="rId56" name="Group Box 134">
              <controlPr locked="0" defaultSize="0" print="0" autoFill="0" autoPict="0">
                <anchor moveWithCells="1">
                  <from>
                    <xdr:col>10</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183" r:id="rId57" name="Option Button 135">
              <controlPr defaultSize="0" autoFill="0" autoLine="0" autoPict="0">
                <anchor moveWithCells="1">
                  <from>
                    <xdr:col>10</xdr:col>
                    <xdr:colOff>19050</xdr:colOff>
                    <xdr:row>11</xdr:row>
                    <xdr:rowOff>85725</xdr:rowOff>
                  </from>
                  <to>
                    <xdr:col>10</xdr:col>
                    <xdr:colOff>381000</xdr:colOff>
                    <xdr:row>11</xdr:row>
                    <xdr:rowOff>304800</xdr:rowOff>
                  </to>
                </anchor>
              </controlPr>
            </control>
          </mc:Choice>
        </mc:AlternateContent>
        <mc:AlternateContent xmlns:mc="http://schemas.openxmlformats.org/markup-compatibility/2006">
          <mc:Choice Requires="x14">
            <control shapeId="2184" r:id="rId58" name="Option Button 136">
              <controlPr defaultSize="0" autoFill="0" autoLine="0" autoPict="0">
                <anchor moveWithCells="1">
                  <from>
                    <xdr:col>11</xdr:col>
                    <xdr:colOff>19050</xdr:colOff>
                    <xdr:row>11</xdr:row>
                    <xdr:rowOff>85725</xdr:rowOff>
                  </from>
                  <to>
                    <xdr:col>11</xdr:col>
                    <xdr:colOff>381000</xdr:colOff>
                    <xdr:row>11</xdr:row>
                    <xdr:rowOff>304800</xdr:rowOff>
                  </to>
                </anchor>
              </controlPr>
            </control>
          </mc:Choice>
        </mc:AlternateContent>
        <mc:AlternateContent xmlns:mc="http://schemas.openxmlformats.org/markup-compatibility/2006">
          <mc:Choice Requires="x14">
            <control shapeId="2185" r:id="rId59" name="Option Button 137">
              <controlPr defaultSize="0" autoFill="0" autoLine="0" autoPict="0">
                <anchor moveWithCells="1">
                  <from>
                    <xdr:col>12</xdr:col>
                    <xdr:colOff>19050</xdr:colOff>
                    <xdr:row>11</xdr:row>
                    <xdr:rowOff>85725</xdr:rowOff>
                  </from>
                  <to>
                    <xdr:col>12</xdr:col>
                    <xdr:colOff>381000</xdr:colOff>
                    <xdr:row>11</xdr:row>
                    <xdr:rowOff>304800</xdr:rowOff>
                  </to>
                </anchor>
              </controlPr>
            </control>
          </mc:Choice>
        </mc:AlternateContent>
        <mc:AlternateContent xmlns:mc="http://schemas.openxmlformats.org/markup-compatibility/2006">
          <mc:Choice Requires="x14">
            <control shapeId="2186" r:id="rId60" name="Group Box 138">
              <controlPr locked="0" defaultSize="0" print="0" autoFill="0" autoPict="0">
                <anchor moveWithCells="1">
                  <from>
                    <xdr:col>10</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87" r:id="rId61" name="Option Button 139">
              <controlPr defaultSize="0" autoFill="0" autoLine="0" autoPict="0">
                <anchor moveWithCells="1">
                  <from>
                    <xdr:col>10</xdr:col>
                    <xdr:colOff>19050</xdr:colOff>
                    <xdr:row>12</xdr:row>
                    <xdr:rowOff>85725</xdr:rowOff>
                  </from>
                  <to>
                    <xdr:col>10</xdr:col>
                    <xdr:colOff>381000</xdr:colOff>
                    <xdr:row>12</xdr:row>
                    <xdr:rowOff>304800</xdr:rowOff>
                  </to>
                </anchor>
              </controlPr>
            </control>
          </mc:Choice>
        </mc:AlternateContent>
        <mc:AlternateContent xmlns:mc="http://schemas.openxmlformats.org/markup-compatibility/2006">
          <mc:Choice Requires="x14">
            <control shapeId="2188" r:id="rId62" name="Option Button 140">
              <controlPr defaultSize="0" autoFill="0" autoLine="0" autoPict="0">
                <anchor moveWithCells="1">
                  <from>
                    <xdr:col>11</xdr:col>
                    <xdr:colOff>19050</xdr:colOff>
                    <xdr:row>12</xdr:row>
                    <xdr:rowOff>85725</xdr:rowOff>
                  </from>
                  <to>
                    <xdr:col>11</xdr:col>
                    <xdr:colOff>381000</xdr:colOff>
                    <xdr:row>12</xdr:row>
                    <xdr:rowOff>304800</xdr:rowOff>
                  </to>
                </anchor>
              </controlPr>
            </control>
          </mc:Choice>
        </mc:AlternateContent>
        <mc:AlternateContent xmlns:mc="http://schemas.openxmlformats.org/markup-compatibility/2006">
          <mc:Choice Requires="x14">
            <control shapeId="2189" r:id="rId63" name="Option Button 141">
              <controlPr defaultSize="0" autoFill="0" autoLine="0" autoPict="0">
                <anchor moveWithCells="1">
                  <from>
                    <xdr:col>12</xdr:col>
                    <xdr:colOff>19050</xdr:colOff>
                    <xdr:row>12</xdr:row>
                    <xdr:rowOff>85725</xdr:rowOff>
                  </from>
                  <to>
                    <xdr:col>12</xdr:col>
                    <xdr:colOff>381000</xdr:colOff>
                    <xdr:row>12</xdr:row>
                    <xdr:rowOff>304800</xdr:rowOff>
                  </to>
                </anchor>
              </controlPr>
            </control>
          </mc:Choice>
        </mc:AlternateContent>
        <mc:AlternateContent xmlns:mc="http://schemas.openxmlformats.org/markup-compatibility/2006">
          <mc:Choice Requires="x14">
            <control shapeId="2190" r:id="rId64" name="Group Box 142">
              <controlPr locked="0" defaultSize="0" print="0" autoFill="0" autoPict="0">
                <anchor moveWithCells="1">
                  <from>
                    <xdr:col>10</xdr:col>
                    <xdr:colOff>0</xdr:colOff>
                    <xdr:row>13</xdr:row>
                    <xdr:rowOff>0</xdr:rowOff>
                  </from>
                  <to>
                    <xdr:col>13</xdr:col>
                    <xdr:colOff>0</xdr:colOff>
                    <xdr:row>14</xdr:row>
                    <xdr:rowOff>0</xdr:rowOff>
                  </to>
                </anchor>
              </controlPr>
            </control>
          </mc:Choice>
        </mc:AlternateContent>
        <mc:AlternateContent xmlns:mc="http://schemas.openxmlformats.org/markup-compatibility/2006">
          <mc:Choice Requires="x14">
            <control shapeId="2191" r:id="rId65" name="Option Button 143">
              <controlPr defaultSize="0" autoFill="0" autoLine="0" autoPict="0">
                <anchor moveWithCells="1">
                  <from>
                    <xdr:col>10</xdr:col>
                    <xdr:colOff>19050</xdr:colOff>
                    <xdr:row>13</xdr:row>
                    <xdr:rowOff>85725</xdr:rowOff>
                  </from>
                  <to>
                    <xdr:col>10</xdr:col>
                    <xdr:colOff>381000</xdr:colOff>
                    <xdr:row>13</xdr:row>
                    <xdr:rowOff>304800</xdr:rowOff>
                  </to>
                </anchor>
              </controlPr>
            </control>
          </mc:Choice>
        </mc:AlternateContent>
        <mc:AlternateContent xmlns:mc="http://schemas.openxmlformats.org/markup-compatibility/2006">
          <mc:Choice Requires="x14">
            <control shapeId="2192" r:id="rId66" name="Option Button 144">
              <controlPr defaultSize="0" autoFill="0" autoLine="0" autoPict="0">
                <anchor moveWithCells="1">
                  <from>
                    <xdr:col>11</xdr:col>
                    <xdr:colOff>19050</xdr:colOff>
                    <xdr:row>13</xdr:row>
                    <xdr:rowOff>85725</xdr:rowOff>
                  </from>
                  <to>
                    <xdr:col>11</xdr:col>
                    <xdr:colOff>381000</xdr:colOff>
                    <xdr:row>13</xdr:row>
                    <xdr:rowOff>304800</xdr:rowOff>
                  </to>
                </anchor>
              </controlPr>
            </control>
          </mc:Choice>
        </mc:AlternateContent>
        <mc:AlternateContent xmlns:mc="http://schemas.openxmlformats.org/markup-compatibility/2006">
          <mc:Choice Requires="x14">
            <control shapeId="2193" r:id="rId67" name="Option Button 145">
              <controlPr defaultSize="0" autoFill="0" autoLine="0" autoPict="0">
                <anchor moveWithCells="1">
                  <from>
                    <xdr:col>12</xdr:col>
                    <xdr:colOff>19050</xdr:colOff>
                    <xdr:row>13</xdr:row>
                    <xdr:rowOff>85725</xdr:rowOff>
                  </from>
                  <to>
                    <xdr:col>12</xdr:col>
                    <xdr:colOff>381000</xdr:colOff>
                    <xdr:row>13</xdr:row>
                    <xdr:rowOff>304800</xdr:rowOff>
                  </to>
                </anchor>
              </controlPr>
            </control>
          </mc:Choice>
        </mc:AlternateContent>
        <mc:AlternateContent xmlns:mc="http://schemas.openxmlformats.org/markup-compatibility/2006">
          <mc:Choice Requires="x14">
            <control shapeId="2194" r:id="rId68" name="Group Box 146">
              <controlPr locked="0" defaultSize="0" print="0" autoFill="0" autoPict="0">
                <anchor moveWithCells="1">
                  <from>
                    <xdr:col>10</xdr:col>
                    <xdr:colOff>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2195" r:id="rId69" name="Option Button 147">
              <controlPr defaultSize="0" autoFill="0" autoLine="0" autoPict="0">
                <anchor moveWithCells="1">
                  <from>
                    <xdr:col>10</xdr:col>
                    <xdr:colOff>19050</xdr:colOff>
                    <xdr:row>14</xdr:row>
                    <xdr:rowOff>95250</xdr:rowOff>
                  </from>
                  <to>
                    <xdr:col>10</xdr:col>
                    <xdr:colOff>381000</xdr:colOff>
                    <xdr:row>14</xdr:row>
                    <xdr:rowOff>314325</xdr:rowOff>
                  </to>
                </anchor>
              </controlPr>
            </control>
          </mc:Choice>
        </mc:AlternateContent>
        <mc:AlternateContent xmlns:mc="http://schemas.openxmlformats.org/markup-compatibility/2006">
          <mc:Choice Requires="x14">
            <control shapeId="2196" r:id="rId70" name="Option Button 148">
              <controlPr defaultSize="0" autoFill="0" autoLine="0" autoPict="0">
                <anchor moveWithCells="1">
                  <from>
                    <xdr:col>11</xdr:col>
                    <xdr:colOff>19050</xdr:colOff>
                    <xdr:row>14</xdr:row>
                    <xdr:rowOff>95250</xdr:rowOff>
                  </from>
                  <to>
                    <xdr:col>11</xdr:col>
                    <xdr:colOff>381000</xdr:colOff>
                    <xdr:row>14</xdr:row>
                    <xdr:rowOff>314325</xdr:rowOff>
                  </to>
                </anchor>
              </controlPr>
            </control>
          </mc:Choice>
        </mc:AlternateContent>
        <mc:AlternateContent xmlns:mc="http://schemas.openxmlformats.org/markup-compatibility/2006">
          <mc:Choice Requires="x14">
            <control shapeId="2197" r:id="rId71" name="Option Button 149">
              <controlPr defaultSize="0" autoFill="0" autoLine="0" autoPict="0">
                <anchor moveWithCells="1">
                  <from>
                    <xdr:col>12</xdr:col>
                    <xdr:colOff>19050</xdr:colOff>
                    <xdr:row>14</xdr:row>
                    <xdr:rowOff>95250</xdr:rowOff>
                  </from>
                  <to>
                    <xdr:col>12</xdr:col>
                    <xdr:colOff>381000</xdr:colOff>
                    <xdr:row>14</xdr:row>
                    <xdr:rowOff>314325</xdr:rowOff>
                  </to>
                </anchor>
              </controlPr>
            </control>
          </mc:Choice>
        </mc:AlternateContent>
        <mc:AlternateContent xmlns:mc="http://schemas.openxmlformats.org/markup-compatibility/2006">
          <mc:Choice Requires="x14">
            <control shapeId="2198" r:id="rId72" name="Group Box 150">
              <controlPr locked="0" defaultSize="0" print="0" autoFill="0" autoPict="0">
                <anchor moveWithCells="1">
                  <from>
                    <xdr:col>10</xdr:col>
                    <xdr:colOff>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199" r:id="rId73" name="Option Button 151">
              <controlPr defaultSize="0" autoFill="0" autoLine="0" autoPict="0">
                <anchor moveWithCells="1">
                  <from>
                    <xdr:col>10</xdr:col>
                    <xdr:colOff>19050</xdr:colOff>
                    <xdr:row>15</xdr:row>
                    <xdr:rowOff>95250</xdr:rowOff>
                  </from>
                  <to>
                    <xdr:col>10</xdr:col>
                    <xdr:colOff>381000</xdr:colOff>
                    <xdr:row>15</xdr:row>
                    <xdr:rowOff>314325</xdr:rowOff>
                  </to>
                </anchor>
              </controlPr>
            </control>
          </mc:Choice>
        </mc:AlternateContent>
        <mc:AlternateContent xmlns:mc="http://schemas.openxmlformats.org/markup-compatibility/2006">
          <mc:Choice Requires="x14">
            <control shapeId="2200" r:id="rId74" name="Option Button 152">
              <controlPr defaultSize="0" autoFill="0" autoLine="0" autoPict="0">
                <anchor moveWithCells="1">
                  <from>
                    <xdr:col>11</xdr:col>
                    <xdr:colOff>19050</xdr:colOff>
                    <xdr:row>15</xdr:row>
                    <xdr:rowOff>95250</xdr:rowOff>
                  </from>
                  <to>
                    <xdr:col>11</xdr:col>
                    <xdr:colOff>381000</xdr:colOff>
                    <xdr:row>15</xdr:row>
                    <xdr:rowOff>314325</xdr:rowOff>
                  </to>
                </anchor>
              </controlPr>
            </control>
          </mc:Choice>
        </mc:AlternateContent>
        <mc:AlternateContent xmlns:mc="http://schemas.openxmlformats.org/markup-compatibility/2006">
          <mc:Choice Requires="x14">
            <control shapeId="2201" r:id="rId75" name="Option Button 153">
              <controlPr defaultSize="0" autoFill="0" autoLine="0" autoPict="0">
                <anchor moveWithCells="1">
                  <from>
                    <xdr:col>12</xdr:col>
                    <xdr:colOff>19050</xdr:colOff>
                    <xdr:row>15</xdr:row>
                    <xdr:rowOff>95250</xdr:rowOff>
                  </from>
                  <to>
                    <xdr:col>12</xdr:col>
                    <xdr:colOff>381000</xdr:colOff>
                    <xdr:row>15</xdr:row>
                    <xdr:rowOff>314325</xdr:rowOff>
                  </to>
                </anchor>
              </controlPr>
            </control>
          </mc:Choice>
        </mc:AlternateContent>
        <mc:AlternateContent xmlns:mc="http://schemas.openxmlformats.org/markup-compatibility/2006">
          <mc:Choice Requires="x14">
            <control shapeId="2202" r:id="rId76" name="Group Box 154">
              <controlPr locked="0" defaultSize="0" print="0" autoFill="0" autoPict="0">
                <anchor moveWithCells="1">
                  <from>
                    <xdr:col>10</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2203" r:id="rId77" name="Option Button 155">
              <controlPr defaultSize="0" autoFill="0" autoLine="0" autoPict="0">
                <anchor moveWithCells="1">
                  <from>
                    <xdr:col>10</xdr:col>
                    <xdr:colOff>19050</xdr:colOff>
                    <xdr:row>16</xdr:row>
                    <xdr:rowOff>95250</xdr:rowOff>
                  </from>
                  <to>
                    <xdr:col>10</xdr:col>
                    <xdr:colOff>381000</xdr:colOff>
                    <xdr:row>16</xdr:row>
                    <xdr:rowOff>314325</xdr:rowOff>
                  </to>
                </anchor>
              </controlPr>
            </control>
          </mc:Choice>
        </mc:AlternateContent>
        <mc:AlternateContent xmlns:mc="http://schemas.openxmlformats.org/markup-compatibility/2006">
          <mc:Choice Requires="x14">
            <control shapeId="2204" r:id="rId78" name="Option Button 156">
              <controlPr defaultSize="0" autoFill="0" autoLine="0" autoPict="0">
                <anchor moveWithCells="1">
                  <from>
                    <xdr:col>11</xdr:col>
                    <xdr:colOff>19050</xdr:colOff>
                    <xdr:row>16</xdr:row>
                    <xdr:rowOff>95250</xdr:rowOff>
                  </from>
                  <to>
                    <xdr:col>11</xdr:col>
                    <xdr:colOff>381000</xdr:colOff>
                    <xdr:row>16</xdr:row>
                    <xdr:rowOff>314325</xdr:rowOff>
                  </to>
                </anchor>
              </controlPr>
            </control>
          </mc:Choice>
        </mc:AlternateContent>
        <mc:AlternateContent xmlns:mc="http://schemas.openxmlformats.org/markup-compatibility/2006">
          <mc:Choice Requires="x14">
            <control shapeId="2205" r:id="rId79" name="Option Button 157">
              <controlPr defaultSize="0" autoFill="0" autoLine="0" autoPict="0">
                <anchor moveWithCells="1">
                  <from>
                    <xdr:col>12</xdr:col>
                    <xdr:colOff>19050</xdr:colOff>
                    <xdr:row>16</xdr:row>
                    <xdr:rowOff>95250</xdr:rowOff>
                  </from>
                  <to>
                    <xdr:col>12</xdr:col>
                    <xdr:colOff>381000</xdr:colOff>
                    <xdr:row>16</xdr:row>
                    <xdr:rowOff>314325</xdr:rowOff>
                  </to>
                </anchor>
              </controlPr>
            </control>
          </mc:Choice>
        </mc:AlternateContent>
        <mc:AlternateContent xmlns:mc="http://schemas.openxmlformats.org/markup-compatibility/2006">
          <mc:Choice Requires="x14">
            <control shapeId="2206" r:id="rId80" name="Group Box 158">
              <controlPr locked="0" defaultSize="0" print="0" autoFill="0" autoPict="0">
                <anchor moveWithCells="1">
                  <from>
                    <xdr:col>10</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2207" r:id="rId81" name="Option Button 159">
              <controlPr defaultSize="0" autoFill="0" autoLine="0" autoPict="0">
                <anchor moveWithCells="1">
                  <from>
                    <xdr:col>10</xdr:col>
                    <xdr:colOff>19050</xdr:colOff>
                    <xdr:row>17</xdr:row>
                    <xdr:rowOff>95250</xdr:rowOff>
                  </from>
                  <to>
                    <xdr:col>10</xdr:col>
                    <xdr:colOff>381000</xdr:colOff>
                    <xdr:row>17</xdr:row>
                    <xdr:rowOff>314325</xdr:rowOff>
                  </to>
                </anchor>
              </controlPr>
            </control>
          </mc:Choice>
        </mc:AlternateContent>
        <mc:AlternateContent xmlns:mc="http://schemas.openxmlformats.org/markup-compatibility/2006">
          <mc:Choice Requires="x14">
            <control shapeId="2208" r:id="rId82" name="Option Button 160">
              <controlPr defaultSize="0" autoFill="0" autoLine="0" autoPict="0">
                <anchor moveWithCells="1">
                  <from>
                    <xdr:col>11</xdr:col>
                    <xdr:colOff>19050</xdr:colOff>
                    <xdr:row>17</xdr:row>
                    <xdr:rowOff>95250</xdr:rowOff>
                  </from>
                  <to>
                    <xdr:col>11</xdr:col>
                    <xdr:colOff>381000</xdr:colOff>
                    <xdr:row>17</xdr:row>
                    <xdr:rowOff>314325</xdr:rowOff>
                  </to>
                </anchor>
              </controlPr>
            </control>
          </mc:Choice>
        </mc:AlternateContent>
        <mc:AlternateContent xmlns:mc="http://schemas.openxmlformats.org/markup-compatibility/2006">
          <mc:Choice Requires="x14">
            <control shapeId="2209" r:id="rId83" name="Option Button 161">
              <controlPr defaultSize="0" autoFill="0" autoLine="0" autoPict="0">
                <anchor moveWithCells="1">
                  <from>
                    <xdr:col>12</xdr:col>
                    <xdr:colOff>19050</xdr:colOff>
                    <xdr:row>17</xdr:row>
                    <xdr:rowOff>95250</xdr:rowOff>
                  </from>
                  <to>
                    <xdr:col>12</xdr:col>
                    <xdr:colOff>381000</xdr:colOff>
                    <xdr:row>17</xdr:row>
                    <xdr:rowOff>314325</xdr:rowOff>
                  </to>
                </anchor>
              </controlPr>
            </control>
          </mc:Choice>
        </mc:AlternateContent>
        <mc:AlternateContent xmlns:mc="http://schemas.openxmlformats.org/markup-compatibility/2006">
          <mc:Choice Requires="x14">
            <control shapeId="2309" r:id="rId84" name="Group Box 261">
              <controlPr locked="0" defaultSize="0" print="0" autoFill="0" autoPict="0">
                <anchor>
                  <from>
                    <xdr:col>1</xdr:col>
                    <xdr:colOff>0</xdr:colOff>
                    <xdr:row>22</xdr:row>
                    <xdr:rowOff>0</xdr:rowOff>
                  </from>
                  <to>
                    <xdr:col>3</xdr:col>
                    <xdr:colOff>0</xdr:colOff>
                    <xdr:row>23</xdr:row>
                    <xdr:rowOff>9525</xdr:rowOff>
                  </to>
                </anchor>
              </controlPr>
            </control>
          </mc:Choice>
        </mc:AlternateContent>
        <mc:AlternateContent xmlns:mc="http://schemas.openxmlformats.org/markup-compatibility/2006">
          <mc:Choice Requires="x14">
            <control shapeId="2310" r:id="rId85" name="Option Button 262">
              <controlPr defaultSize="0" autoFill="0" autoLine="0" autoPict="0">
                <anchor>
                  <from>
                    <xdr:col>1</xdr:col>
                    <xdr:colOff>161925</xdr:colOff>
                    <xdr:row>22</xdr:row>
                    <xdr:rowOff>28575</xdr:rowOff>
                  </from>
                  <to>
                    <xdr:col>1</xdr:col>
                    <xdr:colOff>1238250</xdr:colOff>
                    <xdr:row>22</xdr:row>
                    <xdr:rowOff>209550</xdr:rowOff>
                  </to>
                </anchor>
              </controlPr>
            </control>
          </mc:Choice>
        </mc:AlternateContent>
        <mc:AlternateContent xmlns:mc="http://schemas.openxmlformats.org/markup-compatibility/2006">
          <mc:Choice Requires="x14">
            <control shapeId="2311" r:id="rId86" name="Option Button 263">
              <controlPr defaultSize="0" autoFill="0" autoLine="0" autoPict="0">
                <anchor>
                  <from>
                    <xdr:col>2</xdr:col>
                    <xdr:colOff>133350</xdr:colOff>
                    <xdr:row>22</xdr:row>
                    <xdr:rowOff>38100</xdr:rowOff>
                  </from>
                  <to>
                    <xdr:col>2</xdr:col>
                    <xdr:colOff>1209675</xdr:colOff>
                    <xdr:row>22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imeMode="off" showInputMessage="1" showErrorMessage="1" errorTitle="遡及資格取得日のチェック" error="カナ氏名を入力して下さい。_x000a_日付形式で入力して下さい。_x000a_カナ氏名入力時は入力必須です。_x000a_前年度以前の日付を入力して下さい。" xr:uid="{00000000-0002-0000-0400-000003000000}">
          <x14:formula1>
            <xm:f>AND(AND(OR(B9&lt;&gt;"",E9=""),OR(B9="",E9&lt;&gt;"")),IF(ISERROR(IF(E9="","",DATEVALUE(TEXT(E9,"ge.m.d"))))=FALSE,TRUE,FALSE),E9&lt;=入力①!$H$14)</xm:f>
          </x14:formula1>
          <xm:sqref>E9:E18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R49"/>
  <sheetViews>
    <sheetView showGridLines="0" tabSelected="1" topLeftCell="B5" zoomScaleNormal="100" workbookViewId="0">
      <selection activeCell="E17" sqref="E17"/>
    </sheetView>
  </sheetViews>
  <sheetFormatPr defaultRowHeight="13.5"/>
  <cols>
    <col min="1" max="1" width="3.75" style="21" hidden="1" customWidth="1"/>
    <col min="2" max="2" width="8.125" style="21" customWidth="1"/>
    <col min="3" max="3" width="5.625" style="21" customWidth="1"/>
    <col min="4" max="13" width="9.125" style="21" customWidth="1"/>
    <col min="14" max="14" width="5.625" style="21" customWidth="1"/>
    <col min="15" max="15" width="12.625" style="21" customWidth="1"/>
    <col min="16" max="16" width="5.625" style="21" customWidth="1"/>
    <col min="17" max="17" width="12.625" style="21" customWidth="1"/>
    <col min="18" max="18" width="2.375" style="21" customWidth="1"/>
    <col min="19" max="21" width="2.375" style="21" hidden="1" customWidth="1"/>
    <col min="22" max="32" width="10.5" style="21" hidden="1" customWidth="1"/>
    <col min="33" max="35" width="9" style="21" hidden="1" customWidth="1"/>
    <col min="36" max="16384" width="9" style="21"/>
  </cols>
  <sheetData>
    <row r="1" spans="1:44" ht="12" customHeight="1">
      <c r="B1" s="387" t="str">
        <f>IF(入力①!D29="","",CONCATENATE("事業所名：",入力①!D29,"(労働保険番号：",入力①!B22,")"))</f>
        <v/>
      </c>
    </row>
    <row r="2" spans="1:44" ht="36.6" customHeight="1">
      <c r="B2" s="97"/>
      <c r="C2" s="97" t="s">
        <v>67</v>
      </c>
      <c r="D2" s="97"/>
      <c r="E2" s="97"/>
      <c r="F2" s="67"/>
      <c r="G2" s="67"/>
      <c r="H2" s="67"/>
      <c r="I2" s="67"/>
      <c r="J2" s="67"/>
      <c r="K2" s="67"/>
      <c r="L2" s="67"/>
      <c r="M2" s="67"/>
      <c r="N2" s="67"/>
      <c r="O2" s="67"/>
      <c r="AC2" s="23"/>
      <c r="AD2" s="23"/>
      <c r="AE2" s="23"/>
      <c r="AF2" s="23"/>
      <c r="AG2" s="23"/>
      <c r="AH2" s="23"/>
      <c r="AI2" s="23"/>
      <c r="AJ2" s="23"/>
      <c r="AK2" s="23"/>
      <c r="AL2" s="23"/>
      <c r="AM2" s="23"/>
      <c r="AN2" s="23"/>
      <c r="AO2" s="23"/>
      <c r="AP2" s="23"/>
      <c r="AQ2" s="23"/>
      <c r="AR2" s="23"/>
    </row>
    <row r="3" spans="1:44" ht="18.95" customHeight="1">
      <c r="B3" s="44"/>
      <c r="C3" s="68"/>
      <c r="D3" s="22"/>
      <c r="E3" s="44"/>
      <c r="F3" s="45"/>
      <c r="G3" s="45"/>
      <c r="H3" s="45"/>
      <c r="I3" s="45"/>
      <c r="J3" s="67"/>
      <c r="K3" s="67"/>
      <c r="L3" s="67"/>
      <c r="M3" s="67"/>
      <c r="N3" s="67"/>
      <c r="O3" s="67"/>
      <c r="AC3" s="23"/>
      <c r="AD3" s="23"/>
      <c r="AE3" s="23"/>
      <c r="AF3" s="447"/>
      <c r="AG3" s="23"/>
      <c r="AH3" s="23"/>
      <c r="AI3" s="23"/>
      <c r="AJ3" s="23"/>
      <c r="AK3" s="23"/>
      <c r="AL3" s="23"/>
      <c r="AM3" s="23"/>
      <c r="AN3" s="23"/>
      <c r="AO3" s="23"/>
      <c r="AP3" s="23"/>
      <c r="AQ3" s="23"/>
      <c r="AR3" s="23"/>
    </row>
    <row r="4" spans="1:44" ht="12.95" customHeight="1">
      <c r="B4" s="24"/>
      <c r="C4" s="24"/>
      <c r="D4" s="85" t="s">
        <v>20</v>
      </c>
      <c r="E4" s="86" t="s">
        <v>21</v>
      </c>
      <c r="F4" s="86" t="s">
        <v>22</v>
      </c>
      <c r="G4" s="86" t="s">
        <v>23</v>
      </c>
      <c r="H4" s="86" t="s">
        <v>24</v>
      </c>
      <c r="I4" s="86" t="s">
        <v>25</v>
      </c>
      <c r="J4" s="86" t="s">
        <v>26</v>
      </c>
      <c r="K4" s="86" t="s">
        <v>27</v>
      </c>
      <c r="L4" s="86" t="s">
        <v>28</v>
      </c>
      <c r="M4" s="87" t="s">
        <v>29</v>
      </c>
      <c r="N4" s="24"/>
      <c r="O4" s="24" t="s">
        <v>30</v>
      </c>
      <c r="V4" s="450" t="str">
        <f>IF(V6="","",IF(VLOOKUP(V6,入力②!$A:$AJ,28,FALSE)=0,"",VLOOKUP(V6,入力②!$A:$AJ,28,FALSE)))</f>
        <v/>
      </c>
      <c r="W4" s="450" t="str">
        <f>IF(W6="","",IF(VLOOKUP(W6,入力②!$A:$AJ,28,FALSE)=0,"",VLOOKUP(W6,入力②!$A:$AJ,28,FALSE)))</f>
        <v/>
      </c>
      <c r="X4" s="450" t="str">
        <f>IF(X6="","",IF(VLOOKUP(X6,入力②!$A:$AJ,28,FALSE)=0,"",VLOOKUP(X6,入力②!$A:$AJ,28,FALSE)))</f>
        <v/>
      </c>
      <c r="Y4" s="450" t="str">
        <f>IF(Y6="","",IF(VLOOKUP(Y6,入力②!$A:$AJ,28,FALSE)=0,"",VLOOKUP(Y6,入力②!$A:$AJ,28,FALSE)))</f>
        <v/>
      </c>
      <c r="Z4" s="450" t="str">
        <f>IF(Z6="","",IF(VLOOKUP(Z6,入力②!$A:$AJ,28,FALSE)=0,"",VLOOKUP(Z6,入力②!$A:$AJ,28,FALSE)))</f>
        <v/>
      </c>
      <c r="AA4" s="450" t="str">
        <f>IF(AA6="","",IF(VLOOKUP(AA6,入力②!$A:$AJ,28,FALSE)=0,"",VLOOKUP(AA6,入力②!$A:$AJ,28,FALSE)))</f>
        <v/>
      </c>
      <c r="AB4" s="450" t="str">
        <f>IF(AB6="","",IF(VLOOKUP(AB6,入力②!$A:$AJ,28,FALSE)=0,"",VLOOKUP(AB6,入力②!$A:$AJ,28,FALSE)))</f>
        <v/>
      </c>
      <c r="AC4" s="450" t="str">
        <f>IF(AC6="","",IF(VLOOKUP(AC6,入力②!$A:$AJ,28,FALSE)=0,"",VLOOKUP(AC6,入力②!$A:$AJ,28,FALSE)))</f>
        <v/>
      </c>
      <c r="AD4" s="450" t="str">
        <f>IF(AD6="","",IF(VLOOKUP(AD6,入力②!$A:$AJ,28,FALSE)=0,"",VLOOKUP(AD6,入力②!$A:$AJ,28,FALSE)))</f>
        <v/>
      </c>
      <c r="AE4" s="450" t="str">
        <f>IF(AE6="","",IF(VLOOKUP(AE6,入力②!$A:$AJ,28,FALSE)=0,"",VLOOKUP(AE6,入力②!$A:$AJ,28,FALSE)))</f>
        <v/>
      </c>
      <c r="AF4" s="6"/>
    </row>
    <row r="5" spans="1:44" ht="12.95" customHeight="1">
      <c r="B5" s="611" t="s">
        <v>43</v>
      </c>
      <c r="C5" s="612"/>
      <c r="D5" s="82" t="str">
        <f>IF(V6="","",IF(VLOOKUP(V6,入力②!$A:$N,2,FALSE)=0,"",VLOOKUP(V6,入力②!$A:$N,2,FALSE)))</f>
        <v/>
      </c>
      <c r="E5" s="83" t="str">
        <f>IF(W6="","",IF(VLOOKUP(W6,入力②!$A:$N,2,FALSE)=0,"",VLOOKUP(W6,入力②!$A:$N,2,FALSE)))</f>
        <v/>
      </c>
      <c r="F5" s="83" t="str">
        <f>IF(X6="","",IF(VLOOKUP(X6,入力②!$A:$N,2,FALSE)=0,"",VLOOKUP(X6,入力②!$A:$N,2,FALSE)))</f>
        <v/>
      </c>
      <c r="G5" s="83" t="str">
        <f>IF(Y6="","",IF(VLOOKUP(Y6,入力②!$A:$N,2,FALSE)=0,"",VLOOKUP(Y6,入力②!$A:$N,2,FALSE)))</f>
        <v/>
      </c>
      <c r="H5" s="83" t="str">
        <f>IF(Z6="","",IF(VLOOKUP(Z6,入力②!$A:$N,2,FALSE)=0,"",VLOOKUP(Z6,入力②!$A:$N,2,FALSE)))</f>
        <v/>
      </c>
      <c r="I5" s="83" t="str">
        <f>IF(AA6="","",IF(VLOOKUP(AA6,入力②!$A:$N,2,FALSE)=0,"",VLOOKUP(AA6,入力②!$A:$N,2,FALSE)))</f>
        <v/>
      </c>
      <c r="J5" s="83" t="str">
        <f>IF(AB6="","",IF(VLOOKUP(AB6,入力②!$A:$N,2,FALSE)=0,"",VLOOKUP(AB6,入力②!$A:$N,2,FALSE)))</f>
        <v/>
      </c>
      <c r="K5" s="83" t="str">
        <f>IF(AC6="","",IF(VLOOKUP(AC6,入力②!$A:$N,2,FALSE)=0,"",VLOOKUP(AC6,入力②!$A:$N,2,FALSE)))</f>
        <v/>
      </c>
      <c r="L5" s="83" t="str">
        <f>IF(AD6="","",IF(VLOOKUP(AD6,入力②!$A:$N,2,FALSE)=0,"",VLOOKUP(AD6,入力②!$A:$N,2,FALSE)))</f>
        <v/>
      </c>
      <c r="M5" s="84" t="str">
        <f>IF(AE6="","",IF(VLOOKUP(AE6,入力②!$A:$N,2,FALSE)=0,"",VLOOKUP(AE6,入力②!$A:$N,2,FALSE)))</f>
        <v/>
      </c>
      <c r="N5" s="609" t="s">
        <v>31</v>
      </c>
      <c r="O5" s="610"/>
      <c r="P5" s="609" t="s">
        <v>32</v>
      </c>
      <c r="Q5" s="610"/>
      <c r="V5" s="427">
        <f>IF(AG9=99,"",AG9)</f>
        <v>1</v>
      </c>
      <c r="W5" s="427">
        <f>IF(AG10=99,"",AG10)</f>
        <v>2</v>
      </c>
      <c r="X5" s="427">
        <f>IF(AG11=99,"",AG11)</f>
        <v>3</v>
      </c>
      <c r="Y5" s="427">
        <f>IF(AG12=99,"",AG12)</f>
        <v>4</v>
      </c>
      <c r="Z5" s="427">
        <f>IF(AG13=99,"",AG13)</f>
        <v>5</v>
      </c>
      <c r="AA5" s="427">
        <f>IF(AG14=99,"",AG14)</f>
        <v>6</v>
      </c>
      <c r="AB5" s="427">
        <f>IF(AG15=99,"",AG15)</f>
        <v>7</v>
      </c>
      <c r="AC5" s="427">
        <f>IF(AG16=99,"",AG16)</f>
        <v>8</v>
      </c>
      <c r="AD5" s="427">
        <f>IF(AG17=99,"",AG17)</f>
        <v>9</v>
      </c>
      <c r="AE5" s="427">
        <f>IF(AG18=99,"",AG18)</f>
        <v>10</v>
      </c>
    </row>
    <row r="6" spans="1:44" ht="12.95" customHeight="1">
      <c r="B6" s="613" t="s">
        <v>61</v>
      </c>
      <c r="C6" s="614"/>
      <c r="D6" s="112" t="str">
        <f>IF(V6="","",IF(VLOOKUP(V6,入力②!$A:$N,4,FALSE)=0,"",VLOOKUP(V6,入力②!$A:$N,4,FALSE)))</f>
        <v/>
      </c>
      <c r="E6" s="113" t="str">
        <f>IF(W6="","",IF(VLOOKUP(W6,入力②!$A:$N,4,FALSE)=0,"",VLOOKUP(W6,入力②!$A:$N,4,FALSE)))</f>
        <v/>
      </c>
      <c r="F6" s="113" t="str">
        <f>IF(X6="","",IF(VLOOKUP(X6,入力②!$A:$N,4,FALSE)=0,"",VLOOKUP(X6,入力②!$A:$N,4,FALSE)))</f>
        <v/>
      </c>
      <c r="G6" s="113" t="str">
        <f>IF(Y6="","",IF(VLOOKUP(Y6,入力②!$A:$N,4,FALSE)=0,"",VLOOKUP(Y6,入力②!$A:$N,4,FALSE)))</f>
        <v/>
      </c>
      <c r="H6" s="113" t="str">
        <f>IF(Z6="","",IF(VLOOKUP(Z6,入力②!$A:$N,4,FALSE)=0,"",VLOOKUP(Z6,入力②!$A:$N,4,FALSE)))</f>
        <v/>
      </c>
      <c r="I6" s="113" t="str">
        <f>IF(AA6="","",IF(VLOOKUP(AA6,入力②!$A:$N,4,FALSE)=0,"",VLOOKUP(AA6,入力②!$A:$N,4,FALSE)))</f>
        <v/>
      </c>
      <c r="J6" s="113" t="str">
        <f>IF(AB6="","",IF(VLOOKUP(AB6,入力②!$A:$N,4,FALSE)=0,"",VLOOKUP(AB6,入力②!$A:$N,4,FALSE)))</f>
        <v/>
      </c>
      <c r="K6" s="113" t="str">
        <f>IF(AC6="","",IF(VLOOKUP(AC6,入力②!$A:$N,4,FALSE)=0,"",VLOOKUP(AC6,入力②!$A:$N,4,FALSE)))</f>
        <v/>
      </c>
      <c r="L6" s="113" t="str">
        <f>IF(AD6="","",IF(VLOOKUP(AD6,入力②!$A:$N,4,FALSE)=0,"",VLOOKUP(AD6,入力②!$A:$N,4,FALSE)))</f>
        <v/>
      </c>
      <c r="M6" s="114" t="str">
        <f>IF(AE6="","",IF(VLOOKUP(AE6,入力②!$A:$N,4,FALSE)=0,"",VLOOKUP(AE6,入力②!$A:$N,4,FALSE)))</f>
        <v/>
      </c>
      <c r="N6" s="605" t="s">
        <v>33</v>
      </c>
      <c r="O6" s="607" t="s">
        <v>34</v>
      </c>
      <c r="P6" s="605" t="s">
        <v>33</v>
      </c>
      <c r="Q6" s="607" t="s">
        <v>34</v>
      </c>
      <c r="V6" s="427">
        <f>IF(V5="","",VLOOKUP(V5,入力②!$N:$Z,13,FALSE))</f>
        <v>1</v>
      </c>
      <c r="W6" s="427">
        <f>IF(W5="","",VLOOKUP(W5,入力②!$N:$Z,13,FALSE))</f>
        <v>2</v>
      </c>
      <c r="X6" s="427">
        <f>IF(X5="","",VLOOKUP(X5,入力②!$N:$Z,13,FALSE))</f>
        <v>3</v>
      </c>
      <c r="Y6" s="427">
        <f>IF(Y5="","",VLOOKUP(Y5,入力②!$N:$Z,13,FALSE))</f>
        <v>4</v>
      </c>
      <c r="Z6" s="427">
        <f>IF(Z5="","",VLOOKUP(Z5,入力②!$N:$Z,13,FALSE))</f>
        <v>5</v>
      </c>
      <c r="AA6" s="427">
        <f>IF(AA5="","",VLOOKUP(AA5,入力②!$N:$Z,13,FALSE))</f>
        <v>6</v>
      </c>
      <c r="AB6" s="427">
        <f>IF(AB5="","",VLOOKUP(AB5,入力②!$N:$Z,13,FALSE))</f>
        <v>7</v>
      </c>
      <c r="AC6" s="427">
        <f>IF(AC5="","",VLOOKUP(AC5,入力②!$N:$Z,13,FALSE))</f>
        <v>8</v>
      </c>
      <c r="AD6" s="427">
        <f>IF(AD5="","",VLOOKUP(AD5,入力②!$N:$Z,13,FALSE))</f>
        <v>9</v>
      </c>
      <c r="AE6" s="427">
        <f>IF(AE5="","",VLOOKUP(AE5,入力②!$N:$Z,13,FALSE))</f>
        <v>10</v>
      </c>
    </row>
    <row r="7" spans="1:44" ht="12.95" customHeight="1">
      <c r="B7" s="615" t="s">
        <v>62</v>
      </c>
      <c r="C7" s="616"/>
      <c r="D7" s="115" t="str">
        <f>IF(V6="","",IF(VLOOKUP(V6,入力②!$A:$N,5,FALSE)=0,"",VLOOKUP(V6,入力②!$A:$N,5,FALSE)))</f>
        <v/>
      </c>
      <c r="E7" s="116" t="str">
        <f>IF(W6="","",IF(VLOOKUP(W6,入力②!$A:$N,5,FALSE)=0,"",VLOOKUP(W6,入力②!$A:$N,5,FALSE)))</f>
        <v/>
      </c>
      <c r="F7" s="116" t="str">
        <f>IF(X6="","",IF(VLOOKUP(X6,入力②!$A:$N,5,FALSE)=0,"",VLOOKUP(X6,入力②!$A:$N,5,FALSE)))</f>
        <v/>
      </c>
      <c r="G7" s="116" t="str">
        <f>IF(Y6="","",IF(VLOOKUP(Y6,入力②!$A:$N,5,FALSE)=0,"",VLOOKUP(Y6,入力②!$A:$N,5,FALSE)))</f>
        <v/>
      </c>
      <c r="H7" s="116" t="str">
        <f>IF(Z6="","",IF(VLOOKUP(Z6,入力②!$A:$N,5,FALSE)=0,"",VLOOKUP(Z6,入力②!$A:$N,5,FALSE)))</f>
        <v/>
      </c>
      <c r="I7" s="116" t="str">
        <f>IF(AA6="","",IF(VLOOKUP(AA6,入力②!$A:$N,5,FALSE)=0,"",VLOOKUP(AA6,入力②!$A:$N,5,FALSE)))</f>
        <v/>
      </c>
      <c r="J7" s="116" t="str">
        <f>IF(AB6="","",IF(VLOOKUP(AB6,入力②!$A:$N,5,FALSE)=0,"",VLOOKUP(AB6,入力②!$A:$N,5,FALSE)))</f>
        <v/>
      </c>
      <c r="K7" s="116" t="str">
        <f>IF(AC6="","",IF(VLOOKUP(AC6,入力②!$A:$N,5,FALSE)=0,"",VLOOKUP(AC6,入力②!$A:$N,5,FALSE)))</f>
        <v/>
      </c>
      <c r="L7" s="116" t="str">
        <f>IF(AD6="","",IF(VLOOKUP(AD6,入力②!$A:$N,5,FALSE)=0,"",VLOOKUP(AD6,入力②!$A:$N,5,FALSE)))</f>
        <v/>
      </c>
      <c r="M7" s="117" t="str">
        <f>IF(AE6="","",IF(VLOOKUP(AE6,入力②!$A:$N,5,FALSE)=0,"",VLOOKUP(AE6,入力②!$A:$N,5,FALSE)))</f>
        <v/>
      </c>
      <c r="N7" s="606"/>
      <c r="O7" s="608"/>
      <c r="P7" s="606"/>
      <c r="Q7" s="608"/>
      <c r="R7" s="6"/>
      <c r="V7" s="92" t="s">
        <v>66</v>
      </c>
      <c r="W7" s="92" t="s">
        <v>66</v>
      </c>
      <c r="X7" s="92" t="s">
        <v>66</v>
      </c>
      <c r="Y7" s="92" t="s">
        <v>66</v>
      </c>
      <c r="Z7" s="92" t="s">
        <v>66</v>
      </c>
      <c r="AA7" s="92" t="s">
        <v>66</v>
      </c>
      <c r="AB7" s="92" t="s">
        <v>66</v>
      </c>
      <c r="AC7" s="92" t="s">
        <v>66</v>
      </c>
      <c r="AD7" s="92" t="s">
        <v>66</v>
      </c>
      <c r="AE7" s="92" t="s">
        <v>66</v>
      </c>
    </row>
    <row r="8" spans="1:44" ht="12.95" customHeight="1">
      <c r="A8" s="21" t="str">
        <f>TEXT(C8,"ge")</f>
        <v>R5</v>
      </c>
      <c r="B8" s="27">
        <f>C8</f>
        <v>45017</v>
      </c>
      <c r="C8" s="95">
        <f>入力①!F15</f>
        <v>45017</v>
      </c>
      <c r="D8" s="98"/>
      <c r="E8" s="99"/>
      <c r="F8" s="99"/>
      <c r="G8" s="99"/>
      <c r="H8" s="99"/>
      <c r="I8" s="99"/>
      <c r="J8" s="99"/>
      <c r="K8" s="99"/>
      <c r="L8" s="99"/>
      <c r="M8" s="100"/>
      <c r="N8" s="41">
        <f t="shared" ref="N8:N23" si="0">SUMIF($V$24:$AE$24,"労災と雇用",$V8:$AE8)</f>
        <v>0</v>
      </c>
      <c r="O8" s="38">
        <f t="shared" ref="O8:O23" si="1">SUMIF($D$24:$M$24,"労災と雇用",$D8:$M8)</f>
        <v>0</v>
      </c>
      <c r="P8" s="41">
        <f t="shared" ref="P8:P23" si="2">SUMIF($V$24:$AE$24,"労災と雇用",$V8:$AE8)+SUMIF($V$24:$AE$24,"雇用のみ",$V8:$AE8)</f>
        <v>0</v>
      </c>
      <c r="Q8" s="38">
        <f t="shared" ref="Q8:Q23" si="3">SUMIF($D$24:$M$24,"労災と雇用",$D8:$M8)+SUMIF($D$24:$M$24,"雇用のみ",$D8:$M8)</f>
        <v>0</v>
      </c>
      <c r="R8" s="6"/>
      <c r="V8" s="93">
        <f t="shared" ref="V8:V23" si="4">IF(D8&lt;&gt;"",1,0)</f>
        <v>0</v>
      </c>
      <c r="W8" s="93">
        <f t="shared" ref="W8:W23" si="5">IF(E8&lt;&gt;"",1,0)</f>
        <v>0</v>
      </c>
      <c r="X8" s="93">
        <f t="shared" ref="X8:X23" si="6">IF(F8&lt;&gt;"",1,0)</f>
        <v>0</v>
      </c>
      <c r="Y8" s="93">
        <f t="shared" ref="Y8:Y23" si="7">IF(G8&lt;&gt;"",1,0)</f>
        <v>0</v>
      </c>
      <c r="Z8" s="93">
        <f t="shared" ref="Z8:Z23" si="8">IF(H8&lt;&gt;"",1,0)</f>
        <v>0</v>
      </c>
      <c r="AA8" s="93">
        <f t="shared" ref="AA8:AA23" si="9">IF(I8&lt;&gt;"",1,0)</f>
        <v>0</v>
      </c>
      <c r="AB8" s="93">
        <f t="shared" ref="AB8:AB23" si="10">IF(J8&lt;&gt;"",1,0)</f>
        <v>0</v>
      </c>
      <c r="AC8" s="93">
        <f t="shared" ref="AC8:AC23" si="11">IF(K8&lt;&gt;"",1,0)</f>
        <v>0</v>
      </c>
      <c r="AD8" s="93">
        <f t="shared" ref="AD8:AD23" si="12">IF(L8&lt;&gt;"",1,0)</f>
        <v>0</v>
      </c>
      <c r="AE8" s="93">
        <f t="shared" ref="AE8:AE23" si="13">IF(M8&lt;&gt;"",1,0)</f>
        <v>0</v>
      </c>
      <c r="AF8" s="449">
        <f>入力①!F15</f>
        <v>45017</v>
      </c>
    </row>
    <row r="9" spans="1:44" ht="12.95" customHeight="1">
      <c r="A9" s="21" t="str">
        <f t="shared" ref="A9:A19" si="14">TEXT(C9,"ge")</f>
        <v>R5</v>
      </c>
      <c r="B9" s="28" t="str">
        <f>IF(A8=A9,"",C9)</f>
        <v/>
      </c>
      <c r="C9" s="96">
        <f>IF(C8="","",EDATE(C8,1))</f>
        <v>45047</v>
      </c>
      <c r="D9" s="101"/>
      <c r="E9" s="102"/>
      <c r="F9" s="102"/>
      <c r="G9" s="102"/>
      <c r="H9" s="102"/>
      <c r="I9" s="102"/>
      <c r="J9" s="102"/>
      <c r="K9" s="102"/>
      <c r="L9" s="102"/>
      <c r="M9" s="103"/>
      <c r="N9" s="42">
        <f t="shared" si="0"/>
        <v>0</v>
      </c>
      <c r="O9" s="39">
        <f t="shared" si="1"/>
        <v>0</v>
      </c>
      <c r="P9" s="42">
        <f t="shared" si="2"/>
        <v>0</v>
      </c>
      <c r="Q9" s="39">
        <f t="shared" si="3"/>
        <v>0</v>
      </c>
      <c r="R9" s="6"/>
      <c r="V9" s="93">
        <f t="shared" si="4"/>
        <v>0</v>
      </c>
      <c r="W9" s="93">
        <f t="shared" si="5"/>
        <v>0</v>
      </c>
      <c r="X9" s="93">
        <f t="shared" si="6"/>
        <v>0</v>
      </c>
      <c r="Y9" s="93">
        <f t="shared" si="7"/>
        <v>0</v>
      </c>
      <c r="Z9" s="93">
        <f t="shared" si="8"/>
        <v>0</v>
      </c>
      <c r="AA9" s="93">
        <f t="shared" si="9"/>
        <v>0</v>
      </c>
      <c r="AB9" s="93">
        <f t="shared" si="10"/>
        <v>0</v>
      </c>
      <c r="AC9" s="93">
        <f t="shared" si="11"/>
        <v>0</v>
      </c>
      <c r="AD9" s="93">
        <f t="shared" si="12"/>
        <v>0</v>
      </c>
      <c r="AE9" s="93">
        <f t="shared" si="13"/>
        <v>0</v>
      </c>
      <c r="AF9" s="449">
        <f>入力①!H15</f>
        <v>45382</v>
      </c>
      <c r="AG9" s="428" cm="1">
        <f t="array" ref="AG9:AH18">_xlfn._xlws.SORT(入力②!$Y$9:$Z$18, 1, 1, FALSE)</f>
        <v>1</v>
      </c>
      <c r="AH9" s="428">
        <v>1</v>
      </c>
    </row>
    <row r="10" spans="1:44" ht="12.95" customHeight="1">
      <c r="A10" s="21" t="str">
        <f t="shared" si="14"/>
        <v>R5</v>
      </c>
      <c r="B10" s="28" t="str">
        <f t="shared" ref="B10:B19" si="15">IF(A9=A10,"",C10)</f>
        <v/>
      </c>
      <c r="C10" s="96">
        <f>IF(C8="","",EDATE(C9,1))</f>
        <v>45078</v>
      </c>
      <c r="D10" s="101"/>
      <c r="E10" s="102"/>
      <c r="F10" s="102"/>
      <c r="G10" s="102"/>
      <c r="H10" s="102"/>
      <c r="I10" s="102"/>
      <c r="J10" s="102"/>
      <c r="K10" s="102"/>
      <c r="L10" s="102"/>
      <c r="M10" s="103"/>
      <c r="N10" s="42">
        <f t="shared" si="0"/>
        <v>0</v>
      </c>
      <c r="O10" s="39">
        <f t="shared" si="1"/>
        <v>0</v>
      </c>
      <c r="P10" s="42">
        <f t="shared" si="2"/>
        <v>0</v>
      </c>
      <c r="Q10" s="39">
        <f t="shared" si="3"/>
        <v>0</v>
      </c>
      <c r="R10" s="6"/>
      <c r="V10" s="93">
        <f t="shared" si="4"/>
        <v>0</v>
      </c>
      <c r="W10" s="93">
        <f t="shared" si="5"/>
        <v>0</v>
      </c>
      <c r="X10" s="93">
        <f t="shared" si="6"/>
        <v>0</v>
      </c>
      <c r="Y10" s="93">
        <f t="shared" si="7"/>
        <v>0</v>
      </c>
      <c r="Z10" s="93">
        <f t="shared" si="8"/>
        <v>0</v>
      </c>
      <c r="AA10" s="93">
        <f t="shared" si="9"/>
        <v>0</v>
      </c>
      <c r="AB10" s="93">
        <f t="shared" si="10"/>
        <v>0</v>
      </c>
      <c r="AC10" s="93">
        <f t="shared" si="11"/>
        <v>0</v>
      </c>
      <c r="AD10" s="93">
        <f t="shared" si="12"/>
        <v>0</v>
      </c>
      <c r="AE10" s="93">
        <f t="shared" si="13"/>
        <v>0</v>
      </c>
      <c r="AG10" s="428">
        <v>2</v>
      </c>
      <c r="AH10" s="428">
        <v>2</v>
      </c>
    </row>
    <row r="11" spans="1:44" ht="12.95" customHeight="1">
      <c r="A11" s="21" t="str">
        <f t="shared" si="14"/>
        <v>R5</v>
      </c>
      <c r="B11" s="28" t="str">
        <f t="shared" si="15"/>
        <v/>
      </c>
      <c r="C11" s="96">
        <f>IF(C8="","",EDATE(C10,1))</f>
        <v>45108</v>
      </c>
      <c r="D11" s="101"/>
      <c r="E11" s="102"/>
      <c r="F11" s="102"/>
      <c r="G11" s="102"/>
      <c r="H11" s="102"/>
      <c r="I11" s="102"/>
      <c r="J11" s="102"/>
      <c r="K11" s="102"/>
      <c r="L11" s="102"/>
      <c r="M11" s="103"/>
      <c r="N11" s="42">
        <f t="shared" si="0"/>
        <v>0</v>
      </c>
      <c r="O11" s="39">
        <f t="shared" si="1"/>
        <v>0</v>
      </c>
      <c r="P11" s="42">
        <f t="shared" si="2"/>
        <v>0</v>
      </c>
      <c r="Q11" s="39">
        <f t="shared" si="3"/>
        <v>0</v>
      </c>
      <c r="R11" s="6"/>
      <c r="T11" s="6"/>
      <c r="V11" s="93">
        <f t="shared" si="4"/>
        <v>0</v>
      </c>
      <c r="W11" s="93">
        <f t="shared" si="5"/>
        <v>0</v>
      </c>
      <c r="X11" s="93">
        <f t="shared" si="6"/>
        <v>0</v>
      </c>
      <c r="Y11" s="93">
        <f t="shared" si="7"/>
        <v>0</v>
      </c>
      <c r="Z11" s="93">
        <f t="shared" si="8"/>
        <v>0</v>
      </c>
      <c r="AA11" s="93">
        <f t="shared" si="9"/>
        <v>0</v>
      </c>
      <c r="AB11" s="93">
        <f t="shared" si="10"/>
        <v>0</v>
      </c>
      <c r="AC11" s="93">
        <f t="shared" si="11"/>
        <v>0</v>
      </c>
      <c r="AD11" s="93">
        <f t="shared" si="12"/>
        <v>0</v>
      </c>
      <c r="AE11" s="93">
        <f t="shared" si="13"/>
        <v>0</v>
      </c>
      <c r="AF11" s="6"/>
      <c r="AG11" s="428">
        <v>3</v>
      </c>
      <c r="AH11" s="428">
        <v>3</v>
      </c>
    </row>
    <row r="12" spans="1:44" ht="12.95" customHeight="1">
      <c r="A12" s="21" t="str">
        <f t="shared" si="14"/>
        <v>R5</v>
      </c>
      <c r="B12" s="28" t="str">
        <f t="shared" si="15"/>
        <v/>
      </c>
      <c r="C12" s="96">
        <f>IF(C8="","",EDATE(C11,1))</f>
        <v>45139</v>
      </c>
      <c r="D12" s="101"/>
      <c r="E12" s="102"/>
      <c r="F12" s="102"/>
      <c r="G12" s="102"/>
      <c r="H12" s="102"/>
      <c r="I12" s="102"/>
      <c r="J12" s="102"/>
      <c r="K12" s="102"/>
      <c r="L12" s="102"/>
      <c r="M12" s="103"/>
      <c r="N12" s="42">
        <f t="shared" si="0"/>
        <v>0</v>
      </c>
      <c r="O12" s="39">
        <f t="shared" si="1"/>
        <v>0</v>
      </c>
      <c r="P12" s="42">
        <f t="shared" si="2"/>
        <v>0</v>
      </c>
      <c r="Q12" s="39">
        <f t="shared" si="3"/>
        <v>0</v>
      </c>
      <c r="R12" s="6"/>
      <c r="T12" s="6"/>
      <c r="V12" s="93">
        <f t="shared" si="4"/>
        <v>0</v>
      </c>
      <c r="W12" s="93">
        <f t="shared" si="5"/>
        <v>0</v>
      </c>
      <c r="X12" s="93">
        <f t="shared" si="6"/>
        <v>0</v>
      </c>
      <c r="Y12" s="93">
        <f t="shared" si="7"/>
        <v>0</v>
      </c>
      <c r="Z12" s="93">
        <f t="shared" si="8"/>
        <v>0</v>
      </c>
      <c r="AA12" s="93">
        <f t="shared" si="9"/>
        <v>0</v>
      </c>
      <c r="AB12" s="93">
        <f t="shared" si="10"/>
        <v>0</v>
      </c>
      <c r="AC12" s="93">
        <f t="shared" si="11"/>
        <v>0</v>
      </c>
      <c r="AD12" s="93">
        <f t="shared" si="12"/>
        <v>0</v>
      </c>
      <c r="AE12" s="93">
        <f t="shared" si="13"/>
        <v>0</v>
      </c>
      <c r="AF12" s="6"/>
      <c r="AG12" s="428">
        <v>4</v>
      </c>
      <c r="AH12" s="428">
        <v>4</v>
      </c>
    </row>
    <row r="13" spans="1:44" ht="12.95" customHeight="1">
      <c r="A13" s="21" t="str">
        <f t="shared" si="14"/>
        <v>R5</v>
      </c>
      <c r="B13" s="28" t="str">
        <f t="shared" si="15"/>
        <v/>
      </c>
      <c r="C13" s="96">
        <f>IF(C8="","",EDATE(C12,1))</f>
        <v>45170</v>
      </c>
      <c r="D13" s="101"/>
      <c r="E13" s="102"/>
      <c r="F13" s="102"/>
      <c r="G13" s="102"/>
      <c r="H13" s="102"/>
      <c r="I13" s="102"/>
      <c r="J13" s="102"/>
      <c r="K13" s="102"/>
      <c r="L13" s="102"/>
      <c r="M13" s="103"/>
      <c r="N13" s="42">
        <f t="shared" si="0"/>
        <v>0</v>
      </c>
      <c r="O13" s="39">
        <f t="shared" si="1"/>
        <v>0</v>
      </c>
      <c r="P13" s="42">
        <f t="shared" si="2"/>
        <v>0</v>
      </c>
      <c r="Q13" s="39">
        <f t="shared" si="3"/>
        <v>0</v>
      </c>
      <c r="R13" s="6"/>
      <c r="T13" s="6"/>
      <c r="V13" s="93">
        <f>IF(D13&lt;&gt;"",1,0)</f>
        <v>0</v>
      </c>
      <c r="W13" s="93">
        <f t="shared" si="5"/>
        <v>0</v>
      </c>
      <c r="X13" s="93">
        <f t="shared" si="6"/>
        <v>0</v>
      </c>
      <c r="Y13" s="93">
        <f t="shared" si="7"/>
        <v>0</v>
      </c>
      <c r="Z13" s="93">
        <f t="shared" si="8"/>
        <v>0</v>
      </c>
      <c r="AA13" s="93">
        <f t="shared" si="9"/>
        <v>0</v>
      </c>
      <c r="AB13" s="93">
        <f t="shared" si="10"/>
        <v>0</v>
      </c>
      <c r="AC13" s="93">
        <f t="shared" si="11"/>
        <v>0</v>
      </c>
      <c r="AD13" s="93">
        <f t="shared" si="12"/>
        <v>0</v>
      </c>
      <c r="AE13" s="93">
        <f t="shared" si="13"/>
        <v>0</v>
      </c>
      <c r="AF13" s="6"/>
      <c r="AG13" s="428">
        <v>5</v>
      </c>
      <c r="AH13" s="428">
        <v>5</v>
      </c>
    </row>
    <row r="14" spans="1:44" ht="12.95" customHeight="1">
      <c r="A14" s="21" t="str">
        <f t="shared" si="14"/>
        <v>R5</v>
      </c>
      <c r="B14" s="28" t="str">
        <f t="shared" si="15"/>
        <v/>
      </c>
      <c r="C14" s="96">
        <f>IF(C8="","",EDATE(C13,1))</f>
        <v>45200</v>
      </c>
      <c r="D14" s="101"/>
      <c r="E14" s="102"/>
      <c r="F14" s="102"/>
      <c r="G14" s="102"/>
      <c r="H14" s="102"/>
      <c r="I14" s="102"/>
      <c r="J14" s="102"/>
      <c r="K14" s="102"/>
      <c r="L14" s="102"/>
      <c r="M14" s="103"/>
      <c r="N14" s="42">
        <f t="shared" si="0"/>
        <v>0</v>
      </c>
      <c r="O14" s="39">
        <f t="shared" si="1"/>
        <v>0</v>
      </c>
      <c r="P14" s="42">
        <f t="shared" si="2"/>
        <v>0</v>
      </c>
      <c r="Q14" s="39">
        <f t="shared" si="3"/>
        <v>0</v>
      </c>
      <c r="R14" s="6"/>
      <c r="V14" s="93">
        <f t="shared" si="4"/>
        <v>0</v>
      </c>
      <c r="W14" s="93">
        <f t="shared" si="5"/>
        <v>0</v>
      </c>
      <c r="X14" s="93">
        <f t="shared" si="6"/>
        <v>0</v>
      </c>
      <c r="Y14" s="93">
        <f t="shared" si="7"/>
        <v>0</v>
      </c>
      <c r="Z14" s="93">
        <f t="shared" si="8"/>
        <v>0</v>
      </c>
      <c r="AA14" s="93">
        <f t="shared" si="9"/>
        <v>0</v>
      </c>
      <c r="AB14" s="93">
        <f t="shared" si="10"/>
        <v>0</v>
      </c>
      <c r="AC14" s="93">
        <f t="shared" si="11"/>
        <v>0</v>
      </c>
      <c r="AD14" s="93">
        <f t="shared" si="12"/>
        <v>0</v>
      </c>
      <c r="AE14" s="93">
        <f t="shared" si="13"/>
        <v>0</v>
      </c>
      <c r="AG14" s="428">
        <v>6</v>
      </c>
      <c r="AH14" s="428">
        <v>6</v>
      </c>
    </row>
    <row r="15" spans="1:44" ht="12.95" customHeight="1">
      <c r="A15" s="21" t="str">
        <f t="shared" si="14"/>
        <v>R5</v>
      </c>
      <c r="B15" s="28" t="str">
        <f t="shared" si="15"/>
        <v/>
      </c>
      <c r="C15" s="96">
        <f>IF(C8="","",EDATE(C14,1))</f>
        <v>45231</v>
      </c>
      <c r="D15" s="101"/>
      <c r="E15" s="102"/>
      <c r="F15" s="102"/>
      <c r="G15" s="102"/>
      <c r="H15" s="102"/>
      <c r="I15" s="102"/>
      <c r="J15" s="102"/>
      <c r="K15" s="102"/>
      <c r="L15" s="102"/>
      <c r="M15" s="103"/>
      <c r="N15" s="42">
        <f t="shared" si="0"/>
        <v>0</v>
      </c>
      <c r="O15" s="39">
        <f t="shared" si="1"/>
        <v>0</v>
      </c>
      <c r="P15" s="42">
        <f t="shared" si="2"/>
        <v>0</v>
      </c>
      <c r="Q15" s="39">
        <f t="shared" si="3"/>
        <v>0</v>
      </c>
      <c r="R15" s="6"/>
      <c r="V15" s="93">
        <f t="shared" si="4"/>
        <v>0</v>
      </c>
      <c r="W15" s="93">
        <f t="shared" si="5"/>
        <v>0</v>
      </c>
      <c r="X15" s="93">
        <f t="shared" si="6"/>
        <v>0</v>
      </c>
      <c r="Y15" s="93">
        <f t="shared" si="7"/>
        <v>0</v>
      </c>
      <c r="Z15" s="93">
        <f t="shared" si="8"/>
        <v>0</v>
      </c>
      <c r="AA15" s="93">
        <f t="shared" si="9"/>
        <v>0</v>
      </c>
      <c r="AB15" s="93">
        <f t="shared" si="10"/>
        <v>0</v>
      </c>
      <c r="AC15" s="93">
        <f t="shared" si="11"/>
        <v>0</v>
      </c>
      <c r="AD15" s="93">
        <f t="shared" si="12"/>
        <v>0</v>
      </c>
      <c r="AE15" s="93">
        <f t="shared" si="13"/>
        <v>0</v>
      </c>
      <c r="AG15" s="428">
        <v>7</v>
      </c>
      <c r="AH15" s="428">
        <v>7</v>
      </c>
    </row>
    <row r="16" spans="1:44" ht="12.95" customHeight="1">
      <c r="A16" s="21" t="str">
        <f t="shared" si="14"/>
        <v>R5</v>
      </c>
      <c r="B16" s="28" t="str">
        <f t="shared" si="15"/>
        <v/>
      </c>
      <c r="C16" s="96">
        <f>IF(C8="","",EDATE(C15,1))</f>
        <v>45261</v>
      </c>
      <c r="D16" s="101"/>
      <c r="E16" s="102"/>
      <c r="F16" s="102"/>
      <c r="G16" s="102"/>
      <c r="H16" s="102"/>
      <c r="I16" s="102"/>
      <c r="J16" s="102"/>
      <c r="K16" s="102"/>
      <c r="L16" s="102"/>
      <c r="M16" s="103"/>
      <c r="N16" s="42">
        <f t="shared" si="0"/>
        <v>0</v>
      </c>
      <c r="O16" s="39">
        <f t="shared" si="1"/>
        <v>0</v>
      </c>
      <c r="P16" s="42">
        <f t="shared" si="2"/>
        <v>0</v>
      </c>
      <c r="Q16" s="39">
        <f t="shared" si="3"/>
        <v>0</v>
      </c>
      <c r="R16" s="6"/>
      <c r="V16" s="93">
        <f t="shared" si="4"/>
        <v>0</v>
      </c>
      <c r="W16" s="93">
        <f t="shared" si="5"/>
        <v>0</v>
      </c>
      <c r="X16" s="93">
        <f t="shared" si="6"/>
        <v>0</v>
      </c>
      <c r="Y16" s="93">
        <f t="shared" si="7"/>
        <v>0</v>
      </c>
      <c r="Z16" s="93">
        <f t="shared" si="8"/>
        <v>0</v>
      </c>
      <c r="AA16" s="93">
        <f t="shared" si="9"/>
        <v>0</v>
      </c>
      <c r="AB16" s="93">
        <f t="shared" si="10"/>
        <v>0</v>
      </c>
      <c r="AC16" s="93">
        <f t="shared" si="11"/>
        <v>0</v>
      </c>
      <c r="AD16" s="93">
        <f t="shared" si="12"/>
        <v>0</v>
      </c>
      <c r="AE16" s="93">
        <f t="shared" si="13"/>
        <v>0</v>
      </c>
      <c r="AG16" s="428">
        <v>8</v>
      </c>
      <c r="AH16" s="428">
        <v>8</v>
      </c>
    </row>
    <row r="17" spans="1:34" ht="12.95" customHeight="1">
      <c r="A17" s="21" t="str">
        <f t="shared" si="14"/>
        <v>R6</v>
      </c>
      <c r="B17" s="28">
        <f t="shared" si="15"/>
        <v>45292</v>
      </c>
      <c r="C17" s="96">
        <f>IF(C8="","",EDATE(C16,1))</f>
        <v>45292</v>
      </c>
      <c r="D17" s="101"/>
      <c r="E17" s="102"/>
      <c r="F17" s="102"/>
      <c r="G17" s="102"/>
      <c r="H17" s="102"/>
      <c r="I17" s="102"/>
      <c r="J17" s="102"/>
      <c r="K17" s="102"/>
      <c r="L17" s="102"/>
      <c r="M17" s="103"/>
      <c r="N17" s="42">
        <f t="shared" si="0"/>
        <v>0</v>
      </c>
      <c r="O17" s="39">
        <f t="shared" si="1"/>
        <v>0</v>
      </c>
      <c r="P17" s="42">
        <f t="shared" si="2"/>
        <v>0</v>
      </c>
      <c r="Q17" s="39">
        <f t="shared" si="3"/>
        <v>0</v>
      </c>
      <c r="R17" s="6"/>
      <c r="V17" s="93">
        <f t="shared" si="4"/>
        <v>0</v>
      </c>
      <c r="W17" s="93">
        <f t="shared" si="5"/>
        <v>0</v>
      </c>
      <c r="X17" s="93">
        <f t="shared" si="6"/>
        <v>0</v>
      </c>
      <c r="Y17" s="93">
        <f t="shared" si="7"/>
        <v>0</v>
      </c>
      <c r="Z17" s="93">
        <f t="shared" si="8"/>
        <v>0</v>
      </c>
      <c r="AA17" s="93">
        <f t="shared" si="9"/>
        <v>0</v>
      </c>
      <c r="AB17" s="93">
        <f t="shared" si="10"/>
        <v>0</v>
      </c>
      <c r="AC17" s="93">
        <f t="shared" si="11"/>
        <v>0</v>
      </c>
      <c r="AD17" s="93">
        <f t="shared" si="12"/>
        <v>0</v>
      </c>
      <c r="AE17" s="93">
        <f t="shared" si="13"/>
        <v>0</v>
      </c>
      <c r="AG17" s="428">
        <v>9</v>
      </c>
      <c r="AH17" s="428">
        <v>9</v>
      </c>
    </row>
    <row r="18" spans="1:34" ht="12.95" customHeight="1">
      <c r="A18" s="21" t="str">
        <f t="shared" si="14"/>
        <v>R6</v>
      </c>
      <c r="B18" s="28" t="str">
        <f t="shared" si="15"/>
        <v/>
      </c>
      <c r="C18" s="96">
        <f>IF(C8="","",EDATE(C17,1))</f>
        <v>45323</v>
      </c>
      <c r="D18" s="101"/>
      <c r="E18" s="102"/>
      <c r="F18" s="102"/>
      <c r="G18" s="102"/>
      <c r="H18" s="102"/>
      <c r="I18" s="102"/>
      <c r="J18" s="102"/>
      <c r="K18" s="102"/>
      <c r="L18" s="102"/>
      <c r="M18" s="103"/>
      <c r="N18" s="42">
        <f t="shared" si="0"/>
        <v>0</v>
      </c>
      <c r="O18" s="39">
        <f t="shared" si="1"/>
        <v>0</v>
      </c>
      <c r="P18" s="42">
        <f t="shared" si="2"/>
        <v>0</v>
      </c>
      <c r="Q18" s="39">
        <f t="shared" si="3"/>
        <v>0</v>
      </c>
      <c r="R18" s="6"/>
      <c r="V18" s="93">
        <f t="shared" si="4"/>
        <v>0</v>
      </c>
      <c r="W18" s="93">
        <f t="shared" si="5"/>
        <v>0</v>
      </c>
      <c r="X18" s="93">
        <f t="shared" si="6"/>
        <v>0</v>
      </c>
      <c r="Y18" s="93">
        <f t="shared" si="7"/>
        <v>0</v>
      </c>
      <c r="Z18" s="93">
        <f t="shared" si="8"/>
        <v>0</v>
      </c>
      <c r="AA18" s="93">
        <f t="shared" si="9"/>
        <v>0</v>
      </c>
      <c r="AB18" s="93">
        <f t="shared" si="10"/>
        <v>0</v>
      </c>
      <c r="AC18" s="93">
        <f t="shared" si="11"/>
        <v>0</v>
      </c>
      <c r="AD18" s="93">
        <f t="shared" si="12"/>
        <v>0</v>
      </c>
      <c r="AE18" s="93">
        <f t="shared" si="13"/>
        <v>0</v>
      </c>
      <c r="AG18" s="428">
        <v>10</v>
      </c>
      <c r="AH18" s="428">
        <v>10</v>
      </c>
    </row>
    <row r="19" spans="1:34" ht="12.95" customHeight="1">
      <c r="A19" s="21" t="str">
        <f t="shared" si="14"/>
        <v>R6</v>
      </c>
      <c r="B19" s="28" t="str">
        <f t="shared" si="15"/>
        <v/>
      </c>
      <c r="C19" s="96">
        <f>IF(C8="","",EDATE(C18,1))</f>
        <v>45352</v>
      </c>
      <c r="D19" s="101"/>
      <c r="E19" s="102"/>
      <c r="F19" s="102"/>
      <c r="G19" s="102"/>
      <c r="H19" s="102"/>
      <c r="I19" s="102"/>
      <c r="J19" s="102"/>
      <c r="K19" s="102"/>
      <c r="L19" s="102"/>
      <c r="M19" s="103"/>
      <c r="N19" s="42">
        <f t="shared" si="0"/>
        <v>0</v>
      </c>
      <c r="O19" s="39">
        <f t="shared" si="1"/>
        <v>0</v>
      </c>
      <c r="P19" s="42">
        <f t="shared" si="2"/>
        <v>0</v>
      </c>
      <c r="Q19" s="39">
        <f t="shared" si="3"/>
        <v>0</v>
      </c>
      <c r="R19" s="6"/>
      <c r="V19" s="93">
        <f t="shared" si="4"/>
        <v>0</v>
      </c>
      <c r="W19" s="93">
        <f t="shared" si="5"/>
        <v>0</v>
      </c>
      <c r="X19" s="93">
        <f t="shared" si="6"/>
        <v>0</v>
      </c>
      <c r="Y19" s="93">
        <f t="shared" si="7"/>
        <v>0</v>
      </c>
      <c r="Z19" s="93">
        <f t="shared" si="8"/>
        <v>0</v>
      </c>
      <c r="AA19" s="93">
        <f t="shared" si="9"/>
        <v>0</v>
      </c>
      <c r="AB19" s="93">
        <f t="shared" si="10"/>
        <v>0</v>
      </c>
      <c r="AC19" s="93">
        <f t="shared" si="11"/>
        <v>0</v>
      </c>
      <c r="AD19" s="93">
        <f t="shared" si="12"/>
        <v>0</v>
      </c>
      <c r="AE19" s="93">
        <f t="shared" si="13"/>
        <v>0</v>
      </c>
    </row>
    <row r="20" spans="1:34" ht="12.95" customHeight="1">
      <c r="B20" s="386" t="s">
        <v>35</v>
      </c>
      <c r="C20" s="433">
        <v>6</v>
      </c>
      <c r="D20" s="101"/>
      <c r="E20" s="102"/>
      <c r="F20" s="102"/>
      <c r="G20" s="102"/>
      <c r="H20" s="102"/>
      <c r="I20" s="102"/>
      <c r="J20" s="102"/>
      <c r="K20" s="102"/>
      <c r="L20" s="102"/>
      <c r="M20" s="103"/>
      <c r="N20" s="42">
        <f t="shared" si="0"/>
        <v>0</v>
      </c>
      <c r="O20" s="39">
        <f t="shared" si="1"/>
        <v>0</v>
      </c>
      <c r="P20" s="42">
        <f t="shared" si="2"/>
        <v>0</v>
      </c>
      <c r="Q20" s="39">
        <f t="shared" si="3"/>
        <v>0</v>
      </c>
      <c r="V20" s="93">
        <f t="shared" si="4"/>
        <v>0</v>
      </c>
      <c r="W20" s="93">
        <f t="shared" si="5"/>
        <v>0</v>
      </c>
      <c r="X20" s="93">
        <f t="shared" si="6"/>
        <v>0</v>
      </c>
      <c r="Y20" s="93">
        <f t="shared" si="7"/>
        <v>0</v>
      </c>
      <c r="Z20" s="93">
        <f t="shared" si="8"/>
        <v>0</v>
      </c>
      <c r="AA20" s="93">
        <f t="shared" si="9"/>
        <v>0</v>
      </c>
      <c r="AB20" s="93">
        <f t="shared" si="10"/>
        <v>0</v>
      </c>
      <c r="AC20" s="93">
        <f t="shared" si="11"/>
        <v>0</v>
      </c>
      <c r="AD20" s="93">
        <f t="shared" si="12"/>
        <v>0</v>
      </c>
      <c r="AE20" s="93">
        <f t="shared" si="13"/>
        <v>0</v>
      </c>
    </row>
    <row r="21" spans="1:34" ht="12.95" customHeight="1">
      <c r="B21" s="29"/>
      <c r="C21" s="433">
        <v>0</v>
      </c>
      <c r="D21" s="101"/>
      <c r="E21" s="102"/>
      <c r="F21" s="102"/>
      <c r="G21" s="102"/>
      <c r="H21" s="102"/>
      <c r="I21" s="102"/>
      <c r="J21" s="102"/>
      <c r="K21" s="102"/>
      <c r="L21" s="102"/>
      <c r="M21" s="103"/>
      <c r="N21" s="42">
        <f t="shared" si="0"/>
        <v>0</v>
      </c>
      <c r="O21" s="39">
        <f t="shared" si="1"/>
        <v>0</v>
      </c>
      <c r="P21" s="42">
        <f t="shared" si="2"/>
        <v>0</v>
      </c>
      <c r="Q21" s="39">
        <f t="shared" si="3"/>
        <v>0</v>
      </c>
      <c r="V21" s="93">
        <f t="shared" si="4"/>
        <v>0</v>
      </c>
      <c r="W21" s="93">
        <f t="shared" si="5"/>
        <v>0</v>
      </c>
      <c r="X21" s="93">
        <f t="shared" si="6"/>
        <v>0</v>
      </c>
      <c r="Y21" s="93">
        <f t="shared" si="7"/>
        <v>0</v>
      </c>
      <c r="Z21" s="93">
        <f t="shared" si="8"/>
        <v>0</v>
      </c>
      <c r="AA21" s="93">
        <f t="shared" si="9"/>
        <v>0</v>
      </c>
      <c r="AB21" s="93">
        <f t="shared" si="10"/>
        <v>0</v>
      </c>
      <c r="AC21" s="93">
        <f t="shared" si="11"/>
        <v>0</v>
      </c>
      <c r="AD21" s="93">
        <f t="shared" si="12"/>
        <v>0</v>
      </c>
      <c r="AE21" s="93">
        <f t="shared" si="13"/>
        <v>0</v>
      </c>
    </row>
    <row r="22" spans="1:34" ht="12.95" customHeight="1">
      <c r="B22" s="380"/>
      <c r="C22" s="433">
        <v>12</v>
      </c>
      <c r="D22" s="381"/>
      <c r="E22" s="382"/>
      <c r="F22" s="382"/>
      <c r="G22" s="382"/>
      <c r="H22" s="382"/>
      <c r="I22" s="382"/>
      <c r="J22" s="382"/>
      <c r="K22" s="382"/>
      <c r="L22" s="382"/>
      <c r="M22" s="383"/>
      <c r="N22" s="42">
        <f t="shared" si="0"/>
        <v>0</v>
      </c>
      <c r="O22" s="384">
        <f t="shared" si="1"/>
        <v>0</v>
      </c>
      <c r="P22" s="385">
        <f t="shared" si="2"/>
        <v>0</v>
      </c>
      <c r="Q22" s="384">
        <f t="shared" si="3"/>
        <v>0</v>
      </c>
      <c r="V22" s="93">
        <f t="shared" ref="V22" si="16">IF(D22&lt;&gt;"",1,0)</f>
        <v>0</v>
      </c>
      <c r="W22" s="93">
        <f t="shared" ref="W22" si="17">IF(E22&lt;&gt;"",1,0)</f>
        <v>0</v>
      </c>
      <c r="X22" s="93">
        <f t="shared" ref="X22" si="18">IF(F22&lt;&gt;"",1,0)</f>
        <v>0</v>
      </c>
      <c r="Y22" s="93">
        <f t="shared" ref="Y22" si="19">IF(G22&lt;&gt;"",1,0)</f>
        <v>0</v>
      </c>
      <c r="Z22" s="93">
        <f t="shared" ref="Z22" si="20">IF(H22&lt;&gt;"",1,0)</f>
        <v>0</v>
      </c>
      <c r="AA22" s="93">
        <f t="shared" ref="AA22" si="21">IF(I22&lt;&gt;"",1,0)</f>
        <v>0</v>
      </c>
      <c r="AB22" s="93">
        <f t="shared" ref="AB22" si="22">IF(J22&lt;&gt;"",1,0)</f>
        <v>0</v>
      </c>
      <c r="AC22" s="93">
        <f t="shared" ref="AC22" si="23">IF(K22&lt;&gt;"",1,0)</f>
        <v>0</v>
      </c>
      <c r="AD22" s="93">
        <f t="shared" ref="AD22" si="24">IF(L22&lt;&gt;"",1,0)</f>
        <v>0</v>
      </c>
      <c r="AE22" s="93">
        <f t="shared" ref="AE22" si="25">IF(M22&lt;&gt;"",1,0)</f>
        <v>0</v>
      </c>
    </row>
    <row r="23" spans="1:34" ht="12.95" customHeight="1">
      <c r="B23" s="30"/>
      <c r="C23" s="434">
        <v>0</v>
      </c>
      <c r="D23" s="104"/>
      <c r="E23" s="105"/>
      <c r="F23" s="105"/>
      <c r="G23" s="105"/>
      <c r="H23" s="105"/>
      <c r="I23" s="105"/>
      <c r="J23" s="105"/>
      <c r="K23" s="105"/>
      <c r="L23" s="105"/>
      <c r="M23" s="106"/>
      <c r="N23" s="385">
        <f t="shared" si="0"/>
        <v>0</v>
      </c>
      <c r="O23" s="384">
        <f t="shared" si="1"/>
        <v>0</v>
      </c>
      <c r="P23" s="385">
        <f t="shared" si="2"/>
        <v>0</v>
      </c>
      <c r="Q23" s="384">
        <f t="shared" si="3"/>
        <v>0</v>
      </c>
      <c r="V23" s="93">
        <f t="shared" si="4"/>
        <v>0</v>
      </c>
      <c r="W23" s="93">
        <f t="shared" si="5"/>
        <v>0</v>
      </c>
      <c r="X23" s="93">
        <f t="shared" si="6"/>
        <v>0</v>
      </c>
      <c r="Y23" s="93">
        <f t="shared" si="7"/>
        <v>0</v>
      </c>
      <c r="Z23" s="93">
        <f t="shared" si="8"/>
        <v>0</v>
      </c>
      <c r="AA23" s="93">
        <f t="shared" si="9"/>
        <v>0</v>
      </c>
      <c r="AB23" s="93">
        <f t="shared" si="10"/>
        <v>0</v>
      </c>
      <c r="AC23" s="93">
        <f t="shared" si="11"/>
        <v>0</v>
      </c>
      <c r="AD23" s="93">
        <f t="shared" si="12"/>
        <v>0</v>
      </c>
      <c r="AE23" s="93">
        <f t="shared" si="13"/>
        <v>0</v>
      </c>
    </row>
    <row r="24" spans="1:34" ht="12.95" customHeight="1">
      <c r="B24" s="25" t="s">
        <v>41</v>
      </c>
      <c r="C24" s="26"/>
      <c r="D24" s="118" t="str">
        <f>IF(V6="","",VLOOKUP(V6,入力②!$A:$N,6,FALSE))</f>
        <v/>
      </c>
      <c r="E24" s="119" t="str">
        <f>IF(W6="","",VLOOKUP(W6,入力②!$A:$N,6,FALSE))</f>
        <v/>
      </c>
      <c r="F24" s="119" t="str">
        <f>IF(X6="","",VLOOKUP(X6,入力②!$A:$N,6,FALSE))</f>
        <v/>
      </c>
      <c r="G24" s="119" t="str">
        <f>IF(Y6="","",VLOOKUP(Y6,入力②!$A:$N,6,FALSE))</f>
        <v/>
      </c>
      <c r="H24" s="119" t="str">
        <f>IF(Z6="","",VLOOKUP(Z6,入力②!$A:$N,6,FALSE))</f>
        <v/>
      </c>
      <c r="I24" s="119" t="str">
        <f>IF(AA6="","",VLOOKUP(AA6,入力②!$A:$N,6,FALSE))</f>
        <v/>
      </c>
      <c r="J24" s="119" t="str">
        <f>IF(AB6="","",VLOOKUP(AB6,入力②!$A:$N,6,FALSE))</f>
        <v/>
      </c>
      <c r="K24" s="119" t="str">
        <f>IF(AC6="","",VLOOKUP(AC6,入力②!$A:$N,6,FALSE))</f>
        <v/>
      </c>
      <c r="L24" s="119" t="str">
        <f>IF(AD6="","",VLOOKUP(AD6,入力②!$A:$N,6,FALSE))</f>
        <v/>
      </c>
      <c r="M24" s="120" t="str">
        <f>IF(AE6="","",VLOOKUP(AE6,入力②!$A:$N,6,FALSE))</f>
        <v/>
      </c>
      <c r="N24" s="458">
        <f>SUM(N8:N19)</f>
        <v>0</v>
      </c>
      <c r="O24" s="459">
        <f>SUM(O8:O23)</f>
        <v>0</v>
      </c>
      <c r="P24" s="458">
        <f>SUM(P8:P19)</f>
        <v>0</v>
      </c>
      <c r="Q24" s="459">
        <f t="shared" ref="Q24" si="26">SUM(Q8:Q23)</f>
        <v>0</v>
      </c>
      <c r="V24" s="94" t="str">
        <f>D24</f>
        <v/>
      </c>
      <c r="W24" s="94" t="str">
        <f t="shared" ref="W24:AE24" si="27">E24</f>
        <v/>
      </c>
      <c r="X24" s="94" t="str">
        <f t="shared" si="27"/>
        <v/>
      </c>
      <c r="Y24" s="94" t="str">
        <f t="shared" si="27"/>
        <v/>
      </c>
      <c r="Z24" s="94" t="str">
        <f t="shared" si="27"/>
        <v/>
      </c>
      <c r="AA24" s="94" t="str">
        <f t="shared" si="27"/>
        <v/>
      </c>
      <c r="AB24" s="94" t="str">
        <f t="shared" si="27"/>
        <v/>
      </c>
      <c r="AC24" s="94" t="str">
        <f t="shared" si="27"/>
        <v/>
      </c>
      <c r="AD24" s="94" t="str">
        <f t="shared" si="27"/>
        <v/>
      </c>
      <c r="AE24" s="94" t="str">
        <f t="shared" si="27"/>
        <v/>
      </c>
      <c r="AG24" s="92">
        <f>COUNT(V24:AE24)+COUNTIF(V24:AE24,"?*")</f>
        <v>0</v>
      </c>
    </row>
    <row r="25" spans="1:34" ht="12.95" customHeight="1">
      <c r="D25" s="279"/>
      <c r="E25" s="279"/>
      <c r="F25" s="279"/>
      <c r="G25" s="279"/>
      <c r="H25" s="279"/>
      <c r="I25" s="279"/>
      <c r="J25" s="279"/>
      <c r="K25" s="279"/>
      <c r="L25" s="279"/>
      <c r="M25" s="279"/>
      <c r="N25" s="456">
        <f>SUM(N8:N13)</f>
        <v>0</v>
      </c>
      <c r="O25" s="457"/>
      <c r="P25" s="24"/>
      <c r="Q25" s="457"/>
      <c r="V25" s="448" t="str">
        <f t="shared" ref="V25:AE25" si="28">IF(AND(V$4&gt;=$AF$8,V$4&lt;=$AF$9),"〇","×")</f>
        <v>×</v>
      </c>
      <c r="W25" s="448" t="str">
        <f t="shared" si="28"/>
        <v>×</v>
      </c>
      <c r="X25" s="448" t="str">
        <f t="shared" si="28"/>
        <v>×</v>
      </c>
      <c r="Y25" s="448" t="str">
        <f t="shared" si="28"/>
        <v>×</v>
      </c>
      <c r="Z25" s="448" t="str">
        <f t="shared" si="28"/>
        <v>×</v>
      </c>
      <c r="AA25" s="448" t="str">
        <f t="shared" si="28"/>
        <v>×</v>
      </c>
      <c r="AB25" s="448" t="str">
        <f t="shared" si="28"/>
        <v>×</v>
      </c>
      <c r="AC25" s="448" t="str">
        <f t="shared" si="28"/>
        <v>×</v>
      </c>
      <c r="AD25" s="448" t="str">
        <f t="shared" si="28"/>
        <v>×</v>
      </c>
      <c r="AE25" s="448" t="str">
        <f t="shared" si="28"/>
        <v>×</v>
      </c>
    </row>
    <row r="26" spans="1:34" ht="12.95" customHeight="1">
      <c r="D26" s="389"/>
      <c r="E26" s="389"/>
      <c r="F26" s="389"/>
      <c r="G26" s="389"/>
      <c r="H26" s="389"/>
      <c r="I26" s="389"/>
      <c r="J26" s="389"/>
      <c r="K26" s="389"/>
      <c r="L26" s="389"/>
      <c r="M26" s="389"/>
      <c r="N26" s="456">
        <f>SUM(N14:N19)</f>
        <v>0</v>
      </c>
      <c r="O26" s="457"/>
      <c r="P26" s="24"/>
      <c r="Q26" s="457"/>
    </row>
    <row r="27" spans="1:34" ht="6.95" customHeight="1">
      <c r="B27" s="31"/>
      <c r="C27" s="32"/>
      <c r="D27" s="33"/>
      <c r="E27" s="33"/>
      <c r="F27" s="33"/>
      <c r="G27" s="33"/>
      <c r="H27" s="33"/>
      <c r="I27" s="33"/>
      <c r="J27" s="33"/>
      <c r="K27" s="33"/>
      <c r="L27" s="33"/>
      <c r="M27" s="388"/>
      <c r="N27" s="32"/>
      <c r="O27" s="32"/>
      <c r="P27" s="32"/>
      <c r="Q27" s="32"/>
    </row>
    <row r="28" spans="1:34" ht="12.95" customHeight="1">
      <c r="A28" s="21" t="str">
        <f>TEXT(C28,"ge")</f>
        <v>R6</v>
      </c>
      <c r="B28" s="27">
        <f>C28</f>
        <v>45383</v>
      </c>
      <c r="C28" s="95">
        <f>IF(C8="","",EDATE(C8,12))</f>
        <v>45383</v>
      </c>
      <c r="D28" s="98"/>
      <c r="E28" s="99"/>
      <c r="F28" s="99"/>
      <c r="G28" s="99"/>
      <c r="H28" s="99"/>
      <c r="I28" s="99"/>
      <c r="J28" s="99"/>
      <c r="K28" s="99"/>
      <c r="L28" s="99"/>
      <c r="M28" s="100"/>
      <c r="N28" s="41">
        <f t="shared" ref="N28:N43" si="29">SUMIF($V$44:$AE$44,"労災と雇用",$V28:$AE28)</f>
        <v>0</v>
      </c>
      <c r="O28" s="38">
        <f t="shared" ref="O28:O43" si="30">SUMIF($D$44:$M$44,"労災と雇用",$D28:$M28)</f>
        <v>0</v>
      </c>
      <c r="P28" s="41">
        <f t="shared" ref="P28:P43" si="31">SUMIF($V$44:$AE$44,"労災と雇用",$V28:$AE28)+SUMIF($V$44:$AE$44,"雇用のみ",$V28:$AE28)</f>
        <v>0</v>
      </c>
      <c r="Q28" s="38">
        <f t="shared" ref="Q28:Q43" si="32">SUMIF($D$44:$M$44,"労災と雇用",$D28:$M28)+SUMIF($D$44:$M$44,"雇用のみ",$D28:$M28)</f>
        <v>0</v>
      </c>
      <c r="R28" s="6"/>
      <c r="V28" s="93">
        <f t="shared" ref="V28:V43" si="33">IF(D28&lt;&gt;"",1,0)</f>
        <v>0</v>
      </c>
      <c r="W28" s="93">
        <f t="shared" ref="W28:W43" si="34">IF(E28&lt;&gt;"",1,0)</f>
        <v>0</v>
      </c>
      <c r="X28" s="93">
        <f t="shared" ref="X28:X43" si="35">IF(F28&lt;&gt;"",1,0)</f>
        <v>0</v>
      </c>
      <c r="Y28" s="93">
        <f t="shared" ref="Y28:Y43" si="36">IF(G28&lt;&gt;"",1,0)</f>
        <v>0</v>
      </c>
      <c r="Z28" s="93">
        <f t="shared" ref="Z28:Z43" si="37">IF(H28&lt;&gt;"",1,0)</f>
        <v>0</v>
      </c>
      <c r="AA28" s="93">
        <f t="shared" ref="AA28:AA43" si="38">IF(I28&lt;&gt;"",1,0)</f>
        <v>0</v>
      </c>
      <c r="AB28" s="93">
        <f t="shared" ref="AB28:AB43" si="39">IF(J28&lt;&gt;"",1,0)</f>
        <v>0</v>
      </c>
      <c r="AC28" s="93">
        <f t="shared" ref="AC28:AC43" si="40">IF(K28&lt;&gt;"",1,0)</f>
        <v>0</v>
      </c>
      <c r="AD28" s="93">
        <f t="shared" ref="AD28:AD43" si="41">IF(L28&lt;&gt;"",1,0)</f>
        <v>0</v>
      </c>
      <c r="AE28" s="93">
        <f t="shared" ref="AE28:AE43" si="42">IF(M28&lt;&gt;"",1,0)</f>
        <v>0</v>
      </c>
      <c r="AF28" s="449">
        <f>入力①!F14</f>
        <v>45383</v>
      </c>
    </row>
    <row r="29" spans="1:34" ht="12.95" customHeight="1">
      <c r="A29" s="21" t="str">
        <f t="shared" ref="A29:A39" si="43">TEXT(C29,"ge")</f>
        <v>R6</v>
      </c>
      <c r="B29" s="28" t="str">
        <f>IF(A28=A29,"",C29)</f>
        <v/>
      </c>
      <c r="C29" s="96">
        <f>IF(C8="","",EDATE(C28,1))</f>
        <v>45413</v>
      </c>
      <c r="D29" s="101"/>
      <c r="E29" s="102"/>
      <c r="F29" s="102"/>
      <c r="G29" s="102"/>
      <c r="H29" s="102"/>
      <c r="I29" s="102"/>
      <c r="J29" s="102"/>
      <c r="K29" s="102"/>
      <c r="L29" s="102"/>
      <c r="M29" s="103"/>
      <c r="N29" s="42">
        <f t="shared" si="29"/>
        <v>0</v>
      </c>
      <c r="O29" s="39">
        <f t="shared" si="30"/>
        <v>0</v>
      </c>
      <c r="P29" s="42">
        <f t="shared" si="31"/>
        <v>0</v>
      </c>
      <c r="Q29" s="39">
        <f t="shared" si="32"/>
        <v>0</v>
      </c>
      <c r="R29" s="6"/>
      <c r="V29" s="93">
        <f t="shared" si="33"/>
        <v>0</v>
      </c>
      <c r="W29" s="93">
        <f t="shared" si="34"/>
        <v>0</v>
      </c>
      <c r="X29" s="93">
        <f t="shared" si="35"/>
        <v>0</v>
      </c>
      <c r="Y29" s="93">
        <f t="shared" si="36"/>
        <v>0</v>
      </c>
      <c r="Z29" s="93">
        <f t="shared" si="37"/>
        <v>0</v>
      </c>
      <c r="AA29" s="93">
        <f t="shared" si="38"/>
        <v>0</v>
      </c>
      <c r="AB29" s="93">
        <f t="shared" si="39"/>
        <v>0</v>
      </c>
      <c r="AC29" s="93">
        <f t="shared" si="40"/>
        <v>0</v>
      </c>
      <c r="AD29" s="93">
        <f t="shared" si="41"/>
        <v>0</v>
      </c>
      <c r="AE29" s="93">
        <f t="shared" si="42"/>
        <v>0</v>
      </c>
      <c r="AF29" s="449">
        <f>入力①!H14</f>
        <v>45747</v>
      </c>
    </row>
    <row r="30" spans="1:34" ht="12.95" customHeight="1">
      <c r="A30" s="21" t="str">
        <f t="shared" si="43"/>
        <v>R6</v>
      </c>
      <c r="B30" s="28" t="str">
        <f t="shared" ref="B30:B39" si="44">IF(A29=A30,"",C30)</f>
        <v/>
      </c>
      <c r="C30" s="96">
        <f>IF(C8="","",EDATE(C29,1))</f>
        <v>45444</v>
      </c>
      <c r="D30" s="101"/>
      <c r="E30" s="102"/>
      <c r="F30" s="102"/>
      <c r="G30" s="102"/>
      <c r="H30" s="102"/>
      <c r="I30" s="102"/>
      <c r="J30" s="102"/>
      <c r="K30" s="102"/>
      <c r="L30" s="102"/>
      <c r="M30" s="103"/>
      <c r="N30" s="42">
        <f t="shared" si="29"/>
        <v>0</v>
      </c>
      <c r="O30" s="39">
        <f t="shared" si="30"/>
        <v>0</v>
      </c>
      <c r="P30" s="42">
        <f t="shared" si="31"/>
        <v>0</v>
      </c>
      <c r="Q30" s="39">
        <f t="shared" si="32"/>
        <v>0</v>
      </c>
      <c r="R30" s="6"/>
      <c r="V30" s="93">
        <f t="shared" si="33"/>
        <v>0</v>
      </c>
      <c r="W30" s="93">
        <f t="shared" si="34"/>
        <v>0</v>
      </c>
      <c r="X30" s="93">
        <f t="shared" si="35"/>
        <v>0</v>
      </c>
      <c r="Y30" s="93">
        <f t="shared" si="36"/>
        <v>0</v>
      </c>
      <c r="Z30" s="93">
        <f t="shared" si="37"/>
        <v>0</v>
      </c>
      <c r="AA30" s="93">
        <f t="shared" si="38"/>
        <v>0</v>
      </c>
      <c r="AB30" s="93">
        <f t="shared" si="39"/>
        <v>0</v>
      </c>
      <c r="AC30" s="93">
        <f t="shared" si="40"/>
        <v>0</v>
      </c>
      <c r="AD30" s="93">
        <f t="shared" si="41"/>
        <v>0</v>
      </c>
      <c r="AE30" s="93">
        <f t="shared" si="42"/>
        <v>0</v>
      </c>
    </row>
    <row r="31" spans="1:34" ht="12.95" customHeight="1">
      <c r="A31" s="21" t="str">
        <f t="shared" si="43"/>
        <v>R6</v>
      </c>
      <c r="B31" s="28" t="str">
        <f t="shared" si="44"/>
        <v/>
      </c>
      <c r="C31" s="96">
        <f>IF(C8="","",EDATE(C30,1))</f>
        <v>45474</v>
      </c>
      <c r="D31" s="101"/>
      <c r="E31" s="102"/>
      <c r="F31" s="102"/>
      <c r="G31" s="102"/>
      <c r="H31" s="102"/>
      <c r="I31" s="102"/>
      <c r="J31" s="102"/>
      <c r="K31" s="102"/>
      <c r="L31" s="102"/>
      <c r="M31" s="103"/>
      <c r="N31" s="42">
        <f t="shared" si="29"/>
        <v>0</v>
      </c>
      <c r="O31" s="39">
        <f t="shared" si="30"/>
        <v>0</v>
      </c>
      <c r="P31" s="42">
        <f t="shared" si="31"/>
        <v>0</v>
      </c>
      <c r="Q31" s="39">
        <f t="shared" si="32"/>
        <v>0</v>
      </c>
      <c r="R31" s="6"/>
      <c r="V31" s="93">
        <f t="shared" si="33"/>
        <v>0</v>
      </c>
      <c r="W31" s="93">
        <f t="shared" si="34"/>
        <v>0</v>
      </c>
      <c r="X31" s="93">
        <f t="shared" si="35"/>
        <v>0</v>
      </c>
      <c r="Y31" s="93">
        <f t="shared" si="36"/>
        <v>0</v>
      </c>
      <c r="Z31" s="93">
        <f t="shared" si="37"/>
        <v>0</v>
      </c>
      <c r="AA31" s="93">
        <f t="shared" si="38"/>
        <v>0</v>
      </c>
      <c r="AB31" s="93">
        <f t="shared" si="39"/>
        <v>0</v>
      </c>
      <c r="AC31" s="93">
        <f t="shared" si="40"/>
        <v>0</v>
      </c>
      <c r="AD31" s="93">
        <f t="shared" si="41"/>
        <v>0</v>
      </c>
      <c r="AE31" s="93">
        <f t="shared" si="42"/>
        <v>0</v>
      </c>
    </row>
    <row r="32" spans="1:34" ht="12.95" customHeight="1">
      <c r="A32" s="21" t="str">
        <f t="shared" si="43"/>
        <v>R6</v>
      </c>
      <c r="B32" s="28" t="str">
        <f t="shared" si="44"/>
        <v/>
      </c>
      <c r="C32" s="96">
        <f>IF(C8="","",EDATE(C31,1))</f>
        <v>45505</v>
      </c>
      <c r="D32" s="101"/>
      <c r="E32" s="102"/>
      <c r="F32" s="102"/>
      <c r="G32" s="102"/>
      <c r="H32" s="102"/>
      <c r="I32" s="102"/>
      <c r="J32" s="102"/>
      <c r="K32" s="102"/>
      <c r="L32" s="102"/>
      <c r="M32" s="103"/>
      <c r="N32" s="42">
        <f t="shared" si="29"/>
        <v>0</v>
      </c>
      <c r="O32" s="39">
        <f t="shared" si="30"/>
        <v>0</v>
      </c>
      <c r="P32" s="42">
        <f t="shared" si="31"/>
        <v>0</v>
      </c>
      <c r="Q32" s="39">
        <f t="shared" si="32"/>
        <v>0</v>
      </c>
      <c r="R32" s="6"/>
      <c r="V32" s="93">
        <f t="shared" si="33"/>
        <v>0</v>
      </c>
      <c r="W32" s="93">
        <f t="shared" si="34"/>
        <v>0</v>
      </c>
      <c r="X32" s="93">
        <f t="shared" si="35"/>
        <v>0</v>
      </c>
      <c r="Y32" s="93">
        <f t="shared" si="36"/>
        <v>0</v>
      </c>
      <c r="Z32" s="93">
        <f t="shared" si="37"/>
        <v>0</v>
      </c>
      <c r="AA32" s="93">
        <f t="shared" si="38"/>
        <v>0</v>
      </c>
      <c r="AB32" s="93">
        <f t="shared" si="39"/>
        <v>0</v>
      </c>
      <c r="AC32" s="93">
        <f t="shared" si="40"/>
        <v>0</v>
      </c>
      <c r="AD32" s="93">
        <f t="shared" si="41"/>
        <v>0</v>
      </c>
      <c r="AE32" s="93">
        <f t="shared" si="42"/>
        <v>0</v>
      </c>
    </row>
    <row r="33" spans="1:33" ht="12.95" customHeight="1">
      <c r="A33" s="21" t="str">
        <f t="shared" si="43"/>
        <v>R6</v>
      </c>
      <c r="B33" s="28" t="str">
        <f t="shared" si="44"/>
        <v/>
      </c>
      <c r="C33" s="96">
        <f>IF(C8="","",EDATE(C32,1))</f>
        <v>45536</v>
      </c>
      <c r="D33" s="101"/>
      <c r="E33" s="102"/>
      <c r="F33" s="102"/>
      <c r="G33" s="102"/>
      <c r="H33" s="102"/>
      <c r="I33" s="102"/>
      <c r="J33" s="102"/>
      <c r="K33" s="102"/>
      <c r="L33" s="102"/>
      <c r="M33" s="103"/>
      <c r="N33" s="42">
        <f t="shared" si="29"/>
        <v>0</v>
      </c>
      <c r="O33" s="39">
        <f t="shared" si="30"/>
        <v>0</v>
      </c>
      <c r="P33" s="42">
        <f t="shared" si="31"/>
        <v>0</v>
      </c>
      <c r="Q33" s="39">
        <f t="shared" si="32"/>
        <v>0</v>
      </c>
      <c r="R33" s="6"/>
      <c r="V33" s="93">
        <f t="shared" si="33"/>
        <v>0</v>
      </c>
      <c r="W33" s="93">
        <f t="shared" si="34"/>
        <v>0</v>
      </c>
      <c r="X33" s="93">
        <f t="shared" si="35"/>
        <v>0</v>
      </c>
      <c r="Y33" s="93">
        <f t="shared" si="36"/>
        <v>0</v>
      </c>
      <c r="Z33" s="93">
        <f t="shared" si="37"/>
        <v>0</v>
      </c>
      <c r="AA33" s="93">
        <f t="shared" si="38"/>
        <v>0</v>
      </c>
      <c r="AB33" s="93">
        <f t="shared" si="39"/>
        <v>0</v>
      </c>
      <c r="AC33" s="93">
        <f t="shared" si="40"/>
        <v>0</v>
      </c>
      <c r="AD33" s="93">
        <f t="shared" si="41"/>
        <v>0</v>
      </c>
      <c r="AE33" s="93">
        <f t="shared" si="42"/>
        <v>0</v>
      </c>
    </row>
    <row r="34" spans="1:33" ht="12.95" customHeight="1">
      <c r="A34" s="21" t="str">
        <f t="shared" si="43"/>
        <v>R6</v>
      </c>
      <c r="B34" s="28" t="str">
        <f t="shared" si="44"/>
        <v/>
      </c>
      <c r="C34" s="96">
        <f>IF(C8="","",EDATE(C33,1))</f>
        <v>45566</v>
      </c>
      <c r="D34" s="101"/>
      <c r="E34" s="102"/>
      <c r="F34" s="102"/>
      <c r="G34" s="102"/>
      <c r="H34" s="102"/>
      <c r="I34" s="102"/>
      <c r="J34" s="102"/>
      <c r="K34" s="102"/>
      <c r="L34" s="102"/>
      <c r="M34" s="103"/>
      <c r="N34" s="42">
        <f t="shared" si="29"/>
        <v>0</v>
      </c>
      <c r="O34" s="39">
        <f t="shared" si="30"/>
        <v>0</v>
      </c>
      <c r="P34" s="42">
        <f t="shared" si="31"/>
        <v>0</v>
      </c>
      <c r="Q34" s="39">
        <f t="shared" si="32"/>
        <v>0</v>
      </c>
      <c r="R34" s="6"/>
      <c r="V34" s="93">
        <f t="shared" si="33"/>
        <v>0</v>
      </c>
      <c r="W34" s="93">
        <f t="shared" si="34"/>
        <v>0</v>
      </c>
      <c r="X34" s="93">
        <f t="shared" si="35"/>
        <v>0</v>
      </c>
      <c r="Y34" s="93">
        <f t="shared" si="36"/>
        <v>0</v>
      </c>
      <c r="Z34" s="93">
        <f t="shared" si="37"/>
        <v>0</v>
      </c>
      <c r="AA34" s="93">
        <f t="shared" si="38"/>
        <v>0</v>
      </c>
      <c r="AB34" s="93">
        <f t="shared" si="39"/>
        <v>0</v>
      </c>
      <c r="AC34" s="93">
        <f t="shared" si="40"/>
        <v>0</v>
      </c>
      <c r="AD34" s="93">
        <f t="shared" si="41"/>
        <v>0</v>
      </c>
      <c r="AE34" s="93">
        <f t="shared" si="42"/>
        <v>0</v>
      </c>
    </row>
    <row r="35" spans="1:33" ht="12.95" customHeight="1">
      <c r="A35" s="21" t="str">
        <f t="shared" si="43"/>
        <v>R6</v>
      </c>
      <c r="B35" s="28" t="str">
        <f t="shared" si="44"/>
        <v/>
      </c>
      <c r="C35" s="96">
        <f>IF(C8="","",EDATE(C34,1))</f>
        <v>45597</v>
      </c>
      <c r="D35" s="101"/>
      <c r="E35" s="102"/>
      <c r="F35" s="102"/>
      <c r="G35" s="102"/>
      <c r="H35" s="102"/>
      <c r="I35" s="102"/>
      <c r="J35" s="102"/>
      <c r="K35" s="102"/>
      <c r="L35" s="102"/>
      <c r="M35" s="103"/>
      <c r="N35" s="42">
        <f t="shared" si="29"/>
        <v>0</v>
      </c>
      <c r="O35" s="39">
        <f t="shared" si="30"/>
        <v>0</v>
      </c>
      <c r="P35" s="42">
        <f t="shared" si="31"/>
        <v>0</v>
      </c>
      <c r="Q35" s="39">
        <f t="shared" si="32"/>
        <v>0</v>
      </c>
      <c r="R35" s="6"/>
      <c r="V35" s="93">
        <f t="shared" si="33"/>
        <v>0</v>
      </c>
      <c r="W35" s="93">
        <f t="shared" si="34"/>
        <v>0</v>
      </c>
      <c r="X35" s="93">
        <f t="shared" si="35"/>
        <v>0</v>
      </c>
      <c r="Y35" s="93">
        <f t="shared" si="36"/>
        <v>0</v>
      </c>
      <c r="Z35" s="93">
        <f t="shared" si="37"/>
        <v>0</v>
      </c>
      <c r="AA35" s="93">
        <f t="shared" si="38"/>
        <v>0</v>
      </c>
      <c r="AB35" s="93">
        <f t="shared" si="39"/>
        <v>0</v>
      </c>
      <c r="AC35" s="93">
        <f t="shared" si="40"/>
        <v>0</v>
      </c>
      <c r="AD35" s="93">
        <f t="shared" si="41"/>
        <v>0</v>
      </c>
      <c r="AE35" s="93">
        <f t="shared" si="42"/>
        <v>0</v>
      </c>
    </row>
    <row r="36" spans="1:33" ht="12.95" customHeight="1">
      <c r="A36" s="21" t="str">
        <f t="shared" si="43"/>
        <v>R6</v>
      </c>
      <c r="B36" s="28" t="str">
        <f t="shared" si="44"/>
        <v/>
      </c>
      <c r="C36" s="96">
        <f>IF(C8="","",EDATE(C35,1))</f>
        <v>45627</v>
      </c>
      <c r="D36" s="101"/>
      <c r="E36" s="102"/>
      <c r="F36" s="102"/>
      <c r="G36" s="102"/>
      <c r="H36" s="102"/>
      <c r="I36" s="102"/>
      <c r="J36" s="102"/>
      <c r="K36" s="102"/>
      <c r="L36" s="102"/>
      <c r="M36" s="103"/>
      <c r="N36" s="42">
        <f t="shared" si="29"/>
        <v>0</v>
      </c>
      <c r="O36" s="39">
        <f t="shared" si="30"/>
        <v>0</v>
      </c>
      <c r="P36" s="42">
        <f t="shared" si="31"/>
        <v>0</v>
      </c>
      <c r="Q36" s="39">
        <f t="shared" si="32"/>
        <v>0</v>
      </c>
      <c r="R36" s="6"/>
      <c r="V36" s="93">
        <f t="shared" si="33"/>
        <v>0</v>
      </c>
      <c r="W36" s="93">
        <f t="shared" si="34"/>
        <v>0</v>
      </c>
      <c r="X36" s="93">
        <f t="shared" si="35"/>
        <v>0</v>
      </c>
      <c r="Y36" s="93">
        <f t="shared" si="36"/>
        <v>0</v>
      </c>
      <c r="Z36" s="93">
        <f t="shared" si="37"/>
        <v>0</v>
      </c>
      <c r="AA36" s="93">
        <f t="shared" si="38"/>
        <v>0</v>
      </c>
      <c r="AB36" s="93">
        <f t="shared" si="39"/>
        <v>0</v>
      </c>
      <c r="AC36" s="93">
        <f t="shared" si="40"/>
        <v>0</v>
      </c>
      <c r="AD36" s="93">
        <f t="shared" si="41"/>
        <v>0</v>
      </c>
      <c r="AE36" s="93">
        <f t="shared" si="42"/>
        <v>0</v>
      </c>
    </row>
    <row r="37" spans="1:33" ht="12.95" customHeight="1">
      <c r="A37" s="21" t="str">
        <f t="shared" si="43"/>
        <v>R7</v>
      </c>
      <c r="B37" s="28">
        <f t="shared" si="44"/>
        <v>45658</v>
      </c>
      <c r="C37" s="96">
        <f>IF(C8="","",EDATE(C36,1))</f>
        <v>45658</v>
      </c>
      <c r="D37" s="101"/>
      <c r="E37" s="102"/>
      <c r="F37" s="102"/>
      <c r="G37" s="102"/>
      <c r="H37" s="102"/>
      <c r="I37" s="102"/>
      <c r="J37" s="102"/>
      <c r="K37" s="102"/>
      <c r="L37" s="102"/>
      <c r="M37" s="103"/>
      <c r="N37" s="42">
        <f t="shared" si="29"/>
        <v>0</v>
      </c>
      <c r="O37" s="39">
        <f t="shared" si="30"/>
        <v>0</v>
      </c>
      <c r="P37" s="42">
        <f t="shared" si="31"/>
        <v>0</v>
      </c>
      <c r="Q37" s="39">
        <f t="shared" si="32"/>
        <v>0</v>
      </c>
      <c r="R37" s="6"/>
      <c r="V37" s="93">
        <f t="shared" si="33"/>
        <v>0</v>
      </c>
      <c r="W37" s="93">
        <f t="shared" si="34"/>
        <v>0</v>
      </c>
      <c r="X37" s="93">
        <f t="shared" si="35"/>
        <v>0</v>
      </c>
      <c r="Y37" s="93">
        <f t="shared" si="36"/>
        <v>0</v>
      </c>
      <c r="Z37" s="93">
        <f t="shared" si="37"/>
        <v>0</v>
      </c>
      <c r="AA37" s="93">
        <f t="shared" si="38"/>
        <v>0</v>
      </c>
      <c r="AB37" s="93">
        <f t="shared" si="39"/>
        <v>0</v>
      </c>
      <c r="AC37" s="93">
        <f t="shared" si="40"/>
        <v>0</v>
      </c>
      <c r="AD37" s="93">
        <f t="shared" si="41"/>
        <v>0</v>
      </c>
      <c r="AE37" s="93">
        <f t="shared" si="42"/>
        <v>0</v>
      </c>
    </row>
    <row r="38" spans="1:33" ht="12.95" customHeight="1">
      <c r="A38" s="21" t="str">
        <f t="shared" si="43"/>
        <v>R7</v>
      </c>
      <c r="B38" s="28" t="str">
        <f t="shared" si="44"/>
        <v/>
      </c>
      <c r="C38" s="96">
        <f>IF(C8="","",EDATE(C37,1))</f>
        <v>45689</v>
      </c>
      <c r="D38" s="101"/>
      <c r="E38" s="102"/>
      <c r="F38" s="102"/>
      <c r="G38" s="102"/>
      <c r="H38" s="102"/>
      <c r="I38" s="102"/>
      <c r="J38" s="102"/>
      <c r="K38" s="102"/>
      <c r="L38" s="102"/>
      <c r="M38" s="103"/>
      <c r="N38" s="42">
        <f t="shared" si="29"/>
        <v>0</v>
      </c>
      <c r="O38" s="39">
        <f t="shared" si="30"/>
        <v>0</v>
      </c>
      <c r="P38" s="42">
        <f t="shared" si="31"/>
        <v>0</v>
      </c>
      <c r="Q38" s="39">
        <f t="shared" si="32"/>
        <v>0</v>
      </c>
      <c r="R38" s="6"/>
      <c r="V38" s="93">
        <f t="shared" si="33"/>
        <v>0</v>
      </c>
      <c r="W38" s="93">
        <f t="shared" si="34"/>
        <v>0</v>
      </c>
      <c r="X38" s="93">
        <f t="shared" si="35"/>
        <v>0</v>
      </c>
      <c r="Y38" s="93">
        <f t="shared" si="36"/>
        <v>0</v>
      </c>
      <c r="Z38" s="93">
        <f t="shared" si="37"/>
        <v>0</v>
      </c>
      <c r="AA38" s="93">
        <f t="shared" si="38"/>
        <v>0</v>
      </c>
      <c r="AB38" s="93">
        <f t="shared" si="39"/>
        <v>0</v>
      </c>
      <c r="AC38" s="93">
        <f t="shared" si="40"/>
        <v>0</v>
      </c>
      <c r="AD38" s="93">
        <f t="shared" si="41"/>
        <v>0</v>
      </c>
      <c r="AE38" s="93">
        <f t="shared" si="42"/>
        <v>0</v>
      </c>
    </row>
    <row r="39" spans="1:33" ht="12.95" customHeight="1">
      <c r="A39" s="21" t="str">
        <f t="shared" si="43"/>
        <v>R7</v>
      </c>
      <c r="B39" s="28" t="str">
        <f t="shared" si="44"/>
        <v/>
      </c>
      <c r="C39" s="96">
        <f>IF(C8="","",EDATE(C38,1))</f>
        <v>45717</v>
      </c>
      <c r="D39" s="101"/>
      <c r="E39" s="102"/>
      <c r="F39" s="102"/>
      <c r="G39" s="102"/>
      <c r="H39" s="102"/>
      <c r="I39" s="102"/>
      <c r="J39" s="102"/>
      <c r="K39" s="102"/>
      <c r="L39" s="102"/>
      <c r="M39" s="103"/>
      <c r="N39" s="42">
        <f t="shared" si="29"/>
        <v>0</v>
      </c>
      <c r="O39" s="39">
        <f t="shared" si="30"/>
        <v>0</v>
      </c>
      <c r="P39" s="42">
        <f t="shared" si="31"/>
        <v>0</v>
      </c>
      <c r="Q39" s="39">
        <f t="shared" si="32"/>
        <v>0</v>
      </c>
      <c r="R39" s="6"/>
      <c r="V39" s="93">
        <f t="shared" si="33"/>
        <v>0</v>
      </c>
      <c r="W39" s="93">
        <f t="shared" si="34"/>
        <v>0</v>
      </c>
      <c r="X39" s="93">
        <f t="shared" si="35"/>
        <v>0</v>
      </c>
      <c r="Y39" s="93">
        <f t="shared" si="36"/>
        <v>0</v>
      </c>
      <c r="Z39" s="93">
        <f t="shared" si="37"/>
        <v>0</v>
      </c>
      <c r="AA39" s="93">
        <f t="shared" si="38"/>
        <v>0</v>
      </c>
      <c r="AB39" s="93">
        <f t="shared" si="39"/>
        <v>0</v>
      </c>
      <c r="AC39" s="93">
        <f t="shared" si="40"/>
        <v>0</v>
      </c>
      <c r="AD39" s="93">
        <f t="shared" si="41"/>
        <v>0</v>
      </c>
      <c r="AE39" s="93">
        <f t="shared" si="42"/>
        <v>0</v>
      </c>
    </row>
    <row r="40" spans="1:33" ht="12.95" customHeight="1">
      <c r="B40" s="386" t="s">
        <v>35</v>
      </c>
      <c r="C40" s="433">
        <v>6</v>
      </c>
      <c r="D40" s="101"/>
      <c r="E40" s="102"/>
      <c r="F40" s="102"/>
      <c r="G40" s="102"/>
      <c r="H40" s="102"/>
      <c r="I40" s="102"/>
      <c r="J40" s="102"/>
      <c r="K40" s="102"/>
      <c r="L40" s="102"/>
      <c r="M40" s="103"/>
      <c r="N40" s="42">
        <f t="shared" si="29"/>
        <v>0</v>
      </c>
      <c r="O40" s="39">
        <f t="shared" si="30"/>
        <v>0</v>
      </c>
      <c r="P40" s="42">
        <f t="shared" si="31"/>
        <v>0</v>
      </c>
      <c r="Q40" s="39">
        <f t="shared" si="32"/>
        <v>0</v>
      </c>
      <c r="V40" s="93">
        <f t="shared" si="33"/>
        <v>0</v>
      </c>
      <c r="W40" s="93">
        <f t="shared" si="34"/>
        <v>0</v>
      </c>
      <c r="X40" s="93">
        <f t="shared" si="35"/>
        <v>0</v>
      </c>
      <c r="Y40" s="93">
        <f t="shared" si="36"/>
        <v>0</v>
      </c>
      <c r="Z40" s="93">
        <f t="shared" si="37"/>
        <v>0</v>
      </c>
      <c r="AA40" s="93">
        <f t="shared" si="38"/>
        <v>0</v>
      </c>
      <c r="AB40" s="93">
        <f t="shared" si="39"/>
        <v>0</v>
      </c>
      <c r="AC40" s="93">
        <f t="shared" si="40"/>
        <v>0</v>
      </c>
      <c r="AD40" s="93">
        <f t="shared" si="41"/>
        <v>0</v>
      </c>
      <c r="AE40" s="93">
        <f t="shared" si="42"/>
        <v>0</v>
      </c>
    </row>
    <row r="41" spans="1:33" ht="12.95" customHeight="1">
      <c r="B41" s="29"/>
      <c r="C41" s="433">
        <v>0</v>
      </c>
      <c r="D41" s="101"/>
      <c r="E41" s="102"/>
      <c r="F41" s="102"/>
      <c r="G41" s="102"/>
      <c r="H41" s="102"/>
      <c r="I41" s="102"/>
      <c r="J41" s="102"/>
      <c r="K41" s="102"/>
      <c r="L41" s="102"/>
      <c r="M41" s="103"/>
      <c r="N41" s="42">
        <f t="shared" si="29"/>
        <v>0</v>
      </c>
      <c r="O41" s="39">
        <f t="shared" si="30"/>
        <v>0</v>
      </c>
      <c r="P41" s="42">
        <f t="shared" si="31"/>
        <v>0</v>
      </c>
      <c r="Q41" s="39">
        <f t="shared" si="32"/>
        <v>0</v>
      </c>
      <c r="V41" s="93">
        <f t="shared" si="33"/>
        <v>0</v>
      </c>
      <c r="W41" s="93">
        <f t="shared" si="34"/>
        <v>0</v>
      </c>
      <c r="X41" s="93">
        <f t="shared" si="35"/>
        <v>0</v>
      </c>
      <c r="Y41" s="93">
        <f t="shared" si="36"/>
        <v>0</v>
      </c>
      <c r="Z41" s="93">
        <f t="shared" si="37"/>
        <v>0</v>
      </c>
      <c r="AA41" s="93">
        <f t="shared" si="38"/>
        <v>0</v>
      </c>
      <c r="AB41" s="93">
        <f t="shared" si="39"/>
        <v>0</v>
      </c>
      <c r="AC41" s="93">
        <f t="shared" si="40"/>
        <v>0</v>
      </c>
      <c r="AD41" s="93">
        <f t="shared" si="41"/>
        <v>0</v>
      </c>
      <c r="AE41" s="93">
        <f t="shared" si="42"/>
        <v>0</v>
      </c>
    </row>
    <row r="42" spans="1:33" ht="12.95" customHeight="1">
      <c r="B42" s="380"/>
      <c r="C42" s="433">
        <v>12</v>
      </c>
      <c r="D42" s="381"/>
      <c r="E42" s="382"/>
      <c r="F42" s="382"/>
      <c r="G42" s="382"/>
      <c r="H42" s="382"/>
      <c r="I42" s="382"/>
      <c r="J42" s="382"/>
      <c r="K42" s="382"/>
      <c r="L42" s="382"/>
      <c r="M42" s="383"/>
      <c r="N42" s="385">
        <f t="shared" si="29"/>
        <v>0</v>
      </c>
      <c r="O42" s="384">
        <f t="shared" si="30"/>
        <v>0</v>
      </c>
      <c r="P42" s="385">
        <f t="shared" si="31"/>
        <v>0</v>
      </c>
      <c r="Q42" s="384">
        <f t="shared" si="32"/>
        <v>0</v>
      </c>
      <c r="V42" s="93">
        <f t="shared" si="33"/>
        <v>0</v>
      </c>
      <c r="W42" s="93">
        <f t="shared" si="34"/>
        <v>0</v>
      </c>
      <c r="X42" s="93">
        <f t="shared" si="35"/>
        <v>0</v>
      </c>
      <c r="Y42" s="93">
        <f t="shared" si="36"/>
        <v>0</v>
      </c>
      <c r="Z42" s="93">
        <f t="shared" si="37"/>
        <v>0</v>
      </c>
      <c r="AA42" s="93">
        <f t="shared" si="38"/>
        <v>0</v>
      </c>
      <c r="AB42" s="93">
        <f t="shared" si="39"/>
        <v>0</v>
      </c>
      <c r="AC42" s="93">
        <f t="shared" si="40"/>
        <v>0</v>
      </c>
      <c r="AD42" s="93">
        <f t="shared" si="41"/>
        <v>0</v>
      </c>
      <c r="AE42" s="93">
        <f t="shared" si="42"/>
        <v>0</v>
      </c>
    </row>
    <row r="43" spans="1:33" ht="12.95" customHeight="1">
      <c r="B43" s="30"/>
      <c r="C43" s="434">
        <v>0</v>
      </c>
      <c r="D43" s="104"/>
      <c r="E43" s="105"/>
      <c r="F43" s="105"/>
      <c r="G43" s="105"/>
      <c r="H43" s="105"/>
      <c r="I43" s="105"/>
      <c r="J43" s="105"/>
      <c r="K43" s="105"/>
      <c r="L43" s="105"/>
      <c r="M43" s="106"/>
      <c r="N43" s="282">
        <f t="shared" si="29"/>
        <v>0</v>
      </c>
      <c r="O43" s="40">
        <f t="shared" si="30"/>
        <v>0</v>
      </c>
      <c r="P43" s="282">
        <f t="shared" si="31"/>
        <v>0</v>
      </c>
      <c r="Q43" s="40">
        <f t="shared" si="32"/>
        <v>0</v>
      </c>
      <c r="V43" s="93">
        <f t="shared" si="33"/>
        <v>0</v>
      </c>
      <c r="W43" s="93">
        <f t="shared" si="34"/>
        <v>0</v>
      </c>
      <c r="X43" s="93">
        <f t="shared" si="35"/>
        <v>0</v>
      </c>
      <c r="Y43" s="93">
        <f t="shared" si="36"/>
        <v>0</v>
      </c>
      <c r="Z43" s="93">
        <f t="shared" si="37"/>
        <v>0</v>
      </c>
      <c r="AA43" s="93">
        <f t="shared" si="38"/>
        <v>0</v>
      </c>
      <c r="AB43" s="93">
        <f t="shared" si="39"/>
        <v>0</v>
      </c>
      <c r="AC43" s="93">
        <f t="shared" si="40"/>
        <v>0</v>
      </c>
      <c r="AD43" s="93">
        <f t="shared" si="41"/>
        <v>0</v>
      </c>
      <c r="AE43" s="93">
        <f t="shared" si="42"/>
        <v>0</v>
      </c>
    </row>
    <row r="44" spans="1:33" ht="12.95" customHeight="1">
      <c r="B44" s="25" t="s">
        <v>41</v>
      </c>
      <c r="C44" s="26"/>
      <c r="D44" s="118" t="str">
        <f>入力②!J9</f>
        <v/>
      </c>
      <c r="E44" s="119" t="str">
        <f>入力②!J10</f>
        <v/>
      </c>
      <c r="F44" s="119" t="str">
        <f>入力②!J11</f>
        <v/>
      </c>
      <c r="G44" s="119" t="str">
        <f>入力②!J12</f>
        <v/>
      </c>
      <c r="H44" s="119" t="str">
        <f>入力②!J13</f>
        <v/>
      </c>
      <c r="I44" s="119" t="str">
        <f>入力②!J14</f>
        <v/>
      </c>
      <c r="J44" s="119" t="str">
        <f>入力②!J15</f>
        <v/>
      </c>
      <c r="K44" s="119" t="str">
        <f>入力②!J16</f>
        <v/>
      </c>
      <c r="L44" s="119" t="str">
        <f>入力②!J17</f>
        <v/>
      </c>
      <c r="M44" s="120" t="str">
        <f>入力②!J18</f>
        <v/>
      </c>
      <c r="N44" s="458">
        <f>SUM(N28:N39)</f>
        <v>0</v>
      </c>
      <c r="O44" s="459">
        <f t="shared" ref="O44" si="45">SUM(O28:O43)</f>
        <v>0</v>
      </c>
      <c r="P44" s="458">
        <f>SUM(P28:P39)</f>
        <v>0</v>
      </c>
      <c r="Q44" s="459">
        <f t="shared" ref="Q44" si="46">SUM(Q28:Q43)</f>
        <v>0</v>
      </c>
      <c r="V44" s="94" t="str">
        <f>D44</f>
        <v/>
      </c>
      <c r="W44" s="94" t="str">
        <f t="shared" ref="W44" si="47">E44</f>
        <v/>
      </c>
      <c r="X44" s="94" t="str">
        <f t="shared" ref="X44" si="48">F44</f>
        <v/>
      </c>
      <c r="Y44" s="94" t="str">
        <f t="shared" ref="Y44" si="49">G44</f>
        <v/>
      </c>
      <c r="Z44" s="94" t="str">
        <f t="shared" ref="Z44" si="50">H44</f>
        <v/>
      </c>
      <c r="AA44" s="94" t="str">
        <f t="shared" ref="AA44" si="51">I44</f>
        <v/>
      </c>
      <c r="AB44" s="94" t="str">
        <f t="shared" ref="AB44" si="52">J44</f>
        <v/>
      </c>
      <c r="AC44" s="94" t="str">
        <f t="shared" ref="AC44" si="53">K44</f>
        <v/>
      </c>
      <c r="AD44" s="94" t="str">
        <f t="shared" ref="AD44" si="54">L44</f>
        <v/>
      </c>
      <c r="AE44" s="94" t="str">
        <f t="shared" ref="AE44" si="55">M44</f>
        <v/>
      </c>
      <c r="AG44" s="92">
        <f>COUNT(V44:AE44)+COUNTIF(V44:AE44,"?*")</f>
        <v>0</v>
      </c>
    </row>
    <row r="45" spans="1:33" ht="12.95" customHeight="1">
      <c r="D45" s="279"/>
      <c r="E45" s="279"/>
      <c r="F45" s="279"/>
      <c r="G45" s="279"/>
      <c r="H45" s="279"/>
      <c r="I45" s="279"/>
      <c r="J45" s="279"/>
      <c r="K45" s="279"/>
      <c r="L45" s="279"/>
      <c r="M45" s="279"/>
      <c r="N45" s="456"/>
      <c r="O45" s="457"/>
      <c r="P45" s="24"/>
      <c r="Q45" s="457"/>
      <c r="V45" s="448" t="str">
        <f>IF(AND(V$4&gt;=$AF$8,V$4&lt;=$AF$29),"〇","×")</f>
        <v>×</v>
      </c>
      <c r="W45" s="448" t="str">
        <f t="shared" ref="W45:AE45" si="56">IF(AND(W$4&gt;=$AF$8,W$4&lt;=$AF$29),"〇","×")</f>
        <v>×</v>
      </c>
      <c r="X45" s="448" t="str">
        <f t="shared" si="56"/>
        <v>×</v>
      </c>
      <c r="Y45" s="448" t="str">
        <f t="shared" si="56"/>
        <v>×</v>
      </c>
      <c r="Z45" s="448" t="str">
        <f t="shared" si="56"/>
        <v>×</v>
      </c>
      <c r="AA45" s="448" t="str">
        <f t="shared" si="56"/>
        <v>×</v>
      </c>
      <c r="AB45" s="448" t="str">
        <f t="shared" si="56"/>
        <v>×</v>
      </c>
      <c r="AC45" s="448" t="str">
        <f t="shared" si="56"/>
        <v>×</v>
      </c>
      <c r="AD45" s="448" t="str">
        <f t="shared" si="56"/>
        <v>×</v>
      </c>
      <c r="AE45" s="448" t="str">
        <f t="shared" si="56"/>
        <v>×</v>
      </c>
    </row>
    <row r="46" spans="1:33" ht="12.95" customHeight="1">
      <c r="B46" s="34"/>
      <c r="C46" s="34"/>
      <c r="D46" s="35"/>
      <c r="E46" s="35"/>
      <c r="F46" s="35"/>
      <c r="G46" s="35"/>
      <c r="H46" s="35"/>
      <c r="I46" s="35"/>
      <c r="J46" s="35"/>
      <c r="K46" s="35"/>
      <c r="L46" s="35"/>
      <c r="M46" s="389"/>
      <c r="N46" s="456">
        <f>SUM(N34:N39)</f>
        <v>0</v>
      </c>
      <c r="O46" s="457"/>
      <c r="P46" s="24"/>
      <c r="Q46" s="457"/>
    </row>
    <row r="47" spans="1:33" ht="6.95" customHeight="1"/>
    <row r="48" spans="1:33" ht="4.5" customHeight="1"/>
    <row r="49" ht="4.5" customHeight="1"/>
  </sheetData>
  <sheetProtection algorithmName="SHA-512" hashValue="L+mEANSoArcV8YePmNBrm6WwwaJHIdqUUlBLLwT27vICHblfcIL/ige1OPjo3msXvzoowpLoPsxU9cM5KlM6+Q==" saltValue="TI55sVTXk7S98huIlGqjrg==" spinCount="100000" sheet="1" selectLockedCells="1"/>
  <mergeCells count="9">
    <mergeCell ref="P6:P7"/>
    <mergeCell ref="Q6:Q7"/>
    <mergeCell ref="P5:Q5"/>
    <mergeCell ref="B5:C5"/>
    <mergeCell ref="B6:C6"/>
    <mergeCell ref="B7:C7"/>
    <mergeCell ref="N5:O5"/>
    <mergeCell ref="N6:N7"/>
    <mergeCell ref="O6:O7"/>
  </mergeCells>
  <phoneticPr fontId="4"/>
  <conditionalFormatting sqref="C20:C23">
    <cfRule type="expression" dxfId="36" priority="7">
      <formula>$AG$24&lt;&gt;0</formula>
    </cfRule>
  </conditionalFormatting>
  <conditionalFormatting sqref="C40:C43">
    <cfRule type="expression" dxfId="35" priority="6">
      <formula>$AG$44&lt;&gt;0</formula>
    </cfRule>
  </conditionalFormatting>
  <conditionalFormatting sqref="D8:M19">
    <cfRule type="expression" dxfId="31" priority="1">
      <formula>$C8&gt;=V$4</formula>
    </cfRule>
  </conditionalFormatting>
  <conditionalFormatting sqref="D20:M23">
    <cfRule type="expression" dxfId="30" priority="9">
      <formula>AND(D$24&lt;&gt;"",V$25="〇")</formula>
    </cfRule>
  </conditionalFormatting>
  <conditionalFormatting sqref="D28:M39">
    <cfRule type="expression" dxfId="29" priority="2">
      <formula>$C28&gt;=V$4</formula>
    </cfRule>
  </conditionalFormatting>
  <conditionalFormatting sqref="D40:M43">
    <cfRule type="expression" dxfId="28" priority="8">
      <formula>AND(D$44&lt;&gt;"",V$45="〇")</formula>
    </cfRule>
  </conditionalFormatting>
  <dataValidations count="2">
    <dataValidation type="custom" imeMode="off" showInputMessage="1" showErrorMessage="1" errorTitle="賃金チェック" error="対象保険が入力されている列に数値で入力して下さい。" sqref="D28:M43" xr:uid="{00000000-0002-0000-0500-000000000000}">
      <formula1>AND(D$44&lt;&gt;"",IF(D28="",TRUE,ISNUMBER(D28)))</formula1>
    </dataValidation>
    <dataValidation type="custom" imeMode="off" allowBlank="1" showInputMessage="1" showErrorMessage="1" errorTitle="賃金チェック" error="対象保険が入力されている列に数値で入力して下さい。" sqref="D8:M23" xr:uid="{00000000-0002-0000-0500-000001000000}">
      <formula1>AND(D$24&lt;&gt;"",IF(D8="",TRUE,ISNUMBER(D8)))</formula1>
    </dataValidation>
  </dataValidations>
  <pageMargins left="0.19685039370078741" right="0.19685039370078741" top="0.19685039370078741" bottom="0.19685039370078741" header="0.11811023622047245" footer="0.11811023622047245"/>
  <pageSetup paperSize="9" orientation="landscape" r:id="rId1"/>
  <headerFooter>
    <oddFooter>&amp;L&amp;9福岡労働局　　総務部労働保険徴収課</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9" id="{2593902F-CC48-4EFE-92CA-5054E00B667F}">
            <xm:f>入力②!$R$9=TRUE</xm:f>
            <x14:dxf>
              <fill>
                <patternFill>
                  <bgColor rgb="FFFF0000"/>
                </patternFill>
              </fill>
            </x14:dxf>
          </x14:cfRule>
          <xm:sqref>D7</xm:sqref>
        </x14:conditionalFormatting>
        <x14:conditionalFormatting xmlns:xm="http://schemas.microsoft.com/office/excel/2006/main">
          <x14:cfRule type="expression" priority="29" id="{1BCDBAA8-52F7-438E-B989-1DC426E2E9BD}">
            <xm:f>入力②!$T$9=TRUE</xm:f>
            <x14:dxf>
              <fill>
                <patternFill>
                  <bgColor rgb="FFFF0000"/>
                </patternFill>
              </fill>
            </x14:dxf>
          </x14:cfRule>
          <xm:sqref>D24</xm:sqref>
        </x14:conditionalFormatting>
        <x14:conditionalFormatting xmlns:xm="http://schemas.microsoft.com/office/excel/2006/main">
          <x14:cfRule type="expression" priority="19" id="{2E05B10E-9CC5-4A70-9B06-81D5C83FCC46}">
            <xm:f>入力②!$U$9=TRUE</xm:f>
            <x14:dxf>
              <fill>
                <patternFill>
                  <bgColor rgb="FFFF0000"/>
                </patternFill>
              </fill>
            </x14:dxf>
          </x14:cfRule>
          <xm:sqref>D44</xm:sqref>
        </x14:conditionalFormatting>
        <x14:conditionalFormatting xmlns:xm="http://schemas.microsoft.com/office/excel/2006/main">
          <x14:cfRule type="expression" priority="38" id="{06638A1E-336D-4934-BF54-C94ADBCCD799}">
            <xm:f>入力②!$R$10=TRUE</xm:f>
            <x14:dxf>
              <fill>
                <patternFill>
                  <bgColor rgb="FFFF0000"/>
                </patternFill>
              </fill>
            </x14:dxf>
          </x14:cfRule>
          <xm:sqref>E7</xm:sqref>
        </x14:conditionalFormatting>
        <x14:conditionalFormatting xmlns:xm="http://schemas.microsoft.com/office/excel/2006/main">
          <x14:cfRule type="expression" priority="28" id="{CE640E3E-B059-4805-ADD1-883B2C933ACB}">
            <xm:f>入力②!$T$10=TRUE</xm:f>
            <x14:dxf>
              <fill>
                <patternFill>
                  <bgColor rgb="FFFF0000"/>
                </patternFill>
              </fill>
            </x14:dxf>
          </x14:cfRule>
          <xm:sqref>E24</xm:sqref>
        </x14:conditionalFormatting>
        <x14:conditionalFormatting xmlns:xm="http://schemas.microsoft.com/office/excel/2006/main">
          <x14:cfRule type="expression" priority="18" id="{3927ECAB-BE26-41F6-947A-3F8AD1CE41FE}">
            <xm:f>入力②!$U$10=TRUE</xm:f>
            <x14:dxf>
              <fill>
                <patternFill>
                  <bgColor rgb="FFFF0000"/>
                </patternFill>
              </fill>
            </x14:dxf>
          </x14:cfRule>
          <xm:sqref>E44</xm:sqref>
        </x14:conditionalFormatting>
        <x14:conditionalFormatting xmlns:xm="http://schemas.microsoft.com/office/excel/2006/main">
          <x14:cfRule type="expression" priority="37" id="{ADB17B37-AA30-4E17-8B56-B1A57142038B}">
            <xm:f>入力②!$R$11=TRUE</xm:f>
            <x14:dxf>
              <fill>
                <patternFill>
                  <bgColor rgb="FFFF0000"/>
                </patternFill>
              </fill>
            </x14:dxf>
          </x14:cfRule>
          <xm:sqref>F7</xm:sqref>
        </x14:conditionalFormatting>
        <x14:conditionalFormatting xmlns:xm="http://schemas.microsoft.com/office/excel/2006/main">
          <x14:cfRule type="expression" priority="27" id="{C01FFF27-AB1F-432F-88CD-32E5352172CB}">
            <xm:f>入力②!$T$11=TRUE</xm:f>
            <x14:dxf>
              <fill>
                <patternFill>
                  <bgColor rgb="FFFF0000"/>
                </patternFill>
              </fill>
            </x14:dxf>
          </x14:cfRule>
          <xm:sqref>F24</xm:sqref>
        </x14:conditionalFormatting>
        <x14:conditionalFormatting xmlns:xm="http://schemas.microsoft.com/office/excel/2006/main">
          <x14:cfRule type="expression" priority="17" id="{E61CC0BA-FC2F-4ED8-B44E-C8363ED885C7}">
            <xm:f>入力②!$U$11=TRUE</xm:f>
            <x14:dxf>
              <fill>
                <patternFill>
                  <bgColor rgb="FFFF0000"/>
                </patternFill>
              </fill>
            </x14:dxf>
          </x14:cfRule>
          <xm:sqref>F44</xm:sqref>
        </x14:conditionalFormatting>
        <x14:conditionalFormatting xmlns:xm="http://schemas.microsoft.com/office/excel/2006/main">
          <x14:cfRule type="expression" priority="36" id="{03FB8995-AFEC-4949-9616-FEA1216E0D74}">
            <xm:f>入力②!$R$12=TRUE</xm:f>
            <x14:dxf>
              <fill>
                <patternFill>
                  <bgColor rgb="FFFF0000"/>
                </patternFill>
              </fill>
            </x14:dxf>
          </x14:cfRule>
          <xm:sqref>G7</xm:sqref>
        </x14:conditionalFormatting>
        <x14:conditionalFormatting xmlns:xm="http://schemas.microsoft.com/office/excel/2006/main">
          <x14:cfRule type="expression" priority="26" id="{CB310CA9-EEAB-40B3-B2B1-64FF0396DA82}">
            <xm:f>入力②!$T$12=TRUE</xm:f>
            <x14:dxf>
              <fill>
                <patternFill>
                  <bgColor rgb="FFFF0000"/>
                </patternFill>
              </fill>
            </x14:dxf>
          </x14:cfRule>
          <xm:sqref>G24</xm:sqref>
        </x14:conditionalFormatting>
        <x14:conditionalFormatting xmlns:xm="http://schemas.microsoft.com/office/excel/2006/main">
          <x14:cfRule type="expression" priority="16" id="{8EDE0E0A-F1DC-4B48-8777-F224CADA7CCC}">
            <xm:f>入力②!$U$12=TRUE</xm:f>
            <x14:dxf>
              <fill>
                <patternFill>
                  <bgColor rgb="FFFF0000"/>
                </patternFill>
              </fill>
            </x14:dxf>
          </x14:cfRule>
          <xm:sqref>G44</xm:sqref>
        </x14:conditionalFormatting>
        <x14:conditionalFormatting xmlns:xm="http://schemas.microsoft.com/office/excel/2006/main">
          <x14:cfRule type="expression" priority="35" id="{DFDAB209-DADD-4C38-AB8F-E128F4706FFE}">
            <xm:f>入力②!$R$13=TRUE</xm:f>
            <x14:dxf>
              <fill>
                <patternFill>
                  <bgColor rgb="FFFF0000"/>
                </patternFill>
              </fill>
            </x14:dxf>
          </x14:cfRule>
          <xm:sqref>H7</xm:sqref>
        </x14:conditionalFormatting>
        <x14:conditionalFormatting xmlns:xm="http://schemas.microsoft.com/office/excel/2006/main">
          <x14:cfRule type="expression" priority="25" id="{E6AF457A-4594-4291-93F3-682BC46CB320}">
            <xm:f>入力②!$T$13=TRUE</xm:f>
            <x14:dxf>
              <fill>
                <patternFill>
                  <bgColor rgb="FFFF0000"/>
                </patternFill>
              </fill>
            </x14:dxf>
          </x14:cfRule>
          <xm:sqref>H24</xm:sqref>
        </x14:conditionalFormatting>
        <x14:conditionalFormatting xmlns:xm="http://schemas.microsoft.com/office/excel/2006/main">
          <x14:cfRule type="expression" priority="15" id="{97A074E5-B959-4CAC-A466-DA287640588A}">
            <xm:f>入力②!$U$13=TRUE</xm:f>
            <x14:dxf>
              <fill>
                <patternFill>
                  <bgColor rgb="FFFF0000"/>
                </patternFill>
              </fill>
            </x14:dxf>
          </x14:cfRule>
          <xm:sqref>H44</xm:sqref>
        </x14:conditionalFormatting>
        <x14:conditionalFormatting xmlns:xm="http://schemas.microsoft.com/office/excel/2006/main">
          <x14:cfRule type="expression" priority="34" id="{3166E706-01EC-47BA-93BD-69A63A9593BD}">
            <xm:f>入力②!$R$14=TRUE</xm:f>
            <x14:dxf>
              <fill>
                <patternFill>
                  <bgColor rgb="FFFF0000"/>
                </patternFill>
              </fill>
            </x14:dxf>
          </x14:cfRule>
          <xm:sqref>I7</xm:sqref>
        </x14:conditionalFormatting>
        <x14:conditionalFormatting xmlns:xm="http://schemas.microsoft.com/office/excel/2006/main">
          <x14:cfRule type="expression" priority="24" id="{267F2D79-21B9-4D8E-B514-931C26FBB444}">
            <xm:f>入力②!$T$14=TRUE</xm:f>
            <x14:dxf>
              <fill>
                <patternFill>
                  <bgColor rgb="FFFF0000"/>
                </patternFill>
              </fill>
            </x14:dxf>
          </x14:cfRule>
          <xm:sqref>I24</xm:sqref>
        </x14:conditionalFormatting>
        <x14:conditionalFormatting xmlns:xm="http://schemas.microsoft.com/office/excel/2006/main">
          <x14:cfRule type="expression" priority="14" id="{C74EB7BD-3A33-4F05-B9FB-C5FF9ACEAE09}">
            <xm:f>入力②!$U$14=TRUE</xm:f>
            <x14:dxf>
              <fill>
                <patternFill>
                  <bgColor rgb="FFFF0000"/>
                </patternFill>
              </fill>
            </x14:dxf>
          </x14:cfRule>
          <xm:sqref>I44</xm:sqref>
        </x14:conditionalFormatting>
        <x14:conditionalFormatting xmlns:xm="http://schemas.microsoft.com/office/excel/2006/main">
          <x14:cfRule type="expression" priority="33" id="{DA9B76CB-2B31-418D-9246-BC48C5ADFE04}">
            <xm:f>入力②!$R$15=TRUE</xm:f>
            <x14:dxf>
              <fill>
                <patternFill>
                  <bgColor rgb="FFFF0000"/>
                </patternFill>
              </fill>
            </x14:dxf>
          </x14:cfRule>
          <xm:sqref>J7</xm:sqref>
        </x14:conditionalFormatting>
        <x14:conditionalFormatting xmlns:xm="http://schemas.microsoft.com/office/excel/2006/main">
          <x14:cfRule type="expression" priority="23" id="{82D97B09-6E35-41FC-8FCD-13E41A704E18}">
            <xm:f>入力②!$T$15=TRUE</xm:f>
            <x14:dxf>
              <fill>
                <patternFill>
                  <bgColor rgb="FFFF0000"/>
                </patternFill>
              </fill>
            </x14:dxf>
          </x14:cfRule>
          <xm:sqref>J24</xm:sqref>
        </x14:conditionalFormatting>
        <x14:conditionalFormatting xmlns:xm="http://schemas.microsoft.com/office/excel/2006/main">
          <x14:cfRule type="expression" priority="13" id="{CFA59955-4A04-4A21-AC29-F9516D57FD0E}">
            <xm:f>入力②!$U$15=TRUE</xm:f>
            <x14:dxf>
              <fill>
                <patternFill>
                  <bgColor rgb="FFFF0000"/>
                </patternFill>
              </fill>
            </x14:dxf>
          </x14:cfRule>
          <xm:sqref>J44</xm:sqref>
        </x14:conditionalFormatting>
        <x14:conditionalFormatting xmlns:xm="http://schemas.microsoft.com/office/excel/2006/main">
          <x14:cfRule type="expression" priority="32" id="{1115C295-E6B9-40E7-AFD9-23A787D7B216}">
            <xm:f>入力②!$R$16=TRUE</xm:f>
            <x14:dxf>
              <fill>
                <patternFill>
                  <bgColor rgb="FFFF0000"/>
                </patternFill>
              </fill>
            </x14:dxf>
          </x14:cfRule>
          <xm:sqref>K7</xm:sqref>
        </x14:conditionalFormatting>
        <x14:conditionalFormatting xmlns:xm="http://schemas.microsoft.com/office/excel/2006/main">
          <x14:cfRule type="expression" priority="22" id="{D26BD08A-B739-4E4D-8962-95DD7AF9FD41}">
            <xm:f>入力②!$T$16=TRUE</xm:f>
            <x14:dxf>
              <fill>
                <patternFill>
                  <bgColor rgb="FFFF0000"/>
                </patternFill>
              </fill>
            </x14:dxf>
          </x14:cfRule>
          <xm:sqref>K24</xm:sqref>
        </x14:conditionalFormatting>
        <x14:conditionalFormatting xmlns:xm="http://schemas.microsoft.com/office/excel/2006/main">
          <x14:cfRule type="expression" priority="12" id="{12C5B2DB-AFA5-476E-BC6F-D307BB6F9200}">
            <xm:f>入力②!$U$16=TRUE</xm:f>
            <x14:dxf>
              <fill>
                <patternFill>
                  <bgColor rgb="FFFF0000"/>
                </patternFill>
              </fill>
            </x14:dxf>
          </x14:cfRule>
          <xm:sqref>K44</xm:sqref>
        </x14:conditionalFormatting>
        <x14:conditionalFormatting xmlns:xm="http://schemas.microsoft.com/office/excel/2006/main">
          <x14:cfRule type="expression" priority="31" id="{8DC37D14-4E37-4157-B6CB-11CA69888562}">
            <xm:f>入力②!$R$17=TRUE</xm:f>
            <x14:dxf>
              <fill>
                <patternFill>
                  <bgColor rgb="FFFF0000"/>
                </patternFill>
              </fill>
            </x14:dxf>
          </x14:cfRule>
          <xm:sqref>L7</xm:sqref>
        </x14:conditionalFormatting>
        <x14:conditionalFormatting xmlns:xm="http://schemas.microsoft.com/office/excel/2006/main">
          <x14:cfRule type="expression" priority="21" id="{E5B99DE2-E1ED-4E64-BC19-889479BED84F}">
            <xm:f>入力②!$T$17=TRUE</xm:f>
            <x14:dxf>
              <fill>
                <patternFill>
                  <bgColor rgb="FFFF0000"/>
                </patternFill>
              </fill>
            </x14:dxf>
          </x14:cfRule>
          <xm:sqref>L24</xm:sqref>
        </x14:conditionalFormatting>
        <x14:conditionalFormatting xmlns:xm="http://schemas.microsoft.com/office/excel/2006/main">
          <x14:cfRule type="expression" priority="11" id="{C2A20686-12AF-4E91-A1E4-162B5B130986}">
            <xm:f>入力②!$U$17=TRUE</xm:f>
            <x14:dxf>
              <fill>
                <patternFill>
                  <bgColor rgb="FFFF0000"/>
                </patternFill>
              </fill>
            </x14:dxf>
          </x14:cfRule>
          <xm:sqref>L44</xm:sqref>
        </x14:conditionalFormatting>
        <x14:conditionalFormatting xmlns:xm="http://schemas.microsoft.com/office/excel/2006/main">
          <x14:cfRule type="expression" priority="30" id="{0EAEC170-4067-4B86-82FC-6940BB9CEF3C}">
            <xm:f>入力②!$R$18=TRUE</xm:f>
            <x14:dxf>
              <fill>
                <patternFill>
                  <bgColor rgb="FFFF0000"/>
                </patternFill>
              </fill>
            </x14:dxf>
          </x14:cfRule>
          <xm:sqref>M7</xm:sqref>
        </x14:conditionalFormatting>
        <x14:conditionalFormatting xmlns:xm="http://schemas.microsoft.com/office/excel/2006/main">
          <x14:cfRule type="expression" priority="20" id="{BDBFE4AC-A46C-49FB-A8EB-398ECD1A9DAF}">
            <xm:f>入力②!$T$18=TRUE</xm:f>
            <x14:dxf>
              <fill>
                <patternFill>
                  <bgColor rgb="FFFF0000"/>
                </patternFill>
              </fill>
            </x14:dxf>
          </x14:cfRule>
          <xm:sqref>M24</xm:sqref>
        </x14:conditionalFormatting>
        <x14:conditionalFormatting xmlns:xm="http://schemas.microsoft.com/office/excel/2006/main">
          <x14:cfRule type="expression" priority="10" id="{83B73AB0-9E64-4036-AE4E-39474E850DEE}">
            <xm:f>入力②!$U$18=TRUE</xm:f>
            <x14:dxf>
              <fill>
                <patternFill>
                  <bgColor rgb="FFFF0000"/>
                </patternFill>
              </fill>
            </x14:dxf>
          </x14:cfRule>
          <xm:sqref>M44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F1021"/>
  <sheetViews>
    <sheetView view="pageBreakPreview" topLeftCell="A10" zoomScaleNormal="100" zoomScaleSheetLayoutView="100" workbookViewId="0">
      <selection activeCell="B10" sqref="B10:AC10"/>
    </sheetView>
  </sheetViews>
  <sheetFormatPr defaultRowHeight="13.5"/>
  <cols>
    <col min="1" max="1" width="1.5" style="216" customWidth="1"/>
    <col min="2" max="24" width="1.125" style="216" customWidth="1"/>
    <col min="25" max="25" width="1.5" style="216" customWidth="1"/>
    <col min="26" max="38" width="1.125" style="216" customWidth="1"/>
    <col min="39" max="40" width="1.125" style="174" customWidth="1"/>
    <col min="41" max="41" width="1.5" style="174" customWidth="1"/>
    <col min="42" max="65" width="1.125" style="174" customWidth="1"/>
    <col min="66" max="66" width="1.5" style="174" customWidth="1"/>
    <col min="67" max="81" width="1.125" style="174" customWidth="1"/>
    <col min="82" max="82" width="1.5" style="174" customWidth="1"/>
    <col min="83" max="278" width="1.125" style="174" customWidth="1"/>
    <col min="279" max="16384" width="9" style="174"/>
  </cols>
  <sheetData>
    <row r="1" spans="1:84" ht="24" customHeight="1">
      <c r="A1" s="171"/>
      <c r="B1" s="171"/>
      <c r="C1" s="172"/>
      <c r="D1" s="172"/>
      <c r="E1" s="617" t="s">
        <v>91</v>
      </c>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243"/>
      <c r="BG1" s="243"/>
      <c r="BH1" s="243"/>
      <c r="BI1" s="243"/>
      <c r="BJ1" s="243"/>
      <c r="BK1" s="243"/>
      <c r="BL1" s="243"/>
      <c r="BM1" s="243"/>
      <c r="BN1" s="243"/>
      <c r="BO1" s="243"/>
      <c r="BP1" s="243"/>
      <c r="BQ1" s="243"/>
      <c r="BR1" s="243"/>
      <c r="BS1" s="243"/>
      <c r="BT1" s="172"/>
      <c r="BU1" s="172"/>
      <c r="BV1" s="172"/>
      <c r="BW1" s="172"/>
      <c r="BX1" s="172"/>
      <c r="BY1" s="172"/>
      <c r="BZ1" s="172"/>
      <c r="CA1" s="172"/>
      <c r="CB1" s="172"/>
      <c r="CC1" s="172"/>
      <c r="CD1" s="172"/>
      <c r="CE1" s="173"/>
      <c r="CF1" s="173"/>
    </row>
    <row r="2" spans="1:84" ht="3.75" customHeight="1">
      <c r="A2" s="17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3"/>
      <c r="CE2" s="173"/>
      <c r="CF2" s="173"/>
    </row>
    <row r="3" spans="1:84" ht="19.5"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3"/>
      <c r="AN3" s="173"/>
      <c r="AO3" s="173"/>
      <c r="AP3" s="173"/>
      <c r="AQ3" s="173"/>
      <c r="AR3" s="173"/>
      <c r="AS3" s="173"/>
      <c r="AT3" s="173"/>
      <c r="AU3" s="173"/>
      <c r="AV3" s="173"/>
      <c r="AW3" s="173"/>
      <c r="AX3" s="173"/>
      <c r="AY3" s="173"/>
      <c r="AZ3" s="173"/>
      <c r="BA3" s="173"/>
      <c r="BB3" s="173"/>
      <c r="BC3" s="173"/>
      <c r="BD3" s="173"/>
      <c r="BE3" s="173"/>
      <c r="BF3" s="173"/>
      <c r="BG3" s="173"/>
      <c r="BH3" s="242" t="s">
        <v>85</v>
      </c>
      <c r="BI3" s="242"/>
      <c r="BJ3" s="242"/>
      <c r="BK3" s="242"/>
      <c r="BL3" s="691"/>
      <c r="BM3" s="691"/>
      <c r="BN3" s="691"/>
      <c r="BO3" s="242" t="s">
        <v>128</v>
      </c>
      <c r="BP3" s="242"/>
      <c r="BQ3" s="242"/>
      <c r="BR3" s="691"/>
      <c r="BS3" s="691"/>
      <c r="BT3" s="691"/>
      <c r="BU3" s="242" t="s">
        <v>127</v>
      </c>
      <c r="BV3" s="242"/>
      <c r="BW3" s="242"/>
      <c r="BX3" s="691"/>
      <c r="BY3" s="691"/>
      <c r="BZ3" s="691"/>
      <c r="CA3" s="242" t="s">
        <v>126</v>
      </c>
      <c r="CB3" s="242"/>
      <c r="CC3" s="242"/>
      <c r="CD3" s="242"/>
      <c r="CE3" s="173"/>
      <c r="CF3" s="173"/>
    </row>
    <row r="4" spans="1:84" ht="10.5" customHeight="1">
      <c r="A4" s="1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176"/>
      <c r="AE4" s="176"/>
      <c r="AF4" s="176"/>
      <c r="AG4" s="176"/>
      <c r="AH4" s="666" t="s">
        <v>83</v>
      </c>
      <c r="AI4" s="666"/>
      <c r="AJ4" s="666"/>
      <c r="AK4" s="666"/>
      <c r="AL4" s="666"/>
      <c r="AM4" s="666"/>
      <c r="AN4" s="666"/>
      <c r="AO4" s="666"/>
      <c r="AP4" s="667" t="s">
        <v>36</v>
      </c>
      <c r="AQ4" s="667"/>
      <c r="AR4" s="667"/>
      <c r="AS4" s="667"/>
      <c r="AT4" s="667"/>
      <c r="AU4" s="667"/>
      <c r="AV4" s="294"/>
      <c r="AW4" s="696" t="str">
        <f>IF(入力①!D28="","",入力①!D28)</f>
        <v/>
      </c>
      <c r="AX4" s="696"/>
      <c r="AY4" s="696"/>
      <c r="AZ4" s="696"/>
      <c r="BA4" s="696"/>
      <c r="BB4" s="696"/>
      <c r="BC4" s="696"/>
      <c r="BD4" s="696"/>
      <c r="BE4" s="696"/>
      <c r="BF4" s="696"/>
      <c r="BG4" s="696"/>
      <c r="BH4" s="696"/>
      <c r="BI4" s="696"/>
      <c r="BJ4" s="696"/>
      <c r="BK4" s="696"/>
      <c r="BL4" s="696"/>
      <c r="BM4" s="696"/>
      <c r="BN4" s="696"/>
      <c r="BO4" s="696"/>
      <c r="BP4" s="696"/>
      <c r="BQ4" s="696"/>
      <c r="BR4" s="696"/>
      <c r="BS4" s="696"/>
      <c r="BT4" s="696"/>
      <c r="BU4" s="696"/>
      <c r="BV4" s="696"/>
      <c r="BW4" s="696"/>
      <c r="BX4" s="696"/>
      <c r="BY4" s="696"/>
      <c r="BZ4" s="696"/>
      <c r="CA4" s="696"/>
      <c r="CB4" s="696"/>
      <c r="CC4" s="696"/>
      <c r="CD4" s="696"/>
      <c r="CE4" s="171"/>
      <c r="CF4" s="173"/>
    </row>
    <row r="5" spans="1:84" s="181" customFormat="1" ht="10.5" customHeight="1">
      <c r="A5" s="178"/>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179"/>
      <c r="AE5" s="179"/>
      <c r="AF5" s="179"/>
      <c r="AG5" s="179"/>
      <c r="AH5" s="666"/>
      <c r="AI5" s="666"/>
      <c r="AJ5" s="666"/>
      <c r="AK5" s="666"/>
      <c r="AL5" s="666"/>
      <c r="AM5" s="666"/>
      <c r="AN5" s="666"/>
      <c r="AO5" s="666"/>
      <c r="AP5" s="668"/>
      <c r="AQ5" s="668"/>
      <c r="AR5" s="668"/>
      <c r="AS5" s="668"/>
      <c r="AT5" s="668"/>
      <c r="AU5" s="668"/>
      <c r="AV5" s="295"/>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178"/>
      <c r="CF5" s="180"/>
    </row>
    <row r="6" spans="1:84" ht="21" customHeight="1">
      <c r="A6" s="171"/>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176"/>
      <c r="AE6" s="176"/>
      <c r="AF6" s="176"/>
      <c r="AG6" s="176"/>
      <c r="AH6" s="666"/>
      <c r="AI6" s="666"/>
      <c r="AJ6" s="666"/>
      <c r="AK6" s="666"/>
      <c r="AL6" s="666"/>
      <c r="AM6" s="666"/>
      <c r="AN6" s="666"/>
      <c r="AO6" s="666"/>
      <c r="AP6" s="670" t="s">
        <v>92</v>
      </c>
      <c r="AQ6" s="670"/>
      <c r="AR6" s="670"/>
      <c r="AS6" s="670"/>
      <c r="AT6" s="670"/>
      <c r="AU6" s="670"/>
      <c r="AV6" s="296"/>
      <c r="AW6" s="697" t="str">
        <f>IF(入力①!D29="","",入力①!D29)</f>
        <v/>
      </c>
      <c r="AX6" s="697"/>
      <c r="AY6" s="697"/>
      <c r="AZ6" s="697"/>
      <c r="BA6" s="697"/>
      <c r="BB6" s="697"/>
      <c r="BC6" s="697"/>
      <c r="BD6" s="697"/>
      <c r="BE6" s="697"/>
      <c r="BF6" s="697"/>
      <c r="BG6" s="697"/>
      <c r="BH6" s="697"/>
      <c r="BI6" s="697"/>
      <c r="BJ6" s="697"/>
      <c r="BK6" s="697"/>
      <c r="BL6" s="697"/>
      <c r="BM6" s="697"/>
      <c r="BN6" s="697"/>
      <c r="BO6" s="697"/>
      <c r="BP6" s="697"/>
      <c r="BQ6" s="697"/>
      <c r="BR6" s="697"/>
      <c r="BS6" s="697"/>
      <c r="BT6" s="697"/>
      <c r="BU6" s="697"/>
      <c r="BV6" s="697"/>
      <c r="BW6" s="697"/>
      <c r="BX6" s="697"/>
      <c r="BY6" s="697"/>
      <c r="BZ6" s="697"/>
      <c r="CA6" s="697"/>
      <c r="CB6" s="697"/>
      <c r="CC6" s="697"/>
      <c r="CD6" s="697"/>
      <c r="CE6" s="171"/>
      <c r="CF6" s="173"/>
    </row>
    <row r="7" spans="1:84" ht="10.5" customHeight="1">
      <c r="A7" s="171"/>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6"/>
      <c r="AE7" s="176"/>
      <c r="AF7" s="176"/>
      <c r="AG7" s="176"/>
      <c r="AH7" s="666"/>
      <c r="AI7" s="666"/>
      <c r="AJ7" s="666"/>
      <c r="AK7" s="666"/>
      <c r="AL7" s="666"/>
      <c r="AM7" s="666"/>
      <c r="AN7" s="666"/>
      <c r="AO7" s="666"/>
      <c r="AP7" s="671" t="s">
        <v>93</v>
      </c>
      <c r="AQ7" s="671"/>
      <c r="AR7" s="671"/>
      <c r="AS7" s="671"/>
      <c r="AT7" s="671"/>
      <c r="AU7" s="671"/>
      <c r="AV7" s="297"/>
      <c r="AW7" s="692" t="str">
        <f>IF(入力①!D30="","",入力①!D30)</f>
        <v/>
      </c>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171"/>
      <c r="CF7" s="173"/>
    </row>
    <row r="8" spans="1:84" ht="10.5" customHeight="1">
      <c r="A8" s="171"/>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182"/>
      <c r="AC8" s="177"/>
      <c r="AD8" s="176"/>
      <c r="AE8" s="176"/>
      <c r="AF8" s="176"/>
      <c r="AG8" s="176"/>
      <c r="AH8" s="666"/>
      <c r="AI8" s="666"/>
      <c r="AJ8" s="666"/>
      <c r="AK8" s="666"/>
      <c r="AL8" s="666"/>
      <c r="AM8" s="666"/>
      <c r="AN8" s="666"/>
      <c r="AO8" s="666"/>
      <c r="AP8" s="668"/>
      <c r="AQ8" s="668"/>
      <c r="AR8" s="668"/>
      <c r="AS8" s="668"/>
      <c r="AT8" s="668"/>
      <c r="AU8" s="668"/>
      <c r="AV8" s="295"/>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171"/>
      <c r="CF8" s="173"/>
    </row>
    <row r="9" spans="1:84" ht="21" customHeight="1">
      <c r="A9" s="171"/>
      <c r="B9" s="664"/>
      <c r="C9" s="664"/>
      <c r="D9" s="664"/>
      <c r="E9" s="664"/>
      <c r="F9" s="664"/>
      <c r="G9" s="664"/>
      <c r="H9" s="664"/>
      <c r="I9" s="664"/>
      <c r="J9" s="665"/>
      <c r="K9" s="665"/>
      <c r="L9" s="664"/>
      <c r="M9" s="664"/>
      <c r="N9" s="664"/>
      <c r="O9" s="664"/>
      <c r="P9" s="664"/>
      <c r="Q9" s="664"/>
      <c r="R9" s="664"/>
      <c r="S9" s="664"/>
      <c r="T9" s="664"/>
      <c r="U9" s="664"/>
      <c r="V9" s="664"/>
      <c r="W9" s="664"/>
      <c r="X9" s="665"/>
      <c r="Y9" s="665"/>
      <c r="Z9" s="665"/>
      <c r="AA9" s="665"/>
      <c r="AB9" s="177"/>
      <c r="AC9" s="177"/>
      <c r="AD9" s="176"/>
      <c r="AE9" s="176"/>
      <c r="AF9" s="176"/>
      <c r="AG9" s="176"/>
      <c r="AH9" s="666"/>
      <c r="AI9" s="666"/>
      <c r="AJ9" s="666"/>
      <c r="AK9" s="666"/>
      <c r="AL9" s="666"/>
      <c r="AM9" s="666"/>
      <c r="AN9" s="666"/>
      <c r="AO9" s="666"/>
      <c r="AP9" s="670" t="s">
        <v>94</v>
      </c>
      <c r="AQ9" s="670"/>
      <c r="AR9" s="670"/>
      <c r="AS9" s="670"/>
      <c r="AT9" s="670"/>
      <c r="AU9" s="670"/>
      <c r="AV9" s="298"/>
      <c r="AW9" s="694" t="str">
        <f>IF(入力①!D31="","",入力①!D31)</f>
        <v/>
      </c>
      <c r="AX9" s="694"/>
      <c r="AY9" s="694"/>
      <c r="AZ9" s="694"/>
      <c r="BA9" s="694"/>
      <c r="BB9" s="694"/>
      <c r="BC9" s="694"/>
      <c r="BD9" s="694"/>
      <c r="BE9" s="694"/>
      <c r="BF9" s="694"/>
      <c r="BG9" s="694"/>
      <c r="BH9" s="694"/>
      <c r="BI9" s="694"/>
      <c r="BJ9" s="694"/>
      <c r="BK9" s="694"/>
      <c r="BL9" s="694"/>
      <c r="BM9" s="694"/>
      <c r="BN9" s="694"/>
      <c r="BO9" s="694"/>
      <c r="BP9" s="695" t="str">
        <f>CONCATENATE("(担当者：",IF(入力①!D32="","　　　　　　",入力①!D32),")")</f>
        <v>(担当者：　　　　　　)</v>
      </c>
      <c r="BQ9" s="695"/>
      <c r="BR9" s="695"/>
      <c r="BS9" s="695"/>
      <c r="BT9" s="695"/>
      <c r="BU9" s="695"/>
      <c r="BV9" s="695"/>
      <c r="BW9" s="695"/>
      <c r="BX9" s="695"/>
      <c r="BY9" s="695"/>
      <c r="BZ9" s="695"/>
      <c r="CA9" s="695"/>
      <c r="CB9" s="695"/>
      <c r="CC9" s="695"/>
      <c r="CD9" s="695"/>
      <c r="CE9" s="171"/>
      <c r="CF9" s="173"/>
    </row>
    <row r="10" spans="1:84" ht="12" customHeight="1">
      <c r="A10" s="171"/>
      <c r="B10" s="660" t="s">
        <v>112</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2"/>
      <c r="AD10" s="176"/>
      <c r="AE10" s="176"/>
      <c r="AF10" s="176"/>
      <c r="AG10" s="176"/>
      <c r="AH10" s="176"/>
      <c r="AI10" s="176"/>
      <c r="AJ10" s="176"/>
      <c r="AK10" s="176"/>
      <c r="AL10" s="176"/>
      <c r="AM10" s="176"/>
      <c r="AN10" s="176"/>
      <c r="AO10" s="176"/>
      <c r="AP10" s="176"/>
      <c r="AQ10" s="176"/>
      <c r="AR10" s="176"/>
      <c r="AS10" s="176"/>
      <c r="AT10" s="176"/>
      <c r="AU10" s="176"/>
      <c r="AV10" s="183"/>
      <c r="AW10" s="183"/>
      <c r="AX10" s="183"/>
      <c r="AY10" s="183"/>
      <c r="AZ10" s="183"/>
      <c r="BA10" s="183"/>
      <c r="BB10" s="183"/>
      <c r="BC10" s="183"/>
      <c r="BD10" s="183"/>
      <c r="BE10" s="183"/>
      <c r="BF10" s="183"/>
      <c r="BG10" s="183"/>
      <c r="BH10" s="183"/>
      <c r="BI10" s="183"/>
      <c r="BJ10" s="183"/>
      <c r="BK10" s="183"/>
      <c r="BL10" s="183"/>
      <c r="BM10" s="183"/>
      <c r="BN10" s="183"/>
      <c r="BO10" s="184"/>
      <c r="BP10" s="184"/>
      <c r="BQ10" s="184"/>
      <c r="BR10" s="184"/>
      <c r="BS10" s="184"/>
      <c r="BT10" s="184"/>
      <c r="BU10" s="184"/>
      <c r="BV10" s="184"/>
      <c r="BW10" s="184"/>
      <c r="BX10" s="184"/>
      <c r="BY10" s="184"/>
      <c r="BZ10" s="184"/>
      <c r="CA10" s="184"/>
      <c r="CB10" s="184"/>
      <c r="CC10" s="185"/>
      <c r="CD10" s="173"/>
      <c r="CE10" s="173"/>
      <c r="CF10" s="173"/>
    </row>
    <row r="11" spans="1:84" ht="12" customHeight="1">
      <c r="A11" s="171"/>
      <c r="B11" s="685" t="str">
        <f>IF(入力②!B26="","",入力②!B26)</f>
        <v/>
      </c>
      <c r="C11" s="686"/>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7"/>
      <c r="AD11" s="673" t="s">
        <v>95</v>
      </c>
      <c r="AE11" s="674"/>
      <c r="AF11" s="674"/>
      <c r="AG11" s="674"/>
      <c r="AH11" s="674"/>
      <c r="AI11" s="674"/>
      <c r="AJ11" s="674"/>
      <c r="AK11" s="674"/>
      <c r="AL11" s="674"/>
      <c r="AM11" s="674"/>
      <c r="AN11" s="674"/>
      <c r="AO11" s="234"/>
      <c r="AP11" s="663" t="s">
        <v>36</v>
      </c>
      <c r="AQ11" s="663"/>
      <c r="AR11" s="663"/>
      <c r="AS11" s="663"/>
      <c r="AT11" s="663"/>
      <c r="AU11" s="663"/>
      <c r="AV11" s="291"/>
      <c r="AW11" s="620" t="str">
        <f>IF(入力①!L35="","",入力①!L35)</f>
        <v/>
      </c>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173"/>
      <c r="CF11" s="173"/>
    </row>
    <row r="12" spans="1:84" ht="12" customHeight="1">
      <c r="A12" s="171"/>
      <c r="B12" s="685"/>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7"/>
      <c r="AD12" s="673"/>
      <c r="AE12" s="674"/>
      <c r="AF12" s="674"/>
      <c r="AG12" s="674"/>
      <c r="AH12" s="674"/>
      <c r="AI12" s="674"/>
      <c r="AJ12" s="674"/>
      <c r="AK12" s="674"/>
      <c r="AL12" s="674"/>
      <c r="AM12" s="674"/>
      <c r="AN12" s="674"/>
      <c r="AO12" s="234"/>
      <c r="AP12" s="619"/>
      <c r="AQ12" s="619"/>
      <c r="AR12" s="619"/>
      <c r="AS12" s="619"/>
      <c r="AT12" s="619"/>
      <c r="AU12" s="619"/>
      <c r="AV12" s="292"/>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1"/>
      <c r="CD12" s="621"/>
      <c r="CE12" s="173"/>
      <c r="CF12" s="173"/>
    </row>
    <row r="13" spans="1:84" ht="12" customHeight="1">
      <c r="A13" s="171"/>
      <c r="B13" s="685"/>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7"/>
      <c r="AD13" s="673"/>
      <c r="AE13" s="674"/>
      <c r="AF13" s="674"/>
      <c r="AG13" s="674"/>
      <c r="AH13" s="674"/>
      <c r="AI13" s="674"/>
      <c r="AJ13" s="674"/>
      <c r="AK13" s="674"/>
      <c r="AL13" s="674"/>
      <c r="AM13" s="674"/>
      <c r="AN13" s="674"/>
      <c r="AO13" s="234"/>
      <c r="AP13" s="675" t="s">
        <v>88</v>
      </c>
      <c r="AQ13" s="676"/>
      <c r="AR13" s="676"/>
      <c r="AS13" s="676"/>
      <c r="AT13" s="676"/>
      <c r="AU13" s="676"/>
      <c r="AV13" s="291"/>
      <c r="AW13" s="620" t="str">
        <f>IF(入力①!L36="","",入力①!L36)</f>
        <v/>
      </c>
      <c r="AX13" s="620"/>
      <c r="AY13" s="620"/>
      <c r="AZ13" s="620"/>
      <c r="BA13" s="620"/>
      <c r="BB13" s="620"/>
      <c r="BC13" s="620"/>
      <c r="BD13" s="620"/>
      <c r="BE13" s="620"/>
      <c r="BF13" s="620"/>
      <c r="BG13" s="620"/>
      <c r="BH13" s="620"/>
      <c r="BI13" s="620"/>
      <c r="BJ13" s="620"/>
      <c r="BK13" s="620"/>
      <c r="BL13" s="620"/>
      <c r="BM13" s="620"/>
      <c r="BN13" s="620"/>
      <c r="BO13" s="620"/>
      <c r="BP13" s="620"/>
      <c r="BQ13" s="620"/>
      <c r="BR13" s="620"/>
      <c r="BS13" s="620"/>
      <c r="BT13" s="620"/>
      <c r="BU13" s="620"/>
      <c r="BV13" s="620"/>
      <c r="BW13" s="620"/>
      <c r="BX13" s="620"/>
      <c r="BY13" s="620"/>
      <c r="BZ13" s="620"/>
      <c r="CA13" s="620"/>
      <c r="CB13" s="620"/>
      <c r="CC13" s="620"/>
      <c r="CD13" s="620"/>
      <c r="CE13" s="173"/>
      <c r="CF13" s="173"/>
    </row>
    <row r="14" spans="1:84" ht="12" customHeight="1">
      <c r="A14" s="171"/>
      <c r="B14" s="688"/>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90"/>
      <c r="AD14" s="673"/>
      <c r="AE14" s="674"/>
      <c r="AF14" s="674"/>
      <c r="AG14" s="674"/>
      <c r="AH14" s="674"/>
      <c r="AI14" s="674"/>
      <c r="AJ14" s="674"/>
      <c r="AK14" s="674"/>
      <c r="AL14" s="674"/>
      <c r="AM14" s="674"/>
      <c r="AN14" s="674"/>
      <c r="AO14" s="234"/>
      <c r="AP14" s="625" t="s">
        <v>38</v>
      </c>
      <c r="AQ14" s="626"/>
      <c r="AR14" s="626"/>
      <c r="AS14" s="626"/>
      <c r="AT14" s="626"/>
      <c r="AU14" s="626"/>
      <c r="AV14" s="292"/>
      <c r="AW14" s="621"/>
      <c r="AX14" s="621"/>
      <c r="AY14" s="621"/>
      <c r="AZ14" s="621"/>
      <c r="BA14" s="621"/>
      <c r="BB14" s="621"/>
      <c r="BC14" s="621"/>
      <c r="BD14" s="621"/>
      <c r="BE14" s="621"/>
      <c r="BF14" s="621"/>
      <c r="BG14" s="621"/>
      <c r="BH14" s="621"/>
      <c r="BI14" s="621"/>
      <c r="BJ14" s="621"/>
      <c r="BK14" s="621"/>
      <c r="BL14" s="621"/>
      <c r="BM14" s="621"/>
      <c r="BN14" s="621"/>
      <c r="BO14" s="621"/>
      <c r="BP14" s="621"/>
      <c r="BQ14" s="621"/>
      <c r="BR14" s="621"/>
      <c r="BS14" s="621"/>
      <c r="BT14" s="621"/>
      <c r="BU14" s="621"/>
      <c r="BV14" s="621"/>
      <c r="BW14" s="621"/>
      <c r="BX14" s="621"/>
      <c r="BY14" s="621"/>
      <c r="BZ14" s="621"/>
      <c r="CA14" s="621"/>
      <c r="CB14" s="621"/>
      <c r="CC14" s="621"/>
      <c r="CD14" s="621"/>
      <c r="CE14" s="173"/>
      <c r="CF14" s="173"/>
    </row>
    <row r="15" spans="1:84" ht="12" customHeight="1">
      <c r="A15" s="171"/>
      <c r="B15" s="677" t="str">
        <f>IF(入力①!L33="","",入力①!L33)</f>
        <v/>
      </c>
      <c r="C15" s="678"/>
      <c r="D15" s="678"/>
      <c r="E15" s="678"/>
      <c r="F15" s="678"/>
      <c r="G15" s="678"/>
      <c r="H15" s="678"/>
      <c r="I15" s="678"/>
      <c r="J15" s="678"/>
      <c r="K15" s="678"/>
      <c r="L15" s="678"/>
      <c r="M15" s="678"/>
      <c r="N15" s="678"/>
      <c r="O15" s="678"/>
      <c r="P15" s="681" t="str">
        <f>IF(入力①!O33="","",入力①!O33)</f>
        <v/>
      </c>
      <c r="Q15" s="681"/>
      <c r="R15" s="681"/>
      <c r="S15" s="681"/>
      <c r="T15" s="681"/>
      <c r="U15" s="681"/>
      <c r="V15" s="681"/>
      <c r="W15" s="681"/>
      <c r="X15" s="681"/>
      <c r="Y15" s="681"/>
      <c r="Z15" s="681"/>
      <c r="AA15" s="681"/>
      <c r="AB15" s="681"/>
      <c r="AC15" s="682"/>
      <c r="AD15" s="673"/>
      <c r="AE15" s="674"/>
      <c r="AF15" s="674"/>
      <c r="AG15" s="674"/>
      <c r="AH15" s="674"/>
      <c r="AI15" s="674"/>
      <c r="AJ15" s="674"/>
      <c r="AK15" s="674"/>
      <c r="AL15" s="674"/>
      <c r="AM15" s="674"/>
      <c r="AN15" s="674"/>
      <c r="AO15" s="234"/>
      <c r="AP15" s="618" t="s">
        <v>94</v>
      </c>
      <c r="AQ15" s="618"/>
      <c r="AR15" s="618"/>
      <c r="AS15" s="618"/>
      <c r="AT15" s="618"/>
      <c r="AU15" s="618"/>
      <c r="AV15" s="293"/>
      <c r="AW15" s="622" t="str">
        <f>IF(入力①!L37="","",入力①!L37)</f>
        <v/>
      </c>
      <c r="AX15" s="622"/>
      <c r="AY15" s="622"/>
      <c r="AZ15" s="622"/>
      <c r="BA15" s="622"/>
      <c r="BB15" s="622"/>
      <c r="BC15" s="622"/>
      <c r="BD15" s="622"/>
      <c r="BE15" s="622"/>
      <c r="BF15" s="622"/>
      <c r="BG15" s="622"/>
      <c r="BH15" s="622"/>
      <c r="BI15" s="622"/>
      <c r="BJ15" s="622"/>
      <c r="BK15" s="622"/>
      <c r="BL15" s="622"/>
      <c r="BM15" s="622"/>
      <c r="BN15" s="622"/>
      <c r="BO15" s="622"/>
      <c r="BP15" s="623" t="str">
        <f>CONCATENATE("(担当者：",IF(入力①!L38="","　　　　　　",入力①!L38),")")</f>
        <v>(担当者：　　　　　　)</v>
      </c>
      <c r="BQ15" s="623"/>
      <c r="BR15" s="623"/>
      <c r="BS15" s="623"/>
      <c r="BT15" s="623"/>
      <c r="BU15" s="623"/>
      <c r="BV15" s="623"/>
      <c r="BW15" s="623"/>
      <c r="BX15" s="623"/>
      <c r="BY15" s="623"/>
      <c r="BZ15" s="623"/>
      <c r="CA15" s="623"/>
      <c r="CB15" s="623"/>
      <c r="CC15" s="623"/>
      <c r="CD15" s="623"/>
      <c r="CE15" s="173"/>
      <c r="CF15" s="173"/>
    </row>
    <row r="16" spans="1:84" ht="12" customHeight="1">
      <c r="A16" s="171"/>
      <c r="B16" s="679" t="str">
        <f>IF(入力①!L39="","",入力①!L39)</f>
        <v/>
      </c>
      <c r="C16" s="680"/>
      <c r="D16" s="680"/>
      <c r="E16" s="680"/>
      <c r="F16" s="680"/>
      <c r="G16" s="680"/>
      <c r="H16" s="680"/>
      <c r="I16" s="680"/>
      <c r="J16" s="680"/>
      <c r="K16" s="680"/>
      <c r="L16" s="680"/>
      <c r="M16" s="680"/>
      <c r="N16" s="680"/>
      <c r="O16" s="680"/>
      <c r="P16" s="683" t="str">
        <f>IF(入力①!O39="","",入力①!O39)</f>
        <v/>
      </c>
      <c r="Q16" s="683"/>
      <c r="R16" s="683"/>
      <c r="S16" s="683"/>
      <c r="T16" s="683"/>
      <c r="U16" s="683"/>
      <c r="V16" s="683"/>
      <c r="W16" s="683"/>
      <c r="X16" s="683"/>
      <c r="Y16" s="683"/>
      <c r="Z16" s="683"/>
      <c r="AA16" s="683"/>
      <c r="AB16" s="683"/>
      <c r="AC16" s="684"/>
      <c r="AD16" s="673"/>
      <c r="AE16" s="674"/>
      <c r="AF16" s="674"/>
      <c r="AG16" s="674"/>
      <c r="AH16" s="674"/>
      <c r="AI16" s="674"/>
      <c r="AJ16" s="674"/>
      <c r="AK16" s="674"/>
      <c r="AL16" s="674"/>
      <c r="AM16" s="674"/>
      <c r="AN16" s="674"/>
      <c r="AO16" s="234"/>
      <c r="AP16" s="619"/>
      <c r="AQ16" s="619"/>
      <c r="AR16" s="619"/>
      <c r="AS16" s="619"/>
      <c r="AT16" s="619"/>
      <c r="AU16" s="619"/>
      <c r="AV16" s="292"/>
      <c r="AW16" s="621"/>
      <c r="AX16" s="621"/>
      <c r="AY16" s="621"/>
      <c r="AZ16" s="621"/>
      <c r="BA16" s="621"/>
      <c r="BB16" s="621"/>
      <c r="BC16" s="621"/>
      <c r="BD16" s="621"/>
      <c r="BE16" s="621"/>
      <c r="BF16" s="621"/>
      <c r="BG16" s="621"/>
      <c r="BH16" s="621"/>
      <c r="BI16" s="621"/>
      <c r="BJ16" s="621"/>
      <c r="BK16" s="621"/>
      <c r="BL16" s="621"/>
      <c r="BM16" s="621"/>
      <c r="BN16" s="621"/>
      <c r="BO16" s="621"/>
      <c r="BP16" s="624"/>
      <c r="BQ16" s="624"/>
      <c r="BR16" s="624"/>
      <c r="BS16" s="624"/>
      <c r="BT16" s="624"/>
      <c r="BU16" s="624"/>
      <c r="BV16" s="624"/>
      <c r="BW16" s="624"/>
      <c r="BX16" s="624"/>
      <c r="BY16" s="624"/>
      <c r="BZ16" s="624"/>
      <c r="CA16" s="624"/>
      <c r="CB16" s="624"/>
      <c r="CC16" s="624"/>
      <c r="CD16" s="624"/>
      <c r="CE16" s="173"/>
      <c r="CF16" s="173"/>
    </row>
    <row r="17" spans="1:84" ht="5.0999999999999996" customHeight="1">
      <c r="A17" s="171"/>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3"/>
      <c r="CE17" s="173"/>
      <c r="CF17" s="173"/>
    </row>
    <row r="18" spans="1:84" ht="32.25" customHeight="1">
      <c r="A18" s="171"/>
      <c r="B18" s="186"/>
      <c r="C18" s="627" t="str">
        <f>CONCATENATE("遡及被保険者資格取得確認を受けた被保険者に対して支払った賃金のうち、労働保険料算定基礎額として申告していない賃金額（",入力②!P25,"、",入力②!Q25,"）を次のとおり報告します。")</f>
        <v>遡及被保険者資格取得確認を受けた被保険者に対して支払った賃金のうち、労働保険料算定基礎額として申告していない賃金額（□労災・雇用の両方、□雇用のみ）を次のとおり報告します。</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7"/>
      <c r="CD18" s="186"/>
      <c r="CE18" s="173"/>
      <c r="CF18" s="173"/>
    </row>
    <row r="19" spans="1:84" s="189" customFormat="1" ht="16.5" customHeight="1">
      <c r="A19" s="187"/>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628" t="s">
        <v>96</v>
      </c>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415" t="str">
        <f>IF(CC19=4,"左４",IF(CD19=4,"右４","通常"))</f>
        <v>通常</v>
      </c>
      <c r="CB19" s="416"/>
      <c r="CC19" s="416">
        <f>VALUE(TEXT(入力③!B8,"e"))</f>
        <v>5</v>
      </c>
      <c r="CD19" s="417">
        <f>VALUE(TEXT(入力③!B28,"e"))</f>
        <v>6</v>
      </c>
      <c r="CE19" s="187"/>
      <c r="CF19" s="187"/>
    </row>
    <row r="20" spans="1:84" s="192" customFormat="1" ht="3.75" customHeight="1">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row>
    <row r="21" spans="1:84" s="192" customFormat="1" ht="17.25" customHeight="1">
      <c r="A21" s="190"/>
      <c r="B21" s="503">
        <f>入力③!B8</f>
        <v>45017</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5"/>
      <c r="AP21" s="193"/>
      <c r="AQ21" s="503">
        <f>入力③!B28</f>
        <v>45383</v>
      </c>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504"/>
      <c r="BU21" s="504"/>
      <c r="BV21" s="504"/>
      <c r="BW21" s="504"/>
      <c r="BX21" s="504"/>
      <c r="BY21" s="504"/>
      <c r="BZ21" s="504"/>
      <c r="CA21" s="504"/>
      <c r="CB21" s="504"/>
      <c r="CC21" s="504"/>
      <c r="CD21" s="505"/>
      <c r="CE21" s="191"/>
      <c r="CF21" s="191"/>
    </row>
    <row r="22" spans="1:84" s="192" customFormat="1" ht="15" customHeight="1">
      <c r="A22" s="190"/>
      <c r="B22" s="506" t="s">
        <v>97</v>
      </c>
      <c r="C22" s="507"/>
      <c r="D22" s="507"/>
      <c r="E22" s="507"/>
      <c r="F22" s="507"/>
      <c r="G22" s="507"/>
      <c r="H22" s="507"/>
      <c r="I22" s="507"/>
      <c r="J22" s="507" t="s">
        <v>98</v>
      </c>
      <c r="K22" s="507"/>
      <c r="L22" s="507"/>
      <c r="M22" s="507"/>
      <c r="N22" s="507"/>
      <c r="O22" s="507"/>
      <c r="P22" s="507"/>
      <c r="Q22" s="507"/>
      <c r="R22" s="507"/>
      <c r="S22" s="507"/>
      <c r="T22" s="507"/>
      <c r="U22" s="507"/>
      <c r="V22" s="507"/>
      <c r="W22" s="507"/>
      <c r="X22" s="507"/>
      <c r="Y22" s="507"/>
      <c r="Z22" s="507" t="s">
        <v>99</v>
      </c>
      <c r="AA22" s="507"/>
      <c r="AB22" s="507"/>
      <c r="AC22" s="507"/>
      <c r="AD22" s="507"/>
      <c r="AE22" s="507"/>
      <c r="AF22" s="507"/>
      <c r="AG22" s="507"/>
      <c r="AH22" s="507"/>
      <c r="AI22" s="507"/>
      <c r="AJ22" s="507"/>
      <c r="AK22" s="507"/>
      <c r="AL22" s="507"/>
      <c r="AM22" s="507"/>
      <c r="AN22" s="507"/>
      <c r="AO22" s="510"/>
      <c r="AP22" s="193"/>
      <c r="AQ22" s="506" t="s">
        <v>97</v>
      </c>
      <c r="AR22" s="507"/>
      <c r="AS22" s="507"/>
      <c r="AT22" s="507"/>
      <c r="AU22" s="507"/>
      <c r="AV22" s="507"/>
      <c r="AW22" s="507"/>
      <c r="AX22" s="507"/>
      <c r="AY22" s="507" t="s">
        <v>98</v>
      </c>
      <c r="AZ22" s="507"/>
      <c r="BA22" s="507"/>
      <c r="BB22" s="507"/>
      <c r="BC22" s="507"/>
      <c r="BD22" s="507"/>
      <c r="BE22" s="507"/>
      <c r="BF22" s="507"/>
      <c r="BG22" s="507"/>
      <c r="BH22" s="507"/>
      <c r="BI22" s="507"/>
      <c r="BJ22" s="507"/>
      <c r="BK22" s="507"/>
      <c r="BL22" s="507"/>
      <c r="BM22" s="507"/>
      <c r="BN22" s="507"/>
      <c r="BO22" s="507" t="s">
        <v>99</v>
      </c>
      <c r="BP22" s="507"/>
      <c r="BQ22" s="507"/>
      <c r="BR22" s="507"/>
      <c r="BS22" s="507"/>
      <c r="BT22" s="507"/>
      <c r="BU22" s="507"/>
      <c r="BV22" s="507"/>
      <c r="BW22" s="507"/>
      <c r="BX22" s="507"/>
      <c r="BY22" s="507"/>
      <c r="BZ22" s="507"/>
      <c r="CA22" s="507"/>
      <c r="CB22" s="507"/>
      <c r="CC22" s="507"/>
      <c r="CD22" s="510"/>
      <c r="CE22" s="191"/>
      <c r="CF22" s="191"/>
    </row>
    <row r="23" spans="1:84" s="192" customFormat="1" ht="15" customHeight="1">
      <c r="A23" s="190"/>
      <c r="B23" s="508"/>
      <c r="C23" s="509"/>
      <c r="D23" s="509"/>
      <c r="E23" s="509"/>
      <c r="F23" s="509"/>
      <c r="G23" s="509"/>
      <c r="H23" s="509"/>
      <c r="I23" s="509"/>
      <c r="J23" s="509" t="s">
        <v>39</v>
      </c>
      <c r="K23" s="509"/>
      <c r="L23" s="509"/>
      <c r="M23" s="509"/>
      <c r="N23" s="509" t="s">
        <v>100</v>
      </c>
      <c r="O23" s="509"/>
      <c r="P23" s="509"/>
      <c r="Q23" s="509"/>
      <c r="R23" s="509"/>
      <c r="S23" s="509"/>
      <c r="T23" s="509"/>
      <c r="U23" s="509"/>
      <c r="V23" s="509"/>
      <c r="W23" s="509"/>
      <c r="X23" s="509"/>
      <c r="Y23" s="509"/>
      <c r="Z23" s="509" t="s">
        <v>39</v>
      </c>
      <c r="AA23" s="509"/>
      <c r="AB23" s="509"/>
      <c r="AC23" s="509"/>
      <c r="AD23" s="509" t="s">
        <v>100</v>
      </c>
      <c r="AE23" s="509"/>
      <c r="AF23" s="509"/>
      <c r="AG23" s="509"/>
      <c r="AH23" s="509"/>
      <c r="AI23" s="509"/>
      <c r="AJ23" s="509"/>
      <c r="AK23" s="509"/>
      <c r="AL23" s="509"/>
      <c r="AM23" s="509"/>
      <c r="AN23" s="509"/>
      <c r="AO23" s="511"/>
      <c r="AP23" s="193"/>
      <c r="AQ23" s="508"/>
      <c r="AR23" s="509"/>
      <c r="AS23" s="509"/>
      <c r="AT23" s="509"/>
      <c r="AU23" s="509"/>
      <c r="AV23" s="509"/>
      <c r="AW23" s="509"/>
      <c r="AX23" s="509"/>
      <c r="AY23" s="509" t="s">
        <v>39</v>
      </c>
      <c r="AZ23" s="509"/>
      <c r="BA23" s="509"/>
      <c r="BB23" s="509"/>
      <c r="BC23" s="509" t="s">
        <v>100</v>
      </c>
      <c r="BD23" s="509"/>
      <c r="BE23" s="509"/>
      <c r="BF23" s="509"/>
      <c r="BG23" s="509"/>
      <c r="BH23" s="509"/>
      <c r="BI23" s="509"/>
      <c r="BJ23" s="509"/>
      <c r="BK23" s="509"/>
      <c r="BL23" s="509"/>
      <c r="BM23" s="509"/>
      <c r="BN23" s="509"/>
      <c r="BO23" s="509" t="s">
        <v>39</v>
      </c>
      <c r="BP23" s="509"/>
      <c r="BQ23" s="509"/>
      <c r="BR23" s="509"/>
      <c r="BS23" s="509" t="s">
        <v>100</v>
      </c>
      <c r="BT23" s="509"/>
      <c r="BU23" s="509"/>
      <c r="BV23" s="509"/>
      <c r="BW23" s="509"/>
      <c r="BX23" s="509"/>
      <c r="BY23" s="509"/>
      <c r="BZ23" s="509"/>
      <c r="CA23" s="509"/>
      <c r="CB23" s="509"/>
      <c r="CC23" s="509"/>
      <c r="CD23" s="511"/>
      <c r="CE23" s="191"/>
      <c r="CF23" s="191"/>
    </row>
    <row r="24" spans="1:84" s="192" customFormat="1" ht="15.6" customHeight="1">
      <c r="A24" s="190"/>
      <c r="B24" s="466">
        <f>入力③!B8</f>
        <v>45017</v>
      </c>
      <c r="C24" s="467"/>
      <c r="D24" s="467"/>
      <c r="E24" s="467"/>
      <c r="F24" s="658" t="s">
        <v>114</v>
      </c>
      <c r="G24" s="658"/>
      <c r="H24" s="658"/>
      <c r="I24" s="659"/>
      <c r="J24" s="468">
        <f>入力③!N8</f>
        <v>0</v>
      </c>
      <c r="K24" s="468"/>
      <c r="L24" s="468"/>
      <c r="M24" s="468"/>
      <c r="N24" s="488">
        <f>入力③!O8</f>
        <v>0</v>
      </c>
      <c r="O24" s="489"/>
      <c r="P24" s="489"/>
      <c r="Q24" s="489"/>
      <c r="R24" s="489"/>
      <c r="S24" s="489"/>
      <c r="T24" s="489"/>
      <c r="U24" s="489"/>
      <c r="V24" s="489"/>
      <c r="W24" s="489"/>
      <c r="X24" s="489"/>
      <c r="Y24" s="283" t="s">
        <v>40</v>
      </c>
      <c r="Z24" s="468">
        <f>入力③!P8</f>
        <v>0</v>
      </c>
      <c r="AA24" s="468"/>
      <c r="AB24" s="468"/>
      <c r="AC24" s="468"/>
      <c r="AD24" s="488">
        <f>入力③!Q8</f>
        <v>0</v>
      </c>
      <c r="AE24" s="489"/>
      <c r="AF24" s="489"/>
      <c r="AG24" s="489"/>
      <c r="AH24" s="489"/>
      <c r="AI24" s="489"/>
      <c r="AJ24" s="489"/>
      <c r="AK24" s="489"/>
      <c r="AL24" s="489"/>
      <c r="AM24" s="489"/>
      <c r="AN24" s="489"/>
      <c r="AO24" s="286" t="s">
        <v>133</v>
      </c>
      <c r="AP24" s="287"/>
      <c r="AQ24" s="466">
        <f>入力③!B28</f>
        <v>45383</v>
      </c>
      <c r="AR24" s="467"/>
      <c r="AS24" s="467"/>
      <c r="AT24" s="467"/>
      <c r="AU24" s="658" t="s">
        <v>114</v>
      </c>
      <c r="AV24" s="658"/>
      <c r="AW24" s="658"/>
      <c r="AX24" s="659"/>
      <c r="AY24" s="468">
        <f>入力③!N28</f>
        <v>0</v>
      </c>
      <c r="AZ24" s="468"/>
      <c r="BA24" s="468"/>
      <c r="BB24" s="468"/>
      <c r="BC24" s="488">
        <f>入力③!O28</f>
        <v>0</v>
      </c>
      <c r="BD24" s="489"/>
      <c r="BE24" s="489"/>
      <c r="BF24" s="489"/>
      <c r="BG24" s="489"/>
      <c r="BH24" s="489"/>
      <c r="BI24" s="489"/>
      <c r="BJ24" s="489"/>
      <c r="BK24" s="489"/>
      <c r="BL24" s="489"/>
      <c r="BM24" s="489"/>
      <c r="BN24" s="283" t="s">
        <v>40</v>
      </c>
      <c r="BO24" s="468">
        <f>入力③!P28</f>
        <v>0</v>
      </c>
      <c r="BP24" s="468"/>
      <c r="BQ24" s="468"/>
      <c r="BR24" s="468"/>
      <c r="BS24" s="488">
        <f>入力③!Q28</f>
        <v>0</v>
      </c>
      <c r="BT24" s="489"/>
      <c r="BU24" s="489"/>
      <c r="BV24" s="489"/>
      <c r="BW24" s="489"/>
      <c r="BX24" s="489"/>
      <c r="BY24" s="489"/>
      <c r="BZ24" s="489"/>
      <c r="CA24" s="489"/>
      <c r="CB24" s="489"/>
      <c r="CC24" s="489"/>
      <c r="CD24" s="286" t="s">
        <v>133</v>
      </c>
      <c r="CE24" s="191"/>
      <c r="CF24" s="191"/>
    </row>
    <row r="25" spans="1:84" s="192" customFormat="1" ht="15.6" customHeight="1">
      <c r="A25" s="190"/>
      <c r="B25" s="466" t="str">
        <f>入力③!B9</f>
        <v/>
      </c>
      <c r="C25" s="467"/>
      <c r="D25" s="467"/>
      <c r="E25" s="467"/>
      <c r="F25" s="658" t="s">
        <v>115</v>
      </c>
      <c r="G25" s="658"/>
      <c r="H25" s="658"/>
      <c r="I25" s="659"/>
      <c r="J25" s="468">
        <f>入力③!N9</f>
        <v>0</v>
      </c>
      <c r="K25" s="468"/>
      <c r="L25" s="468"/>
      <c r="M25" s="468"/>
      <c r="N25" s="488">
        <f>入力③!O9</f>
        <v>0</v>
      </c>
      <c r="O25" s="489"/>
      <c r="P25" s="489"/>
      <c r="Q25" s="489"/>
      <c r="R25" s="489"/>
      <c r="S25" s="489"/>
      <c r="T25" s="489"/>
      <c r="U25" s="489"/>
      <c r="V25" s="489"/>
      <c r="W25" s="489"/>
      <c r="X25" s="489"/>
      <c r="Y25" s="195"/>
      <c r="Z25" s="468">
        <f>入力③!P9</f>
        <v>0</v>
      </c>
      <c r="AA25" s="468"/>
      <c r="AB25" s="468"/>
      <c r="AC25" s="468"/>
      <c r="AD25" s="488">
        <f>入力③!Q9</f>
        <v>0</v>
      </c>
      <c r="AE25" s="489"/>
      <c r="AF25" s="489"/>
      <c r="AG25" s="489"/>
      <c r="AH25" s="489"/>
      <c r="AI25" s="489"/>
      <c r="AJ25" s="489"/>
      <c r="AK25" s="489"/>
      <c r="AL25" s="489"/>
      <c r="AM25" s="489"/>
      <c r="AN25" s="489"/>
      <c r="AO25" s="237"/>
      <c r="AP25" s="194"/>
      <c r="AQ25" s="466" t="str">
        <f>入力③!B29</f>
        <v/>
      </c>
      <c r="AR25" s="467"/>
      <c r="AS25" s="467"/>
      <c r="AT25" s="467"/>
      <c r="AU25" s="658" t="s">
        <v>115</v>
      </c>
      <c r="AV25" s="658"/>
      <c r="AW25" s="658"/>
      <c r="AX25" s="659"/>
      <c r="AY25" s="468">
        <f>入力③!N29</f>
        <v>0</v>
      </c>
      <c r="AZ25" s="468"/>
      <c r="BA25" s="468"/>
      <c r="BB25" s="468"/>
      <c r="BC25" s="488">
        <f>入力③!O29</f>
        <v>0</v>
      </c>
      <c r="BD25" s="489"/>
      <c r="BE25" s="489"/>
      <c r="BF25" s="489"/>
      <c r="BG25" s="489"/>
      <c r="BH25" s="489"/>
      <c r="BI25" s="489"/>
      <c r="BJ25" s="489"/>
      <c r="BK25" s="489"/>
      <c r="BL25" s="489"/>
      <c r="BM25" s="489"/>
      <c r="BN25" s="195"/>
      <c r="BO25" s="468">
        <f>入力③!P29</f>
        <v>0</v>
      </c>
      <c r="BP25" s="468"/>
      <c r="BQ25" s="468"/>
      <c r="BR25" s="468"/>
      <c r="BS25" s="488">
        <f>入力③!Q29</f>
        <v>0</v>
      </c>
      <c r="BT25" s="489"/>
      <c r="BU25" s="489"/>
      <c r="BV25" s="489"/>
      <c r="BW25" s="489"/>
      <c r="BX25" s="489"/>
      <c r="BY25" s="489"/>
      <c r="BZ25" s="489"/>
      <c r="CA25" s="489"/>
      <c r="CB25" s="489"/>
      <c r="CC25" s="489"/>
      <c r="CD25" s="237"/>
      <c r="CE25" s="191"/>
      <c r="CF25" s="191"/>
    </row>
    <row r="26" spans="1:84" s="192" customFormat="1" ht="15.6" customHeight="1">
      <c r="A26" s="190"/>
      <c r="B26" s="466" t="str">
        <f>入力③!B10</f>
        <v/>
      </c>
      <c r="C26" s="467"/>
      <c r="D26" s="467"/>
      <c r="E26" s="467"/>
      <c r="F26" s="658" t="s">
        <v>116</v>
      </c>
      <c r="G26" s="658"/>
      <c r="H26" s="658"/>
      <c r="I26" s="659"/>
      <c r="J26" s="468">
        <f>入力③!N10</f>
        <v>0</v>
      </c>
      <c r="K26" s="468"/>
      <c r="L26" s="468"/>
      <c r="M26" s="468"/>
      <c r="N26" s="488">
        <f>入力③!O10</f>
        <v>0</v>
      </c>
      <c r="O26" s="489"/>
      <c r="P26" s="489"/>
      <c r="Q26" s="489"/>
      <c r="R26" s="489"/>
      <c r="S26" s="489"/>
      <c r="T26" s="489"/>
      <c r="U26" s="489"/>
      <c r="V26" s="489"/>
      <c r="W26" s="489"/>
      <c r="X26" s="489"/>
      <c r="Y26" s="195"/>
      <c r="Z26" s="468">
        <f>入力③!P10</f>
        <v>0</v>
      </c>
      <c r="AA26" s="468"/>
      <c r="AB26" s="468"/>
      <c r="AC26" s="468"/>
      <c r="AD26" s="488">
        <f>入力③!Q10</f>
        <v>0</v>
      </c>
      <c r="AE26" s="489"/>
      <c r="AF26" s="489"/>
      <c r="AG26" s="489"/>
      <c r="AH26" s="489"/>
      <c r="AI26" s="489"/>
      <c r="AJ26" s="489"/>
      <c r="AK26" s="489"/>
      <c r="AL26" s="489"/>
      <c r="AM26" s="489"/>
      <c r="AN26" s="489"/>
      <c r="AO26" s="237"/>
      <c r="AP26" s="194"/>
      <c r="AQ26" s="466" t="str">
        <f>入力③!B30</f>
        <v/>
      </c>
      <c r="AR26" s="467"/>
      <c r="AS26" s="467"/>
      <c r="AT26" s="467"/>
      <c r="AU26" s="658" t="s">
        <v>116</v>
      </c>
      <c r="AV26" s="658"/>
      <c r="AW26" s="658"/>
      <c r="AX26" s="659"/>
      <c r="AY26" s="468">
        <f>入力③!N30</f>
        <v>0</v>
      </c>
      <c r="AZ26" s="468"/>
      <c r="BA26" s="468"/>
      <c r="BB26" s="468"/>
      <c r="BC26" s="488">
        <f>入力③!O30</f>
        <v>0</v>
      </c>
      <c r="BD26" s="489"/>
      <c r="BE26" s="489"/>
      <c r="BF26" s="489"/>
      <c r="BG26" s="489"/>
      <c r="BH26" s="489"/>
      <c r="BI26" s="489"/>
      <c r="BJ26" s="489"/>
      <c r="BK26" s="489"/>
      <c r="BL26" s="489"/>
      <c r="BM26" s="489"/>
      <c r="BN26" s="195"/>
      <c r="BO26" s="468">
        <f>入力③!P30</f>
        <v>0</v>
      </c>
      <c r="BP26" s="468"/>
      <c r="BQ26" s="468"/>
      <c r="BR26" s="468"/>
      <c r="BS26" s="488">
        <f>入力③!Q30</f>
        <v>0</v>
      </c>
      <c r="BT26" s="489"/>
      <c r="BU26" s="489"/>
      <c r="BV26" s="489"/>
      <c r="BW26" s="489"/>
      <c r="BX26" s="489"/>
      <c r="BY26" s="489"/>
      <c r="BZ26" s="489"/>
      <c r="CA26" s="489"/>
      <c r="CB26" s="489"/>
      <c r="CC26" s="489"/>
      <c r="CD26" s="237"/>
      <c r="CE26" s="191"/>
      <c r="CF26" s="191"/>
    </row>
    <row r="27" spans="1:84" s="192" customFormat="1" ht="15.6" customHeight="1">
      <c r="A27" s="190"/>
      <c r="B27" s="466" t="str">
        <f>入力③!B11</f>
        <v/>
      </c>
      <c r="C27" s="467"/>
      <c r="D27" s="467"/>
      <c r="E27" s="467"/>
      <c r="F27" s="658" t="s">
        <v>117</v>
      </c>
      <c r="G27" s="658"/>
      <c r="H27" s="658"/>
      <c r="I27" s="659"/>
      <c r="J27" s="468">
        <f>入力③!N11</f>
        <v>0</v>
      </c>
      <c r="K27" s="468"/>
      <c r="L27" s="468"/>
      <c r="M27" s="468"/>
      <c r="N27" s="488">
        <f>入力③!O11</f>
        <v>0</v>
      </c>
      <c r="O27" s="489"/>
      <c r="P27" s="489"/>
      <c r="Q27" s="489"/>
      <c r="R27" s="489"/>
      <c r="S27" s="489"/>
      <c r="T27" s="489"/>
      <c r="U27" s="489"/>
      <c r="V27" s="489"/>
      <c r="W27" s="489"/>
      <c r="X27" s="489"/>
      <c r="Y27" s="195"/>
      <c r="Z27" s="468">
        <f>入力③!P11</f>
        <v>0</v>
      </c>
      <c r="AA27" s="468"/>
      <c r="AB27" s="468"/>
      <c r="AC27" s="468"/>
      <c r="AD27" s="488">
        <f>入力③!Q11</f>
        <v>0</v>
      </c>
      <c r="AE27" s="489"/>
      <c r="AF27" s="489"/>
      <c r="AG27" s="489"/>
      <c r="AH27" s="489"/>
      <c r="AI27" s="489"/>
      <c r="AJ27" s="489"/>
      <c r="AK27" s="489"/>
      <c r="AL27" s="489"/>
      <c r="AM27" s="489"/>
      <c r="AN27" s="489"/>
      <c r="AO27" s="237"/>
      <c r="AP27" s="194"/>
      <c r="AQ27" s="466" t="str">
        <f>入力③!B31</f>
        <v/>
      </c>
      <c r="AR27" s="467"/>
      <c r="AS27" s="467"/>
      <c r="AT27" s="467"/>
      <c r="AU27" s="658" t="s">
        <v>117</v>
      </c>
      <c r="AV27" s="658"/>
      <c r="AW27" s="658"/>
      <c r="AX27" s="659"/>
      <c r="AY27" s="468">
        <f>入力③!N31</f>
        <v>0</v>
      </c>
      <c r="AZ27" s="468"/>
      <c r="BA27" s="468"/>
      <c r="BB27" s="468"/>
      <c r="BC27" s="488">
        <f>入力③!O31</f>
        <v>0</v>
      </c>
      <c r="BD27" s="489"/>
      <c r="BE27" s="489"/>
      <c r="BF27" s="489"/>
      <c r="BG27" s="489"/>
      <c r="BH27" s="489"/>
      <c r="BI27" s="489"/>
      <c r="BJ27" s="489"/>
      <c r="BK27" s="489"/>
      <c r="BL27" s="489"/>
      <c r="BM27" s="489"/>
      <c r="BN27" s="195"/>
      <c r="BO27" s="468">
        <f>入力③!P31</f>
        <v>0</v>
      </c>
      <c r="BP27" s="468"/>
      <c r="BQ27" s="468"/>
      <c r="BR27" s="468"/>
      <c r="BS27" s="488">
        <f>入力③!Q31</f>
        <v>0</v>
      </c>
      <c r="BT27" s="489"/>
      <c r="BU27" s="489"/>
      <c r="BV27" s="489"/>
      <c r="BW27" s="489"/>
      <c r="BX27" s="489"/>
      <c r="BY27" s="489"/>
      <c r="BZ27" s="489"/>
      <c r="CA27" s="489"/>
      <c r="CB27" s="489"/>
      <c r="CC27" s="489"/>
      <c r="CD27" s="237"/>
      <c r="CE27" s="191"/>
      <c r="CF27" s="191"/>
    </row>
    <row r="28" spans="1:84" s="192" customFormat="1" ht="15.6" customHeight="1">
      <c r="A28" s="190"/>
      <c r="B28" s="466" t="str">
        <f>入力③!B12</f>
        <v/>
      </c>
      <c r="C28" s="467"/>
      <c r="D28" s="467"/>
      <c r="E28" s="467"/>
      <c r="F28" s="658" t="s">
        <v>118</v>
      </c>
      <c r="G28" s="658"/>
      <c r="H28" s="658"/>
      <c r="I28" s="659"/>
      <c r="J28" s="468">
        <f>入力③!N12</f>
        <v>0</v>
      </c>
      <c r="K28" s="468"/>
      <c r="L28" s="468"/>
      <c r="M28" s="468"/>
      <c r="N28" s="488">
        <f>入力③!O12</f>
        <v>0</v>
      </c>
      <c r="O28" s="489"/>
      <c r="P28" s="489"/>
      <c r="Q28" s="489"/>
      <c r="R28" s="489"/>
      <c r="S28" s="489"/>
      <c r="T28" s="489"/>
      <c r="U28" s="489"/>
      <c r="V28" s="489"/>
      <c r="W28" s="489"/>
      <c r="X28" s="489"/>
      <c r="Y28" s="195"/>
      <c r="Z28" s="468">
        <f>入力③!P12</f>
        <v>0</v>
      </c>
      <c r="AA28" s="468"/>
      <c r="AB28" s="468"/>
      <c r="AC28" s="468"/>
      <c r="AD28" s="488">
        <f>入力③!Q12</f>
        <v>0</v>
      </c>
      <c r="AE28" s="489"/>
      <c r="AF28" s="489"/>
      <c r="AG28" s="489"/>
      <c r="AH28" s="489"/>
      <c r="AI28" s="489"/>
      <c r="AJ28" s="489"/>
      <c r="AK28" s="489"/>
      <c r="AL28" s="489"/>
      <c r="AM28" s="489"/>
      <c r="AN28" s="489"/>
      <c r="AO28" s="237"/>
      <c r="AP28" s="194"/>
      <c r="AQ28" s="466" t="str">
        <f>入力③!B32</f>
        <v/>
      </c>
      <c r="AR28" s="467"/>
      <c r="AS28" s="467"/>
      <c r="AT28" s="467"/>
      <c r="AU28" s="658" t="s">
        <v>118</v>
      </c>
      <c r="AV28" s="658"/>
      <c r="AW28" s="658"/>
      <c r="AX28" s="659"/>
      <c r="AY28" s="468">
        <f>入力③!N32</f>
        <v>0</v>
      </c>
      <c r="AZ28" s="468"/>
      <c r="BA28" s="468"/>
      <c r="BB28" s="468"/>
      <c r="BC28" s="488">
        <f>入力③!O32</f>
        <v>0</v>
      </c>
      <c r="BD28" s="489"/>
      <c r="BE28" s="489"/>
      <c r="BF28" s="489"/>
      <c r="BG28" s="489"/>
      <c r="BH28" s="489"/>
      <c r="BI28" s="489"/>
      <c r="BJ28" s="489"/>
      <c r="BK28" s="489"/>
      <c r="BL28" s="489"/>
      <c r="BM28" s="489"/>
      <c r="BN28" s="195"/>
      <c r="BO28" s="468">
        <f>入力③!P32</f>
        <v>0</v>
      </c>
      <c r="BP28" s="468"/>
      <c r="BQ28" s="468"/>
      <c r="BR28" s="468"/>
      <c r="BS28" s="488">
        <f>入力③!Q32</f>
        <v>0</v>
      </c>
      <c r="BT28" s="489"/>
      <c r="BU28" s="489"/>
      <c r="BV28" s="489"/>
      <c r="BW28" s="489"/>
      <c r="BX28" s="489"/>
      <c r="BY28" s="489"/>
      <c r="BZ28" s="489"/>
      <c r="CA28" s="489"/>
      <c r="CB28" s="489"/>
      <c r="CC28" s="489"/>
      <c r="CD28" s="237"/>
      <c r="CE28" s="191"/>
      <c r="CF28" s="191"/>
    </row>
    <row r="29" spans="1:84" s="192" customFormat="1" ht="15.6" customHeight="1">
      <c r="A29" s="190"/>
      <c r="B29" s="466" t="str">
        <f>入力③!B13</f>
        <v/>
      </c>
      <c r="C29" s="467"/>
      <c r="D29" s="467"/>
      <c r="E29" s="467"/>
      <c r="F29" s="658" t="s">
        <v>119</v>
      </c>
      <c r="G29" s="658"/>
      <c r="H29" s="658"/>
      <c r="I29" s="659"/>
      <c r="J29" s="468">
        <f>入力③!N13</f>
        <v>0</v>
      </c>
      <c r="K29" s="468"/>
      <c r="L29" s="468"/>
      <c r="M29" s="468"/>
      <c r="N29" s="488">
        <f>入力③!O13</f>
        <v>0</v>
      </c>
      <c r="O29" s="489"/>
      <c r="P29" s="489"/>
      <c r="Q29" s="489"/>
      <c r="R29" s="489"/>
      <c r="S29" s="489"/>
      <c r="T29" s="489"/>
      <c r="U29" s="489"/>
      <c r="V29" s="489"/>
      <c r="W29" s="489"/>
      <c r="X29" s="489"/>
      <c r="Y29" s="195"/>
      <c r="Z29" s="468">
        <f>入力③!P13</f>
        <v>0</v>
      </c>
      <c r="AA29" s="468"/>
      <c r="AB29" s="468"/>
      <c r="AC29" s="468"/>
      <c r="AD29" s="488">
        <f>入力③!Q13</f>
        <v>0</v>
      </c>
      <c r="AE29" s="489"/>
      <c r="AF29" s="489"/>
      <c r="AG29" s="489"/>
      <c r="AH29" s="489"/>
      <c r="AI29" s="489"/>
      <c r="AJ29" s="489"/>
      <c r="AK29" s="489"/>
      <c r="AL29" s="489"/>
      <c r="AM29" s="489"/>
      <c r="AN29" s="489"/>
      <c r="AO29" s="237"/>
      <c r="AP29" s="194"/>
      <c r="AQ29" s="466" t="str">
        <f>入力③!B33</f>
        <v/>
      </c>
      <c r="AR29" s="467"/>
      <c r="AS29" s="467"/>
      <c r="AT29" s="467"/>
      <c r="AU29" s="658" t="s">
        <v>119</v>
      </c>
      <c r="AV29" s="658"/>
      <c r="AW29" s="658"/>
      <c r="AX29" s="659"/>
      <c r="AY29" s="468">
        <f>入力③!N33</f>
        <v>0</v>
      </c>
      <c r="AZ29" s="468"/>
      <c r="BA29" s="468"/>
      <c r="BB29" s="468"/>
      <c r="BC29" s="488">
        <f>入力③!O33</f>
        <v>0</v>
      </c>
      <c r="BD29" s="489"/>
      <c r="BE29" s="489"/>
      <c r="BF29" s="489"/>
      <c r="BG29" s="489"/>
      <c r="BH29" s="489"/>
      <c r="BI29" s="489"/>
      <c r="BJ29" s="489"/>
      <c r="BK29" s="489"/>
      <c r="BL29" s="489"/>
      <c r="BM29" s="489"/>
      <c r="BN29" s="195"/>
      <c r="BO29" s="468">
        <f>入力③!P33</f>
        <v>0</v>
      </c>
      <c r="BP29" s="468"/>
      <c r="BQ29" s="468"/>
      <c r="BR29" s="468"/>
      <c r="BS29" s="488">
        <f>入力③!Q33</f>
        <v>0</v>
      </c>
      <c r="BT29" s="489"/>
      <c r="BU29" s="489"/>
      <c r="BV29" s="489"/>
      <c r="BW29" s="489"/>
      <c r="BX29" s="489"/>
      <c r="BY29" s="489"/>
      <c r="BZ29" s="489"/>
      <c r="CA29" s="489"/>
      <c r="CB29" s="489"/>
      <c r="CC29" s="489"/>
      <c r="CD29" s="237"/>
      <c r="CE29" s="191"/>
      <c r="CF29" s="191"/>
    </row>
    <row r="30" spans="1:84" s="192" customFormat="1" ht="15.6" customHeight="1">
      <c r="A30" s="190"/>
      <c r="B30" s="466" t="str">
        <f>入力③!B14</f>
        <v/>
      </c>
      <c r="C30" s="467"/>
      <c r="D30" s="467"/>
      <c r="E30" s="467"/>
      <c r="F30" s="658" t="s">
        <v>135</v>
      </c>
      <c r="G30" s="658"/>
      <c r="H30" s="658"/>
      <c r="I30" s="659"/>
      <c r="J30" s="468">
        <f>入力③!N14</f>
        <v>0</v>
      </c>
      <c r="K30" s="468"/>
      <c r="L30" s="468"/>
      <c r="M30" s="468"/>
      <c r="N30" s="488">
        <f>入力③!O14</f>
        <v>0</v>
      </c>
      <c r="O30" s="489"/>
      <c r="P30" s="489"/>
      <c r="Q30" s="489"/>
      <c r="R30" s="489"/>
      <c r="S30" s="489"/>
      <c r="T30" s="489"/>
      <c r="U30" s="489"/>
      <c r="V30" s="489"/>
      <c r="W30" s="489"/>
      <c r="X30" s="489"/>
      <c r="Y30" s="195"/>
      <c r="Z30" s="468">
        <f>入力③!P14</f>
        <v>0</v>
      </c>
      <c r="AA30" s="468"/>
      <c r="AB30" s="468"/>
      <c r="AC30" s="468"/>
      <c r="AD30" s="488">
        <f>入力③!Q14</f>
        <v>0</v>
      </c>
      <c r="AE30" s="489"/>
      <c r="AF30" s="489"/>
      <c r="AG30" s="489"/>
      <c r="AH30" s="489"/>
      <c r="AI30" s="489"/>
      <c r="AJ30" s="489"/>
      <c r="AK30" s="489"/>
      <c r="AL30" s="489"/>
      <c r="AM30" s="489"/>
      <c r="AN30" s="489"/>
      <c r="AO30" s="237"/>
      <c r="AP30" s="194"/>
      <c r="AQ30" s="466" t="str">
        <f>入力③!B34</f>
        <v/>
      </c>
      <c r="AR30" s="467"/>
      <c r="AS30" s="467"/>
      <c r="AT30" s="467"/>
      <c r="AU30" s="658" t="s">
        <v>135</v>
      </c>
      <c r="AV30" s="658"/>
      <c r="AW30" s="658"/>
      <c r="AX30" s="659"/>
      <c r="AY30" s="468">
        <f>入力③!N34</f>
        <v>0</v>
      </c>
      <c r="AZ30" s="468"/>
      <c r="BA30" s="468"/>
      <c r="BB30" s="468"/>
      <c r="BC30" s="488">
        <f>入力③!O34</f>
        <v>0</v>
      </c>
      <c r="BD30" s="489"/>
      <c r="BE30" s="489"/>
      <c r="BF30" s="489"/>
      <c r="BG30" s="489"/>
      <c r="BH30" s="489"/>
      <c r="BI30" s="489"/>
      <c r="BJ30" s="489"/>
      <c r="BK30" s="489"/>
      <c r="BL30" s="489"/>
      <c r="BM30" s="489"/>
      <c r="BN30" s="195"/>
      <c r="BO30" s="468">
        <f>入力③!P34</f>
        <v>0</v>
      </c>
      <c r="BP30" s="468"/>
      <c r="BQ30" s="468"/>
      <c r="BR30" s="468"/>
      <c r="BS30" s="488">
        <f>入力③!Q34</f>
        <v>0</v>
      </c>
      <c r="BT30" s="489"/>
      <c r="BU30" s="489"/>
      <c r="BV30" s="489"/>
      <c r="BW30" s="489"/>
      <c r="BX30" s="489"/>
      <c r="BY30" s="489"/>
      <c r="BZ30" s="489"/>
      <c r="CA30" s="489"/>
      <c r="CB30" s="489"/>
      <c r="CC30" s="489"/>
      <c r="CD30" s="237"/>
      <c r="CE30" s="191"/>
      <c r="CF30" s="191"/>
    </row>
    <row r="31" spans="1:84" s="192" customFormat="1" ht="15.6" customHeight="1">
      <c r="A31" s="190"/>
      <c r="B31" s="466" t="str">
        <f>入力③!B15</f>
        <v/>
      </c>
      <c r="C31" s="467"/>
      <c r="D31" s="467"/>
      <c r="E31" s="467"/>
      <c r="F31" s="658" t="s">
        <v>136</v>
      </c>
      <c r="G31" s="658"/>
      <c r="H31" s="658"/>
      <c r="I31" s="659"/>
      <c r="J31" s="468">
        <f>入力③!N15</f>
        <v>0</v>
      </c>
      <c r="K31" s="468"/>
      <c r="L31" s="468"/>
      <c r="M31" s="468"/>
      <c r="N31" s="488">
        <f>入力③!O15</f>
        <v>0</v>
      </c>
      <c r="O31" s="489"/>
      <c r="P31" s="489"/>
      <c r="Q31" s="489"/>
      <c r="R31" s="489"/>
      <c r="S31" s="489"/>
      <c r="T31" s="489"/>
      <c r="U31" s="489"/>
      <c r="V31" s="489"/>
      <c r="W31" s="489"/>
      <c r="X31" s="489"/>
      <c r="Y31" s="195"/>
      <c r="Z31" s="468">
        <f>入力③!P15</f>
        <v>0</v>
      </c>
      <c r="AA31" s="468"/>
      <c r="AB31" s="468"/>
      <c r="AC31" s="468"/>
      <c r="AD31" s="488">
        <f>入力③!Q15</f>
        <v>0</v>
      </c>
      <c r="AE31" s="489"/>
      <c r="AF31" s="489"/>
      <c r="AG31" s="489"/>
      <c r="AH31" s="489"/>
      <c r="AI31" s="489"/>
      <c r="AJ31" s="489"/>
      <c r="AK31" s="489"/>
      <c r="AL31" s="489"/>
      <c r="AM31" s="489"/>
      <c r="AN31" s="489"/>
      <c r="AO31" s="237"/>
      <c r="AP31" s="194"/>
      <c r="AQ31" s="466" t="str">
        <f>入力③!B35</f>
        <v/>
      </c>
      <c r="AR31" s="467"/>
      <c r="AS31" s="467"/>
      <c r="AT31" s="467"/>
      <c r="AU31" s="658" t="s">
        <v>136</v>
      </c>
      <c r="AV31" s="658"/>
      <c r="AW31" s="658"/>
      <c r="AX31" s="659"/>
      <c r="AY31" s="468">
        <f>入力③!N35</f>
        <v>0</v>
      </c>
      <c r="AZ31" s="468"/>
      <c r="BA31" s="468"/>
      <c r="BB31" s="468"/>
      <c r="BC31" s="488">
        <f>入力③!O35</f>
        <v>0</v>
      </c>
      <c r="BD31" s="489"/>
      <c r="BE31" s="489"/>
      <c r="BF31" s="489"/>
      <c r="BG31" s="489"/>
      <c r="BH31" s="489"/>
      <c r="BI31" s="489"/>
      <c r="BJ31" s="489"/>
      <c r="BK31" s="489"/>
      <c r="BL31" s="489"/>
      <c r="BM31" s="489"/>
      <c r="BN31" s="195"/>
      <c r="BO31" s="468">
        <f>入力③!P35</f>
        <v>0</v>
      </c>
      <c r="BP31" s="468"/>
      <c r="BQ31" s="468"/>
      <c r="BR31" s="468"/>
      <c r="BS31" s="488">
        <f>入力③!Q35</f>
        <v>0</v>
      </c>
      <c r="BT31" s="489"/>
      <c r="BU31" s="489"/>
      <c r="BV31" s="489"/>
      <c r="BW31" s="489"/>
      <c r="BX31" s="489"/>
      <c r="BY31" s="489"/>
      <c r="BZ31" s="489"/>
      <c r="CA31" s="489"/>
      <c r="CB31" s="489"/>
      <c r="CC31" s="489"/>
      <c r="CD31" s="237"/>
      <c r="CE31" s="191"/>
      <c r="CF31" s="191"/>
    </row>
    <row r="32" spans="1:84" s="192" customFormat="1" ht="15.6" customHeight="1">
      <c r="A32" s="190"/>
      <c r="B32" s="466" t="str">
        <f>入力③!B16</f>
        <v/>
      </c>
      <c r="C32" s="467"/>
      <c r="D32" s="467"/>
      <c r="E32" s="467"/>
      <c r="F32" s="658" t="s">
        <v>137</v>
      </c>
      <c r="G32" s="658"/>
      <c r="H32" s="658"/>
      <c r="I32" s="659"/>
      <c r="J32" s="468">
        <f>入力③!N16</f>
        <v>0</v>
      </c>
      <c r="K32" s="468"/>
      <c r="L32" s="468"/>
      <c r="M32" s="468"/>
      <c r="N32" s="488">
        <f>入力③!O16</f>
        <v>0</v>
      </c>
      <c r="O32" s="489"/>
      <c r="P32" s="489"/>
      <c r="Q32" s="489"/>
      <c r="R32" s="489"/>
      <c r="S32" s="489"/>
      <c r="T32" s="489"/>
      <c r="U32" s="489"/>
      <c r="V32" s="489"/>
      <c r="W32" s="489"/>
      <c r="X32" s="489"/>
      <c r="Y32" s="195"/>
      <c r="Z32" s="468">
        <f>入力③!P16</f>
        <v>0</v>
      </c>
      <c r="AA32" s="468"/>
      <c r="AB32" s="468"/>
      <c r="AC32" s="468"/>
      <c r="AD32" s="488">
        <f>入力③!Q16</f>
        <v>0</v>
      </c>
      <c r="AE32" s="489"/>
      <c r="AF32" s="489"/>
      <c r="AG32" s="489"/>
      <c r="AH32" s="489"/>
      <c r="AI32" s="489"/>
      <c r="AJ32" s="489"/>
      <c r="AK32" s="489"/>
      <c r="AL32" s="489"/>
      <c r="AM32" s="489"/>
      <c r="AN32" s="489"/>
      <c r="AO32" s="237"/>
      <c r="AP32" s="194"/>
      <c r="AQ32" s="466" t="str">
        <f>入力③!B36</f>
        <v/>
      </c>
      <c r="AR32" s="467"/>
      <c r="AS32" s="467"/>
      <c r="AT32" s="467"/>
      <c r="AU32" s="658" t="s">
        <v>137</v>
      </c>
      <c r="AV32" s="658"/>
      <c r="AW32" s="658"/>
      <c r="AX32" s="659"/>
      <c r="AY32" s="468">
        <f>入力③!N36</f>
        <v>0</v>
      </c>
      <c r="AZ32" s="468"/>
      <c r="BA32" s="468"/>
      <c r="BB32" s="468"/>
      <c r="BC32" s="488">
        <f>入力③!O36</f>
        <v>0</v>
      </c>
      <c r="BD32" s="489"/>
      <c r="BE32" s="489"/>
      <c r="BF32" s="489"/>
      <c r="BG32" s="489"/>
      <c r="BH32" s="489"/>
      <c r="BI32" s="489"/>
      <c r="BJ32" s="489"/>
      <c r="BK32" s="489"/>
      <c r="BL32" s="489"/>
      <c r="BM32" s="489"/>
      <c r="BN32" s="195"/>
      <c r="BO32" s="468">
        <f>入力③!P36</f>
        <v>0</v>
      </c>
      <c r="BP32" s="468"/>
      <c r="BQ32" s="468"/>
      <c r="BR32" s="468"/>
      <c r="BS32" s="488">
        <f>入力③!Q36</f>
        <v>0</v>
      </c>
      <c r="BT32" s="489"/>
      <c r="BU32" s="489"/>
      <c r="BV32" s="489"/>
      <c r="BW32" s="489"/>
      <c r="BX32" s="489"/>
      <c r="BY32" s="489"/>
      <c r="BZ32" s="489"/>
      <c r="CA32" s="489"/>
      <c r="CB32" s="489"/>
      <c r="CC32" s="489"/>
      <c r="CD32" s="237"/>
      <c r="CE32" s="191"/>
      <c r="CF32" s="191"/>
    </row>
    <row r="33" spans="1:84" s="192" customFormat="1" ht="15.6" customHeight="1">
      <c r="A33" s="190"/>
      <c r="B33" s="466">
        <f>入力③!B17</f>
        <v>45292</v>
      </c>
      <c r="C33" s="467"/>
      <c r="D33" s="467"/>
      <c r="E33" s="467"/>
      <c r="F33" s="658" t="s">
        <v>120</v>
      </c>
      <c r="G33" s="658"/>
      <c r="H33" s="658"/>
      <c r="I33" s="659"/>
      <c r="J33" s="468">
        <f>入力③!N17</f>
        <v>0</v>
      </c>
      <c r="K33" s="468"/>
      <c r="L33" s="468"/>
      <c r="M33" s="468"/>
      <c r="N33" s="488">
        <f>入力③!O17</f>
        <v>0</v>
      </c>
      <c r="O33" s="489"/>
      <c r="P33" s="489"/>
      <c r="Q33" s="489"/>
      <c r="R33" s="489"/>
      <c r="S33" s="489"/>
      <c r="T33" s="489"/>
      <c r="U33" s="489"/>
      <c r="V33" s="489"/>
      <c r="W33" s="489"/>
      <c r="X33" s="489"/>
      <c r="Y33" s="195"/>
      <c r="Z33" s="468">
        <f>入力③!P17</f>
        <v>0</v>
      </c>
      <c r="AA33" s="468"/>
      <c r="AB33" s="468"/>
      <c r="AC33" s="468"/>
      <c r="AD33" s="488">
        <f>入力③!Q17</f>
        <v>0</v>
      </c>
      <c r="AE33" s="489"/>
      <c r="AF33" s="489"/>
      <c r="AG33" s="489"/>
      <c r="AH33" s="489"/>
      <c r="AI33" s="489"/>
      <c r="AJ33" s="489"/>
      <c r="AK33" s="489"/>
      <c r="AL33" s="489"/>
      <c r="AM33" s="489"/>
      <c r="AN33" s="489"/>
      <c r="AO33" s="237"/>
      <c r="AP33" s="194"/>
      <c r="AQ33" s="466">
        <f>入力③!B37</f>
        <v>45658</v>
      </c>
      <c r="AR33" s="467"/>
      <c r="AS33" s="467"/>
      <c r="AT33" s="467"/>
      <c r="AU33" s="658" t="s">
        <v>120</v>
      </c>
      <c r="AV33" s="658"/>
      <c r="AW33" s="658"/>
      <c r="AX33" s="659"/>
      <c r="AY33" s="468">
        <f>入力③!N37</f>
        <v>0</v>
      </c>
      <c r="AZ33" s="468"/>
      <c r="BA33" s="468"/>
      <c r="BB33" s="468"/>
      <c r="BC33" s="488">
        <f>入力③!O37</f>
        <v>0</v>
      </c>
      <c r="BD33" s="489"/>
      <c r="BE33" s="489"/>
      <c r="BF33" s="489"/>
      <c r="BG33" s="489"/>
      <c r="BH33" s="489"/>
      <c r="BI33" s="489"/>
      <c r="BJ33" s="489"/>
      <c r="BK33" s="489"/>
      <c r="BL33" s="489"/>
      <c r="BM33" s="489"/>
      <c r="BN33" s="195"/>
      <c r="BO33" s="468">
        <f>入力③!P37</f>
        <v>0</v>
      </c>
      <c r="BP33" s="468"/>
      <c r="BQ33" s="468"/>
      <c r="BR33" s="468"/>
      <c r="BS33" s="488">
        <f>入力③!Q37</f>
        <v>0</v>
      </c>
      <c r="BT33" s="489"/>
      <c r="BU33" s="489"/>
      <c r="BV33" s="489"/>
      <c r="BW33" s="489"/>
      <c r="BX33" s="489"/>
      <c r="BY33" s="489"/>
      <c r="BZ33" s="489"/>
      <c r="CA33" s="489"/>
      <c r="CB33" s="489"/>
      <c r="CC33" s="489"/>
      <c r="CD33" s="237"/>
      <c r="CE33" s="191"/>
      <c r="CF33" s="191"/>
    </row>
    <row r="34" spans="1:84" ht="15.6" customHeight="1">
      <c r="A34" s="171"/>
      <c r="B34" s="466" t="str">
        <f>入力③!B18</f>
        <v/>
      </c>
      <c r="C34" s="467"/>
      <c r="D34" s="467"/>
      <c r="E34" s="467"/>
      <c r="F34" s="658" t="s">
        <v>121</v>
      </c>
      <c r="G34" s="658"/>
      <c r="H34" s="658"/>
      <c r="I34" s="659"/>
      <c r="J34" s="468">
        <f>入力③!N18</f>
        <v>0</v>
      </c>
      <c r="K34" s="468"/>
      <c r="L34" s="468"/>
      <c r="M34" s="468"/>
      <c r="N34" s="488">
        <f>入力③!O18</f>
        <v>0</v>
      </c>
      <c r="O34" s="489"/>
      <c r="P34" s="489"/>
      <c r="Q34" s="489"/>
      <c r="R34" s="489"/>
      <c r="S34" s="489"/>
      <c r="T34" s="489"/>
      <c r="U34" s="489"/>
      <c r="V34" s="489"/>
      <c r="W34" s="489"/>
      <c r="X34" s="489"/>
      <c r="Y34" s="195"/>
      <c r="Z34" s="468">
        <f>入力③!P18</f>
        <v>0</v>
      </c>
      <c r="AA34" s="468"/>
      <c r="AB34" s="468"/>
      <c r="AC34" s="468"/>
      <c r="AD34" s="488">
        <f>入力③!Q18</f>
        <v>0</v>
      </c>
      <c r="AE34" s="489"/>
      <c r="AF34" s="489"/>
      <c r="AG34" s="489"/>
      <c r="AH34" s="489"/>
      <c r="AI34" s="489"/>
      <c r="AJ34" s="489"/>
      <c r="AK34" s="489"/>
      <c r="AL34" s="489"/>
      <c r="AM34" s="489"/>
      <c r="AN34" s="489"/>
      <c r="AO34" s="237"/>
      <c r="AP34" s="183"/>
      <c r="AQ34" s="466" t="str">
        <f>入力③!B38</f>
        <v/>
      </c>
      <c r="AR34" s="467"/>
      <c r="AS34" s="467"/>
      <c r="AT34" s="467"/>
      <c r="AU34" s="658" t="s">
        <v>121</v>
      </c>
      <c r="AV34" s="658"/>
      <c r="AW34" s="658"/>
      <c r="AX34" s="659"/>
      <c r="AY34" s="468">
        <f>入力③!N38</f>
        <v>0</v>
      </c>
      <c r="AZ34" s="468"/>
      <c r="BA34" s="468"/>
      <c r="BB34" s="468"/>
      <c r="BC34" s="488">
        <f>入力③!O38</f>
        <v>0</v>
      </c>
      <c r="BD34" s="489"/>
      <c r="BE34" s="489"/>
      <c r="BF34" s="489"/>
      <c r="BG34" s="489"/>
      <c r="BH34" s="489"/>
      <c r="BI34" s="489"/>
      <c r="BJ34" s="489"/>
      <c r="BK34" s="489"/>
      <c r="BL34" s="489"/>
      <c r="BM34" s="489"/>
      <c r="BN34" s="195"/>
      <c r="BO34" s="468">
        <f>入力③!P38</f>
        <v>0</v>
      </c>
      <c r="BP34" s="468"/>
      <c r="BQ34" s="468"/>
      <c r="BR34" s="468"/>
      <c r="BS34" s="488">
        <f>入力③!Q38</f>
        <v>0</v>
      </c>
      <c r="BT34" s="489"/>
      <c r="BU34" s="489"/>
      <c r="BV34" s="489"/>
      <c r="BW34" s="489"/>
      <c r="BX34" s="489"/>
      <c r="BY34" s="489"/>
      <c r="BZ34" s="489"/>
      <c r="CA34" s="489"/>
      <c r="CB34" s="489"/>
      <c r="CC34" s="489"/>
      <c r="CD34" s="237"/>
      <c r="CE34" s="173"/>
      <c r="CF34" s="173"/>
    </row>
    <row r="35" spans="1:84" ht="15.6" customHeight="1">
      <c r="A35" s="171"/>
      <c r="B35" s="466" t="str">
        <f>入力③!B19</f>
        <v/>
      </c>
      <c r="C35" s="467"/>
      <c r="D35" s="467"/>
      <c r="E35" s="467"/>
      <c r="F35" s="658" t="s">
        <v>122</v>
      </c>
      <c r="G35" s="658"/>
      <c r="H35" s="658"/>
      <c r="I35" s="659"/>
      <c r="J35" s="468">
        <f>入力③!N19</f>
        <v>0</v>
      </c>
      <c r="K35" s="468"/>
      <c r="L35" s="468"/>
      <c r="M35" s="468"/>
      <c r="N35" s="488">
        <f>入力③!O19</f>
        <v>0</v>
      </c>
      <c r="O35" s="489"/>
      <c r="P35" s="489"/>
      <c r="Q35" s="489"/>
      <c r="R35" s="489"/>
      <c r="S35" s="489"/>
      <c r="T35" s="489"/>
      <c r="U35" s="489"/>
      <c r="V35" s="489"/>
      <c r="W35" s="489"/>
      <c r="X35" s="489"/>
      <c r="Y35" s="195"/>
      <c r="Z35" s="468">
        <f>入力③!P19</f>
        <v>0</v>
      </c>
      <c r="AA35" s="468"/>
      <c r="AB35" s="468"/>
      <c r="AC35" s="468"/>
      <c r="AD35" s="488">
        <f>入力③!Q19</f>
        <v>0</v>
      </c>
      <c r="AE35" s="489"/>
      <c r="AF35" s="489"/>
      <c r="AG35" s="489"/>
      <c r="AH35" s="489"/>
      <c r="AI35" s="489"/>
      <c r="AJ35" s="489"/>
      <c r="AK35" s="489"/>
      <c r="AL35" s="489"/>
      <c r="AM35" s="489"/>
      <c r="AN35" s="489"/>
      <c r="AO35" s="237"/>
      <c r="AP35" s="183"/>
      <c r="AQ35" s="466" t="str">
        <f>入力③!B39</f>
        <v/>
      </c>
      <c r="AR35" s="467"/>
      <c r="AS35" s="467"/>
      <c r="AT35" s="467"/>
      <c r="AU35" s="658" t="s">
        <v>122</v>
      </c>
      <c r="AV35" s="658"/>
      <c r="AW35" s="658"/>
      <c r="AX35" s="659"/>
      <c r="AY35" s="468">
        <f>入力③!N39</f>
        <v>0</v>
      </c>
      <c r="AZ35" s="468"/>
      <c r="BA35" s="468"/>
      <c r="BB35" s="468"/>
      <c r="BC35" s="488">
        <f>入力③!O39</f>
        <v>0</v>
      </c>
      <c r="BD35" s="489"/>
      <c r="BE35" s="489"/>
      <c r="BF35" s="489"/>
      <c r="BG35" s="489"/>
      <c r="BH35" s="489"/>
      <c r="BI35" s="489"/>
      <c r="BJ35" s="489"/>
      <c r="BK35" s="489"/>
      <c r="BL35" s="489"/>
      <c r="BM35" s="489"/>
      <c r="BN35" s="195"/>
      <c r="BO35" s="468">
        <f>入力③!P39</f>
        <v>0</v>
      </c>
      <c r="BP35" s="468"/>
      <c r="BQ35" s="468"/>
      <c r="BR35" s="468"/>
      <c r="BS35" s="488">
        <f>入力③!Q39</f>
        <v>0</v>
      </c>
      <c r="BT35" s="489"/>
      <c r="BU35" s="489"/>
      <c r="BV35" s="489"/>
      <c r="BW35" s="489"/>
      <c r="BX35" s="489"/>
      <c r="BY35" s="489"/>
      <c r="BZ35" s="489"/>
      <c r="CA35" s="489"/>
      <c r="CB35" s="489"/>
      <c r="CC35" s="489"/>
      <c r="CD35" s="237"/>
      <c r="CE35" s="173"/>
      <c r="CF35" s="173"/>
    </row>
    <row r="36" spans="1:84" ht="15.6" customHeight="1">
      <c r="A36" s="171"/>
      <c r="B36" s="466" t="str">
        <f>入力③!B20</f>
        <v>賞与等</v>
      </c>
      <c r="C36" s="467"/>
      <c r="D36" s="467"/>
      <c r="E36" s="467"/>
      <c r="F36" s="471">
        <f>入力③!C20</f>
        <v>6</v>
      </c>
      <c r="G36" s="471"/>
      <c r="H36" s="471"/>
      <c r="I36" s="472"/>
      <c r="J36" s="468">
        <f>入力③!N20</f>
        <v>0</v>
      </c>
      <c r="K36" s="468"/>
      <c r="L36" s="468"/>
      <c r="M36" s="468"/>
      <c r="N36" s="488">
        <f>入力③!O20</f>
        <v>0</v>
      </c>
      <c r="O36" s="489"/>
      <c r="P36" s="489"/>
      <c r="Q36" s="489"/>
      <c r="R36" s="489"/>
      <c r="S36" s="489"/>
      <c r="T36" s="489"/>
      <c r="U36" s="489"/>
      <c r="V36" s="489"/>
      <c r="W36" s="489"/>
      <c r="X36" s="489"/>
      <c r="Y36" s="195"/>
      <c r="Z36" s="468">
        <f>入力③!P20</f>
        <v>0</v>
      </c>
      <c r="AA36" s="468"/>
      <c r="AB36" s="468"/>
      <c r="AC36" s="468"/>
      <c r="AD36" s="488">
        <f>入力③!Q20</f>
        <v>0</v>
      </c>
      <c r="AE36" s="489"/>
      <c r="AF36" s="489"/>
      <c r="AG36" s="489"/>
      <c r="AH36" s="489"/>
      <c r="AI36" s="489"/>
      <c r="AJ36" s="489"/>
      <c r="AK36" s="489"/>
      <c r="AL36" s="489"/>
      <c r="AM36" s="489"/>
      <c r="AN36" s="489"/>
      <c r="AO36" s="237"/>
      <c r="AP36" s="183"/>
      <c r="AQ36" s="466" t="str">
        <f>入力③!B40</f>
        <v>賞与等</v>
      </c>
      <c r="AR36" s="467"/>
      <c r="AS36" s="467"/>
      <c r="AT36" s="467"/>
      <c r="AU36" s="471">
        <f>入力③!C40</f>
        <v>6</v>
      </c>
      <c r="AV36" s="471"/>
      <c r="AW36" s="471"/>
      <c r="AX36" s="472"/>
      <c r="AY36" s="468">
        <f>入力③!N40</f>
        <v>0</v>
      </c>
      <c r="AZ36" s="468"/>
      <c r="BA36" s="468"/>
      <c r="BB36" s="468"/>
      <c r="BC36" s="488">
        <f>入力③!O40</f>
        <v>0</v>
      </c>
      <c r="BD36" s="489"/>
      <c r="BE36" s="489"/>
      <c r="BF36" s="489"/>
      <c r="BG36" s="489"/>
      <c r="BH36" s="489"/>
      <c r="BI36" s="489"/>
      <c r="BJ36" s="489"/>
      <c r="BK36" s="489"/>
      <c r="BL36" s="489"/>
      <c r="BM36" s="489"/>
      <c r="BN36" s="195"/>
      <c r="BO36" s="468">
        <f>入力③!P40</f>
        <v>0</v>
      </c>
      <c r="BP36" s="468"/>
      <c r="BQ36" s="468"/>
      <c r="BR36" s="468"/>
      <c r="BS36" s="488">
        <f>入力③!Q40</f>
        <v>0</v>
      </c>
      <c r="BT36" s="489"/>
      <c r="BU36" s="489"/>
      <c r="BV36" s="489"/>
      <c r="BW36" s="489"/>
      <c r="BX36" s="489"/>
      <c r="BY36" s="489"/>
      <c r="BZ36" s="489"/>
      <c r="CA36" s="489"/>
      <c r="CB36" s="489"/>
      <c r="CC36" s="489"/>
      <c r="CD36" s="237"/>
      <c r="CE36" s="173"/>
      <c r="CF36" s="173"/>
    </row>
    <row r="37" spans="1:84" ht="15.6" customHeight="1">
      <c r="A37" s="171"/>
      <c r="B37" s="466"/>
      <c r="C37" s="467"/>
      <c r="D37" s="467"/>
      <c r="E37" s="467"/>
      <c r="F37" s="471">
        <f>入力③!C21</f>
        <v>0</v>
      </c>
      <c r="G37" s="471"/>
      <c r="H37" s="471"/>
      <c r="I37" s="472"/>
      <c r="J37" s="468">
        <f>入力③!N21</f>
        <v>0</v>
      </c>
      <c r="K37" s="468"/>
      <c r="L37" s="468"/>
      <c r="M37" s="468"/>
      <c r="N37" s="488">
        <f>入力③!O21</f>
        <v>0</v>
      </c>
      <c r="O37" s="489"/>
      <c r="P37" s="489"/>
      <c r="Q37" s="489"/>
      <c r="R37" s="489"/>
      <c r="S37" s="489"/>
      <c r="T37" s="489"/>
      <c r="U37" s="489"/>
      <c r="V37" s="489"/>
      <c r="W37" s="489"/>
      <c r="X37" s="489"/>
      <c r="Y37" s="195"/>
      <c r="Z37" s="468">
        <f>入力③!P21</f>
        <v>0</v>
      </c>
      <c r="AA37" s="468"/>
      <c r="AB37" s="468"/>
      <c r="AC37" s="468"/>
      <c r="AD37" s="488">
        <f>入力③!Q21</f>
        <v>0</v>
      </c>
      <c r="AE37" s="489"/>
      <c r="AF37" s="489"/>
      <c r="AG37" s="489"/>
      <c r="AH37" s="489"/>
      <c r="AI37" s="489"/>
      <c r="AJ37" s="489"/>
      <c r="AK37" s="489"/>
      <c r="AL37" s="489"/>
      <c r="AM37" s="489"/>
      <c r="AN37" s="489"/>
      <c r="AO37" s="237"/>
      <c r="AP37" s="183"/>
      <c r="AQ37" s="466"/>
      <c r="AR37" s="467"/>
      <c r="AS37" s="467"/>
      <c r="AT37" s="467"/>
      <c r="AU37" s="471">
        <f>入力③!C41</f>
        <v>0</v>
      </c>
      <c r="AV37" s="471"/>
      <c r="AW37" s="471"/>
      <c r="AX37" s="472"/>
      <c r="AY37" s="468">
        <f>入力③!N41</f>
        <v>0</v>
      </c>
      <c r="AZ37" s="468"/>
      <c r="BA37" s="468"/>
      <c r="BB37" s="468"/>
      <c r="BC37" s="488">
        <f>入力③!O41</f>
        <v>0</v>
      </c>
      <c r="BD37" s="489"/>
      <c r="BE37" s="489"/>
      <c r="BF37" s="489"/>
      <c r="BG37" s="489"/>
      <c r="BH37" s="489"/>
      <c r="BI37" s="489"/>
      <c r="BJ37" s="489"/>
      <c r="BK37" s="489"/>
      <c r="BL37" s="489"/>
      <c r="BM37" s="489"/>
      <c r="BN37" s="195"/>
      <c r="BO37" s="468">
        <f>入力③!P41</f>
        <v>0</v>
      </c>
      <c r="BP37" s="468"/>
      <c r="BQ37" s="468"/>
      <c r="BR37" s="468"/>
      <c r="BS37" s="488">
        <f>入力③!Q41</f>
        <v>0</v>
      </c>
      <c r="BT37" s="489"/>
      <c r="BU37" s="489"/>
      <c r="BV37" s="489"/>
      <c r="BW37" s="489"/>
      <c r="BX37" s="489"/>
      <c r="BY37" s="489"/>
      <c r="BZ37" s="489"/>
      <c r="CA37" s="489"/>
      <c r="CB37" s="489"/>
      <c r="CC37" s="489"/>
      <c r="CD37" s="237"/>
      <c r="CE37" s="173"/>
      <c r="CF37" s="173"/>
    </row>
    <row r="38" spans="1:84" ht="15.6" customHeight="1">
      <c r="A38" s="171"/>
      <c r="B38" s="466"/>
      <c r="C38" s="467"/>
      <c r="D38" s="467"/>
      <c r="E38" s="467"/>
      <c r="F38" s="471">
        <f>入力③!C22</f>
        <v>12</v>
      </c>
      <c r="G38" s="471"/>
      <c r="H38" s="471"/>
      <c r="I38" s="472"/>
      <c r="J38" s="468">
        <f>入力③!N22</f>
        <v>0</v>
      </c>
      <c r="K38" s="468"/>
      <c r="L38" s="468"/>
      <c r="M38" s="468"/>
      <c r="N38" s="488">
        <f>入力③!O22</f>
        <v>0</v>
      </c>
      <c r="O38" s="489"/>
      <c r="P38" s="489"/>
      <c r="Q38" s="489"/>
      <c r="R38" s="489"/>
      <c r="S38" s="489"/>
      <c r="T38" s="489"/>
      <c r="U38" s="489"/>
      <c r="V38" s="489"/>
      <c r="W38" s="489"/>
      <c r="X38" s="489"/>
      <c r="Y38" s="195"/>
      <c r="Z38" s="468">
        <f>入力③!P22</f>
        <v>0</v>
      </c>
      <c r="AA38" s="468"/>
      <c r="AB38" s="468"/>
      <c r="AC38" s="468"/>
      <c r="AD38" s="488">
        <f>入力③!Q22</f>
        <v>0</v>
      </c>
      <c r="AE38" s="489"/>
      <c r="AF38" s="489"/>
      <c r="AG38" s="489"/>
      <c r="AH38" s="489"/>
      <c r="AI38" s="489"/>
      <c r="AJ38" s="489"/>
      <c r="AK38" s="489"/>
      <c r="AL38" s="489"/>
      <c r="AM38" s="489"/>
      <c r="AN38" s="489"/>
      <c r="AO38" s="237"/>
      <c r="AP38" s="183"/>
      <c r="AQ38" s="466"/>
      <c r="AR38" s="467"/>
      <c r="AS38" s="467"/>
      <c r="AT38" s="467"/>
      <c r="AU38" s="471">
        <f>入力③!C42</f>
        <v>12</v>
      </c>
      <c r="AV38" s="471"/>
      <c r="AW38" s="471"/>
      <c r="AX38" s="472"/>
      <c r="AY38" s="468">
        <f>入力③!N42</f>
        <v>0</v>
      </c>
      <c r="AZ38" s="468"/>
      <c r="BA38" s="468"/>
      <c r="BB38" s="468"/>
      <c r="BC38" s="488">
        <f>入力③!O42</f>
        <v>0</v>
      </c>
      <c r="BD38" s="489"/>
      <c r="BE38" s="489"/>
      <c r="BF38" s="489"/>
      <c r="BG38" s="489"/>
      <c r="BH38" s="489"/>
      <c r="BI38" s="489"/>
      <c r="BJ38" s="489"/>
      <c r="BK38" s="489"/>
      <c r="BL38" s="489"/>
      <c r="BM38" s="489"/>
      <c r="BN38" s="195"/>
      <c r="BO38" s="468">
        <f>入力③!P42</f>
        <v>0</v>
      </c>
      <c r="BP38" s="468"/>
      <c r="BQ38" s="468"/>
      <c r="BR38" s="468"/>
      <c r="BS38" s="488">
        <f>入力③!Q42</f>
        <v>0</v>
      </c>
      <c r="BT38" s="489"/>
      <c r="BU38" s="489"/>
      <c r="BV38" s="489"/>
      <c r="BW38" s="489"/>
      <c r="BX38" s="489"/>
      <c r="BY38" s="489"/>
      <c r="BZ38" s="489"/>
      <c r="CA38" s="489"/>
      <c r="CB38" s="489"/>
      <c r="CC38" s="489"/>
      <c r="CD38" s="237"/>
      <c r="CE38" s="173"/>
      <c r="CF38" s="173"/>
    </row>
    <row r="39" spans="1:84" ht="15.6" customHeight="1">
      <c r="A39" s="171"/>
      <c r="B39" s="466"/>
      <c r="C39" s="467"/>
      <c r="D39" s="467"/>
      <c r="E39" s="467"/>
      <c r="F39" s="471">
        <f>入力③!C23</f>
        <v>0</v>
      </c>
      <c r="G39" s="471"/>
      <c r="H39" s="471"/>
      <c r="I39" s="472"/>
      <c r="J39" s="468">
        <f>入力③!N23</f>
        <v>0</v>
      </c>
      <c r="K39" s="468"/>
      <c r="L39" s="468"/>
      <c r="M39" s="468"/>
      <c r="N39" s="488">
        <f>入力③!O23</f>
        <v>0</v>
      </c>
      <c r="O39" s="489"/>
      <c r="P39" s="489"/>
      <c r="Q39" s="489"/>
      <c r="R39" s="489"/>
      <c r="S39" s="489"/>
      <c r="T39" s="489"/>
      <c r="U39" s="489"/>
      <c r="V39" s="489"/>
      <c r="W39" s="489"/>
      <c r="X39" s="489"/>
      <c r="Y39" s="195"/>
      <c r="Z39" s="468">
        <f>入力③!P23</f>
        <v>0</v>
      </c>
      <c r="AA39" s="468"/>
      <c r="AB39" s="468"/>
      <c r="AC39" s="468"/>
      <c r="AD39" s="488">
        <f>入力③!Q23</f>
        <v>0</v>
      </c>
      <c r="AE39" s="489"/>
      <c r="AF39" s="489"/>
      <c r="AG39" s="489"/>
      <c r="AH39" s="489"/>
      <c r="AI39" s="489"/>
      <c r="AJ39" s="489"/>
      <c r="AK39" s="489"/>
      <c r="AL39" s="489"/>
      <c r="AM39" s="489"/>
      <c r="AN39" s="489"/>
      <c r="AO39" s="237"/>
      <c r="AP39" s="183"/>
      <c r="AQ39" s="466"/>
      <c r="AR39" s="467"/>
      <c r="AS39" s="467"/>
      <c r="AT39" s="467"/>
      <c r="AU39" s="471">
        <f>入力③!C43</f>
        <v>0</v>
      </c>
      <c r="AV39" s="471"/>
      <c r="AW39" s="471"/>
      <c r="AX39" s="472"/>
      <c r="AY39" s="468">
        <f>入力③!N43</f>
        <v>0</v>
      </c>
      <c r="AZ39" s="468"/>
      <c r="BA39" s="468"/>
      <c r="BB39" s="468"/>
      <c r="BC39" s="488">
        <f>入力③!O43</f>
        <v>0</v>
      </c>
      <c r="BD39" s="489"/>
      <c r="BE39" s="489"/>
      <c r="BF39" s="489"/>
      <c r="BG39" s="489"/>
      <c r="BH39" s="489"/>
      <c r="BI39" s="489"/>
      <c r="BJ39" s="489"/>
      <c r="BK39" s="489"/>
      <c r="BL39" s="489"/>
      <c r="BM39" s="489"/>
      <c r="BN39" s="195"/>
      <c r="BO39" s="468">
        <f>入力③!P43</f>
        <v>0</v>
      </c>
      <c r="BP39" s="468"/>
      <c r="BQ39" s="468"/>
      <c r="BR39" s="468"/>
      <c r="BS39" s="488">
        <f>入力③!Q43</f>
        <v>0</v>
      </c>
      <c r="BT39" s="489"/>
      <c r="BU39" s="489"/>
      <c r="BV39" s="489"/>
      <c r="BW39" s="489"/>
      <c r="BX39" s="489"/>
      <c r="BY39" s="489"/>
      <c r="BZ39" s="489"/>
      <c r="CA39" s="489"/>
      <c r="CB39" s="489"/>
      <c r="CC39" s="489"/>
      <c r="CD39" s="237"/>
      <c r="CE39" s="173"/>
      <c r="CF39" s="173"/>
    </row>
    <row r="40" spans="1:84" ht="15.6" customHeight="1">
      <c r="A40" s="171"/>
      <c r="B40" s="466"/>
      <c r="C40" s="467"/>
      <c r="D40" s="467"/>
      <c r="E40" s="467"/>
      <c r="F40" s="471"/>
      <c r="G40" s="471"/>
      <c r="H40" s="471"/>
      <c r="I40" s="472"/>
      <c r="J40" s="468"/>
      <c r="K40" s="468"/>
      <c r="L40" s="468"/>
      <c r="M40" s="468"/>
      <c r="N40" s="488"/>
      <c r="O40" s="489"/>
      <c r="P40" s="489"/>
      <c r="Q40" s="489"/>
      <c r="R40" s="489"/>
      <c r="S40" s="489"/>
      <c r="T40" s="489"/>
      <c r="U40" s="489"/>
      <c r="V40" s="489"/>
      <c r="W40" s="489"/>
      <c r="X40" s="489"/>
      <c r="Y40" s="195"/>
      <c r="Z40" s="468"/>
      <c r="AA40" s="468"/>
      <c r="AB40" s="468"/>
      <c r="AC40" s="468"/>
      <c r="AD40" s="488"/>
      <c r="AE40" s="489"/>
      <c r="AF40" s="489"/>
      <c r="AG40" s="489"/>
      <c r="AH40" s="489"/>
      <c r="AI40" s="489"/>
      <c r="AJ40" s="489"/>
      <c r="AK40" s="489"/>
      <c r="AL40" s="489"/>
      <c r="AM40" s="489"/>
      <c r="AN40" s="489"/>
      <c r="AO40" s="237"/>
      <c r="AP40" s="183"/>
      <c r="AQ40" s="466"/>
      <c r="AR40" s="467"/>
      <c r="AS40" s="467"/>
      <c r="AT40" s="467"/>
      <c r="AU40" s="471"/>
      <c r="AV40" s="471"/>
      <c r="AW40" s="471"/>
      <c r="AX40" s="472"/>
      <c r="AY40" s="468"/>
      <c r="AZ40" s="468"/>
      <c r="BA40" s="468"/>
      <c r="BB40" s="468"/>
      <c r="BC40" s="488"/>
      <c r="BD40" s="489"/>
      <c r="BE40" s="489"/>
      <c r="BF40" s="489"/>
      <c r="BG40" s="489"/>
      <c r="BH40" s="489"/>
      <c r="BI40" s="489"/>
      <c r="BJ40" s="489"/>
      <c r="BK40" s="489"/>
      <c r="BL40" s="489"/>
      <c r="BM40" s="489"/>
      <c r="BN40" s="195"/>
      <c r="BO40" s="468"/>
      <c r="BP40" s="468"/>
      <c r="BQ40" s="468"/>
      <c r="BR40" s="468"/>
      <c r="BS40" s="488"/>
      <c r="BT40" s="489"/>
      <c r="BU40" s="489"/>
      <c r="BV40" s="489"/>
      <c r="BW40" s="489"/>
      <c r="BX40" s="489"/>
      <c r="BY40" s="489"/>
      <c r="BZ40" s="489"/>
      <c r="CA40" s="489"/>
      <c r="CB40" s="489"/>
      <c r="CC40" s="489"/>
      <c r="CD40" s="237"/>
      <c r="CE40" s="173"/>
      <c r="CF40" s="173"/>
    </row>
    <row r="41" spans="1:84" ht="15.6" customHeight="1">
      <c r="A41" s="171"/>
      <c r="B41" s="466"/>
      <c r="C41" s="467"/>
      <c r="D41" s="467"/>
      <c r="E41" s="467"/>
      <c r="F41" s="471"/>
      <c r="G41" s="471"/>
      <c r="H41" s="471"/>
      <c r="I41" s="472"/>
      <c r="J41" s="468"/>
      <c r="K41" s="468"/>
      <c r="L41" s="468"/>
      <c r="M41" s="468"/>
      <c r="N41" s="469"/>
      <c r="O41" s="470"/>
      <c r="P41" s="470"/>
      <c r="Q41" s="470"/>
      <c r="R41" s="470"/>
      <c r="S41" s="470"/>
      <c r="T41" s="470"/>
      <c r="U41" s="470"/>
      <c r="V41" s="470"/>
      <c r="W41" s="470"/>
      <c r="X41" s="470"/>
      <c r="Y41" s="239"/>
      <c r="Z41" s="468"/>
      <c r="AA41" s="468"/>
      <c r="AB41" s="468"/>
      <c r="AC41" s="468"/>
      <c r="AD41" s="469"/>
      <c r="AE41" s="470"/>
      <c r="AF41" s="470"/>
      <c r="AG41" s="470"/>
      <c r="AH41" s="470"/>
      <c r="AI41" s="470"/>
      <c r="AJ41" s="470"/>
      <c r="AK41" s="470"/>
      <c r="AL41" s="470"/>
      <c r="AM41" s="470"/>
      <c r="AN41" s="470"/>
      <c r="AO41" s="238"/>
      <c r="AP41" s="183"/>
      <c r="AQ41" s="466"/>
      <c r="AR41" s="467"/>
      <c r="AS41" s="467"/>
      <c r="AT41" s="467"/>
      <c r="AU41" s="471"/>
      <c r="AV41" s="471"/>
      <c r="AW41" s="471"/>
      <c r="AX41" s="472"/>
      <c r="AY41" s="468"/>
      <c r="AZ41" s="468"/>
      <c r="BA41" s="468"/>
      <c r="BB41" s="468"/>
      <c r="BC41" s="488"/>
      <c r="BD41" s="489"/>
      <c r="BE41" s="489"/>
      <c r="BF41" s="489"/>
      <c r="BG41" s="489"/>
      <c r="BH41" s="489"/>
      <c r="BI41" s="489"/>
      <c r="BJ41" s="489"/>
      <c r="BK41" s="489"/>
      <c r="BL41" s="489"/>
      <c r="BM41" s="489"/>
      <c r="BN41" s="195"/>
      <c r="BO41" s="468"/>
      <c r="BP41" s="468"/>
      <c r="BQ41" s="468"/>
      <c r="BR41" s="468"/>
      <c r="BS41" s="488"/>
      <c r="BT41" s="489"/>
      <c r="BU41" s="489"/>
      <c r="BV41" s="489"/>
      <c r="BW41" s="489"/>
      <c r="BX41" s="489"/>
      <c r="BY41" s="489"/>
      <c r="BZ41" s="489"/>
      <c r="CA41" s="489"/>
      <c r="CB41" s="489"/>
      <c r="CC41" s="489"/>
      <c r="CD41" s="238"/>
      <c r="CE41" s="173"/>
      <c r="CF41" s="173"/>
    </row>
    <row r="42" spans="1:84" ht="18.75" customHeight="1">
      <c r="A42" s="171"/>
      <c r="B42" s="492" t="s">
        <v>101</v>
      </c>
      <c r="C42" s="493"/>
      <c r="D42" s="493"/>
      <c r="E42" s="493"/>
      <c r="F42" s="493"/>
      <c r="G42" s="493"/>
      <c r="H42" s="493"/>
      <c r="I42" s="493"/>
      <c r="J42" s="494">
        <f>入力③!N24</f>
        <v>0</v>
      </c>
      <c r="K42" s="494"/>
      <c r="L42" s="494"/>
      <c r="M42" s="494"/>
      <c r="N42" s="495">
        <f>SUM(N24:X41)</f>
        <v>0</v>
      </c>
      <c r="O42" s="496"/>
      <c r="P42" s="496"/>
      <c r="Q42" s="496"/>
      <c r="R42" s="496"/>
      <c r="S42" s="496"/>
      <c r="T42" s="496"/>
      <c r="U42" s="496"/>
      <c r="V42" s="496"/>
      <c r="W42" s="496"/>
      <c r="X42" s="496"/>
      <c r="Y42" s="284" t="s">
        <v>123</v>
      </c>
      <c r="Z42" s="494">
        <f>入力③!P24</f>
        <v>0</v>
      </c>
      <c r="AA42" s="494"/>
      <c r="AB42" s="494"/>
      <c r="AC42" s="494"/>
      <c r="AD42" s="495">
        <f>SUM(AD24:AN41)</f>
        <v>0</v>
      </c>
      <c r="AE42" s="496"/>
      <c r="AF42" s="496"/>
      <c r="AG42" s="496"/>
      <c r="AH42" s="496"/>
      <c r="AI42" s="496"/>
      <c r="AJ42" s="496"/>
      <c r="AK42" s="496"/>
      <c r="AL42" s="496"/>
      <c r="AM42" s="496"/>
      <c r="AN42" s="496"/>
      <c r="AO42" s="285" t="s">
        <v>40</v>
      </c>
      <c r="AP42" s="183"/>
      <c r="AQ42" s="492" t="s">
        <v>101</v>
      </c>
      <c r="AR42" s="493"/>
      <c r="AS42" s="493"/>
      <c r="AT42" s="493"/>
      <c r="AU42" s="493"/>
      <c r="AV42" s="493"/>
      <c r="AW42" s="493"/>
      <c r="AX42" s="493"/>
      <c r="AY42" s="494">
        <f>入力③!N44</f>
        <v>0</v>
      </c>
      <c r="AZ42" s="494"/>
      <c r="BA42" s="494"/>
      <c r="BB42" s="494"/>
      <c r="BC42" s="495">
        <f>SUM(BC24:BM41)</f>
        <v>0</v>
      </c>
      <c r="BD42" s="496"/>
      <c r="BE42" s="496"/>
      <c r="BF42" s="496"/>
      <c r="BG42" s="496"/>
      <c r="BH42" s="496"/>
      <c r="BI42" s="496"/>
      <c r="BJ42" s="496"/>
      <c r="BK42" s="496"/>
      <c r="BL42" s="496"/>
      <c r="BM42" s="496"/>
      <c r="BN42" s="284" t="s">
        <v>123</v>
      </c>
      <c r="BO42" s="494">
        <f>入力③!P44</f>
        <v>0</v>
      </c>
      <c r="BP42" s="494"/>
      <c r="BQ42" s="494"/>
      <c r="BR42" s="494"/>
      <c r="BS42" s="495">
        <f>SUM(BS24:CC41)</f>
        <v>0</v>
      </c>
      <c r="BT42" s="496"/>
      <c r="BU42" s="496"/>
      <c r="BV42" s="496"/>
      <c r="BW42" s="496"/>
      <c r="BX42" s="496"/>
      <c r="BY42" s="496"/>
      <c r="BZ42" s="496"/>
      <c r="CA42" s="496"/>
      <c r="CB42" s="496"/>
      <c r="CC42" s="496"/>
      <c r="CD42" s="285" t="s">
        <v>123</v>
      </c>
      <c r="CE42" s="173"/>
      <c r="CF42" s="173"/>
    </row>
    <row r="43" spans="1:84" ht="9" customHeight="1">
      <c r="A43" s="171"/>
      <c r="B43" s="196"/>
      <c r="C43" s="196"/>
      <c r="D43" s="196"/>
      <c r="E43" s="196"/>
      <c r="F43" s="196"/>
      <c r="G43" s="196"/>
      <c r="H43" s="196"/>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73"/>
      <c r="AQ43" s="196"/>
      <c r="AR43" s="196"/>
      <c r="AS43" s="196"/>
      <c r="AT43" s="196"/>
      <c r="AU43" s="196"/>
      <c r="AV43" s="196"/>
      <c r="AW43" s="196"/>
      <c r="AX43" s="196"/>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73"/>
      <c r="CF43" s="173"/>
    </row>
    <row r="44" spans="1:84" s="198" customFormat="1" ht="16.5" customHeight="1">
      <c r="A44" s="183"/>
      <c r="B44" s="183" t="s">
        <v>102</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t="s">
        <v>103</v>
      </c>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row>
    <row r="45" spans="1:84" s="192" customFormat="1" ht="18" customHeight="1">
      <c r="A45" s="190"/>
      <c r="B45" s="650" t="s">
        <v>104</v>
      </c>
      <c r="C45" s="651"/>
      <c r="D45" s="651"/>
      <c r="E45" s="651"/>
      <c r="F45" s="651"/>
      <c r="G45" s="651"/>
      <c r="H45" s="651"/>
      <c r="I45" s="651"/>
      <c r="J45" s="651"/>
      <c r="K45" s="651"/>
      <c r="L45" s="651"/>
      <c r="M45" s="651"/>
      <c r="N45" s="651"/>
      <c r="O45" s="651"/>
      <c r="P45" s="651"/>
      <c r="Q45" s="651"/>
      <c r="R45" s="651"/>
      <c r="S45" s="651"/>
      <c r="T45" s="651" t="s">
        <v>105</v>
      </c>
      <c r="U45" s="651"/>
      <c r="V45" s="651"/>
      <c r="W45" s="651"/>
      <c r="X45" s="651"/>
      <c r="Y45" s="651"/>
      <c r="Z45" s="651"/>
      <c r="AA45" s="651"/>
      <c r="AB45" s="651"/>
      <c r="AC45" s="651"/>
      <c r="AD45" s="651"/>
      <c r="AE45" s="651"/>
      <c r="AF45" s="651"/>
      <c r="AG45" s="651"/>
      <c r="AH45" s="651"/>
      <c r="AI45" s="651"/>
      <c r="AJ45" s="651"/>
      <c r="AK45" s="651"/>
      <c r="AL45" s="652" t="s">
        <v>79</v>
      </c>
      <c r="AM45" s="652"/>
      <c r="AN45" s="652"/>
      <c r="AO45" s="652"/>
      <c r="AP45" s="652"/>
      <c r="AQ45" s="652"/>
      <c r="AR45" s="652"/>
      <c r="AS45" s="652"/>
      <c r="AT45" s="652"/>
      <c r="AU45" s="652"/>
      <c r="AV45" s="652"/>
      <c r="AW45" s="651" t="s">
        <v>106</v>
      </c>
      <c r="AX45" s="651"/>
      <c r="AY45" s="651"/>
      <c r="AZ45" s="651"/>
      <c r="BA45" s="651"/>
      <c r="BB45" s="651"/>
      <c r="BC45" s="651"/>
      <c r="BD45" s="651"/>
      <c r="BE45" s="651"/>
      <c r="BF45" s="651"/>
      <c r="BG45" s="653"/>
      <c r="BH45" s="193"/>
      <c r="BI45" s="193"/>
      <c r="BJ45" s="647" t="s">
        <v>107</v>
      </c>
      <c r="BK45" s="648"/>
      <c r="BL45" s="648"/>
      <c r="BM45" s="648"/>
      <c r="BN45" s="648"/>
      <c r="BO45" s="648"/>
      <c r="BP45" s="648"/>
      <c r="BQ45" s="649"/>
      <c r="BR45" s="199"/>
      <c r="BS45" s="200"/>
      <c r="BT45" s="201" t="str">
        <f>入力①!N47</f>
        <v>□　月末</v>
      </c>
      <c r="BU45" s="201"/>
      <c r="BV45" s="201"/>
      <c r="BW45" s="201"/>
      <c r="BX45" s="201"/>
      <c r="BY45" s="201"/>
      <c r="BZ45" s="201"/>
      <c r="CA45" s="201"/>
      <c r="CB45" s="201"/>
      <c r="CC45" s="201"/>
      <c r="CD45" s="202"/>
      <c r="CE45" s="191"/>
      <c r="CF45" s="191"/>
    </row>
    <row r="46" spans="1:84" ht="18" customHeight="1">
      <c r="A46" s="171"/>
      <c r="B46" s="654" t="str">
        <f>IF(入力②!$C9="","",入力②!$C9)</f>
        <v/>
      </c>
      <c r="C46" s="655"/>
      <c r="D46" s="655"/>
      <c r="E46" s="655"/>
      <c r="F46" s="655"/>
      <c r="G46" s="655"/>
      <c r="H46" s="655"/>
      <c r="I46" s="655"/>
      <c r="J46" s="655"/>
      <c r="K46" s="655"/>
      <c r="L46" s="655"/>
      <c r="M46" s="655"/>
      <c r="N46" s="655"/>
      <c r="O46" s="655"/>
      <c r="P46" s="655"/>
      <c r="Q46" s="655"/>
      <c r="R46" s="655"/>
      <c r="S46" s="655"/>
      <c r="T46" s="655" t="str">
        <f>IF(入力②!$B9="","",入力②!$B9)</f>
        <v/>
      </c>
      <c r="U46" s="655"/>
      <c r="V46" s="655"/>
      <c r="W46" s="655"/>
      <c r="X46" s="655"/>
      <c r="Y46" s="655"/>
      <c r="Z46" s="655"/>
      <c r="AA46" s="655"/>
      <c r="AB46" s="655"/>
      <c r="AC46" s="655"/>
      <c r="AD46" s="655"/>
      <c r="AE46" s="655"/>
      <c r="AF46" s="655"/>
      <c r="AG46" s="655"/>
      <c r="AH46" s="655"/>
      <c r="AI46" s="655"/>
      <c r="AJ46" s="655"/>
      <c r="AK46" s="655"/>
      <c r="AL46" s="656" t="str">
        <f>IF(入力②!$D9="","",入力②!$D9)</f>
        <v/>
      </c>
      <c r="AM46" s="656"/>
      <c r="AN46" s="656"/>
      <c r="AO46" s="656"/>
      <c r="AP46" s="656"/>
      <c r="AQ46" s="656"/>
      <c r="AR46" s="656"/>
      <c r="AS46" s="656"/>
      <c r="AT46" s="656"/>
      <c r="AU46" s="656"/>
      <c r="AV46" s="656"/>
      <c r="AW46" s="656" t="str">
        <f>IF(入力②!$E9="","",入力②!$E9)</f>
        <v/>
      </c>
      <c r="AX46" s="656"/>
      <c r="AY46" s="656"/>
      <c r="AZ46" s="656"/>
      <c r="BA46" s="656"/>
      <c r="BB46" s="656"/>
      <c r="BC46" s="656"/>
      <c r="BD46" s="656"/>
      <c r="BE46" s="656"/>
      <c r="BF46" s="656"/>
      <c r="BG46" s="657"/>
      <c r="BH46" s="176"/>
      <c r="BI46" s="176"/>
      <c r="BJ46" s="523"/>
      <c r="BK46" s="519"/>
      <c r="BL46" s="519"/>
      <c r="BM46" s="519"/>
      <c r="BN46" s="519"/>
      <c r="BO46" s="519"/>
      <c r="BP46" s="519"/>
      <c r="BQ46" s="520"/>
      <c r="BR46" s="203"/>
      <c r="BS46" s="204"/>
      <c r="BT46" s="205" t="str">
        <f>入力①!O47</f>
        <v>□　　　　日</v>
      </c>
      <c r="BU46" s="205"/>
      <c r="BV46" s="205"/>
      <c r="BW46" s="205"/>
      <c r="BX46" s="205"/>
      <c r="BY46" s="205"/>
      <c r="BZ46" s="205"/>
      <c r="CA46" s="205"/>
      <c r="CB46" s="205"/>
      <c r="CC46" s="205"/>
      <c r="CD46" s="206"/>
      <c r="CE46" s="173"/>
      <c r="CF46" s="173"/>
    </row>
    <row r="47" spans="1:84" ht="18" customHeight="1">
      <c r="A47" s="171"/>
      <c r="B47" s="629" t="str">
        <f>IF(入力②!$C10="","",入力②!$C10)</f>
        <v/>
      </c>
      <c r="C47" s="630"/>
      <c r="D47" s="630"/>
      <c r="E47" s="630"/>
      <c r="F47" s="630"/>
      <c r="G47" s="630"/>
      <c r="H47" s="630"/>
      <c r="I47" s="630"/>
      <c r="J47" s="630"/>
      <c r="K47" s="630"/>
      <c r="L47" s="630"/>
      <c r="M47" s="630"/>
      <c r="N47" s="630"/>
      <c r="O47" s="630"/>
      <c r="P47" s="630"/>
      <c r="Q47" s="630"/>
      <c r="R47" s="630"/>
      <c r="S47" s="630"/>
      <c r="T47" s="630" t="str">
        <f>IF(入力②!$B10="","",入力②!$B10)</f>
        <v/>
      </c>
      <c r="U47" s="630"/>
      <c r="V47" s="630"/>
      <c r="W47" s="630"/>
      <c r="X47" s="630"/>
      <c r="Y47" s="630"/>
      <c r="Z47" s="630"/>
      <c r="AA47" s="630"/>
      <c r="AB47" s="630"/>
      <c r="AC47" s="630"/>
      <c r="AD47" s="630"/>
      <c r="AE47" s="630"/>
      <c r="AF47" s="630"/>
      <c r="AG47" s="630"/>
      <c r="AH47" s="630"/>
      <c r="AI47" s="630"/>
      <c r="AJ47" s="630"/>
      <c r="AK47" s="630"/>
      <c r="AL47" s="631" t="str">
        <f>IF(入力②!$D10="","",入力②!$D10)</f>
        <v/>
      </c>
      <c r="AM47" s="631"/>
      <c r="AN47" s="631"/>
      <c r="AO47" s="631"/>
      <c r="AP47" s="631"/>
      <c r="AQ47" s="631"/>
      <c r="AR47" s="631"/>
      <c r="AS47" s="631"/>
      <c r="AT47" s="631"/>
      <c r="AU47" s="631"/>
      <c r="AV47" s="631"/>
      <c r="AW47" s="631" t="str">
        <f>IF(入力②!$E10="","",入力②!$E10)</f>
        <v/>
      </c>
      <c r="AX47" s="631"/>
      <c r="AY47" s="631"/>
      <c r="AZ47" s="631"/>
      <c r="BA47" s="631"/>
      <c r="BB47" s="631"/>
      <c r="BC47" s="631"/>
      <c r="BD47" s="631"/>
      <c r="BE47" s="631"/>
      <c r="BF47" s="631"/>
      <c r="BG47" s="632"/>
      <c r="BH47" s="176"/>
      <c r="BI47" s="176"/>
      <c r="BJ47" s="647" t="s">
        <v>108</v>
      </c>
      <c r="BK47" s="648"/>
      <c r="BL47" s="648"/>
      <c r="BM47" s="648"/>
      <c r="BN47" s="648"/>
      <c r="BO47" s="648"/>
      <c r="BP47" s="648"/>
      <c r="BQ47" s="649"/>
      <c r="BR47" s="199"/>
      <c r="BS47" s="207"/>
      <c r="BT47" s="201" t="str">
        <f>入力①!N48</f>
        <v>□　当月</v>
      </c>
      <c r="BU47" s="201"/>
      <c r="BV47" s="201"/>
      <c r="BW47" s="201"/>
      <c r="BX47" s="201"/>
      <c r="BY47" s="201"/>
      <c r="BZ47" s="201"/>
      <c r="CA47" s="201"/>
      <c r="CB47" s="201"/>
      <c r="CC47" s="201"/>
      <c r="CD47" s="202"/>
      <c r="CE47" s="173"/>
      <c r="CF47" s="173"/>
    </row>
    <row r="48" spans="1:84" ht="18" customHeight="1">
      <c r="A48" s="171"/>
      <c r="B48" s="629" t="str">
        <f>IF(入力②!$C11="","",入力②!$C11)</f>
        <v/>
      </c>
      <c r="C48" s="630"/>
      <c r="D48" s="630"/>
      <c r="E48" s="630"/>
      <c r="F48" s="630"/>
      <c r="G48" s="630"/>
      <c r="H48" s="630"/>
      <c r="I48" s="630"/>
      <c r="J48" s="630"/>
      <c r="K48" s="630"/>
      <c r="L48" s="630"/>
      <c r="M48" s="630"/>
      <c r="N48" s="630"/>
      <c r="O48" s="630"/>
      <c r="P48" s="630"/>
      <c r="Q48" s="630"/>
      <c r="R48" s="630"/>
      <c r="S48" s="630"/>
      <c r="T48" s="630" t="str">
        <f>IF(入力②!$B11="","",入力②!$B11)</f>
        <v/>
      </c>
      <c r="U48" s="630"/>
      <c r="V48" s="630"/>
      <c r="W48" s="630"/>
      <c r="X48" s="630"/>
      <c r="Y48" s="630"/>
      <c r="Z48" s="630"/>
      <c r="AA48" s="630"/>
      <c r="AB48" s="630"/>
      <c r="AC48" s="630"/>
      <c r="AD48" s="630"/>
      <c r="AE48" s="630"/>
      <c r="AF48" s="630"/>
      <c r="AG48" s="630"/>
      <c r="AH48" s="630"/>
      <c r="AI48" s="630"/>
      <c r="AJ48" s="630"/>
      <c r="AK48" s="630"/>
      <c r="AL48" s="631" t="str">
        <f>IF(入力②!$D11="","",入力②!$D11)</f>
        <v/>
      </c>
      <c r="AM48" s="631"/>
      <c r="AN48" s="631"/>
      <c r="AO48" s="631"/>
      <c r="AP48" s="631"/>
      <c r="AQ48" s="631"/>
      <c r="AR48" s="631"/>
      <c r="AS48" s="631"/>
      <c r="AT48" s="631"/>
      <c r="AU48" s="631"/>
      <c r="AV48" s="631"/>
      <c r="AW48" s="631" t="str">
        <f>IF(入力②!$E11="","",入力②!$E11)</f>
        <v/>
      </c>
      <c r="AX48" s="631"/>
      <c r="AY48" s="631"/>
      <c r="AZ48" s="631"/>
      <c r="BA48" s="631"/>
      <c r="BB48" s="631"/>
      <c r="BC48" s="631"/>
      <c r="BD48" s="631"/>
      <c r="BE48" s="631"/>
      <c r="BF48" s="631"/>
      <c r="BG48" s="632"/>
      <c r="BH48" s="176"/>
      <c r="BI48" s="176"/>
      <c r="BJ48" s="523"/>
      <c r="BK48" s="519"/>
      <c r="BL48" s="519"/>
      <c r="BM48" s="519"/>
      <c r="BN48" s="519"/>
      <c r="BO48" s="519"/>
      <c r="BP48" s="519"/>
      <c r="BQ48" s="520"/>
      <c r="BR48" s="203"/>
      <c r="BS48" s="204"/>
      <c r="BT48" s="205" t="str">
        <f>入力①!O48</f>
        <v>□　翌月</v>
      </c>
      <c r="BU48" s="205"/>
      <c r="BV48" s="205"/>
      <c r="BW48" s="205"/>
      <c r="BX48" s="205"/>
      <c r="BY48" s="205"/>
      <c r="BZ48" s="205"/>
      <c r="CA48" s="205"/>
      <c r="CB48" s="205"/>
      <c r="CC48" s="205"/>
      <c r="CD48" s="208"/>
      <c r="CE48" s="173"/>
      <c r="CF48" s="173"/>
    </row>
    <row r="49" spans="1:84" ht="18" customHeight="1">
      <c r="A49" s="171"/>
      <c r="B49" s="629" t="str">
        <f>IF(入力②!$C12="","",入力②!$C12)</f>
        <v/>
      </c>
      <c r="C49" s="630"/>
      <c r="D49" s="630"/>
      <c r="E49" s="630"/>
      <c r="F49" s="630"/>
      <c r="G49" s="630"/>
      <c r="H49" s="630"/>
      <c r="I49" s="630"/>
      <c r="J49" s="630"/>
      <c r="K49" s="630"/>
      <c r="L49" s="630"/>
      <c r="M49" s="630"/>
      <c r="N49" s="630"/>
      <c r="O49" s="630"/>
      <c r="P49" s="630"/>
      <c r="Q49" s="630"/>
      <c r="R49" s="630"/>
      <c r="S49" s="630"/>
      <c r="T49" s="630" t="str">
        <f>IF(入力②!$B12="","",入力②!$B12)</f>
        <v/>
      </c>
      <c r="U49" s="630"/>
      <c r="V49" s="630"/>
      <c r="W49" s="630"/>
      <c r="X49" s="630"/>
      <c r="Y49" s="630"/>
      <c r="Z49" s="630"/>
      <c r="AA49" s="630"/>
      <c r="AB49" s="630"/>
      <c r="AC49" s="630"/>
      <c r="AD49" s="630"/>
      <c r="AE49" s="630"/>
      <c r="AF49" s="630"/>
      <c r="AG49" s="630"/>
      <c r="AH49" s="630"/>
      <c r="AI49" s="630"/>
      <c r="AJ49" s="630"/>
      <c r="AK49" s="630"/>
      <c r="AL49" s="631" t="str">
        <f>IF(入力②!$D12="","",入力②!$D12)</f>
        <v/>
      </c>
      <c r="AM49" s="631"/>
      <c r="AN49" s="631"/>
      <c r="AO49" s="631"/>
      <c r="AP49" s="631"/>
      <c r="AQ49" s="631"/>
      <c r="AR49" s="631"/>
      <c r="AS49" s="631"/>
      <c r="AT49" s="631"/>
      <c r="AU49" s="631"/>
      <c r="AV49" s="631"/>
      <c r="AW49" s="631" t="str">
        <f>IF(入力②!$E12="","",入力②!$E12)</f>
        <v/>
      </c>
      <c r="AX49" s="631"/>
      <c r="AY49" s="631"/>
      <c r="AZ49" s="631"/>
      <c r="BA49" s="631"/>
      <c r="BB49" s="631"/>
      <c r="BC49" s="631"/>
      <c r="BD49" s="631"/>
      <c r="BE49" s="631"/>
      <c r="BF49" s="631"/>
      <c r="BG49" s="632"/>
      <c r="BH49" s="176"/>
      <c r="BI49" s="176"/>
      <c r="BJ49" s="633" t="s">
        <v>109</v>
      </c>
      <c r="BK49" s="634"/>
      <c r="BL49" s="634"/>
      <c r="BM49" s="634"/>
      <c r="BN49" s="634"/>
      <c r="BO49" s="634"/>
      <c r="BP49" s="634"/>
      <c r="BQ49" s="635"/>
      <c r="BR49" s="209"/>
      <c r="BS49" s="207"/>
      <c r="BT49" s="201" t="str">
        <f>入力①!N49</f>
        <v>□　支払月</v>
      </c>
      <c r="BU49" s="201"/>
      <c r="BV49" s="201"/>
      <c r="BW49" s="201"/>
      <c r="BX49" s="201"/>
      <c r="BY49" s="201"/>
      <c r="BZ49" s="201"/>
      <c r="CA49" s="201"/>
      <c r="CB49" s="201"/>
      <c r="CC49" s="201"/>
      <c r="CD49" s="202"/>
      <c r="CE49" s="173"/>
      <c r="CF49" s="173"/>
    </row>
    <row r="50" spans="1:84" ht="18" customHeight="1">
      <c r="A50" s="171"/>
      <c r="B50" s="640" t="str">
        <f>IF(入力②!$C13="","",入力②!$C13)</f>
        <v/>
      </c>
      <c r="C50" s="641"/>
      <c r="D50" s="641"/>
      <c r="E50" s="641"/>
      <c r="F50" s="641"/>
      <c r="G50" s="641"/>
      <c r="H50" s="641"/>
      <c r="I50" s="641"/>
      <c r="J50" s="641"/>
      <c r="K50" s="641"/>
      <c r="L50" s="641"/>
      <c r="M50" s="641"/>
      <c r="N50" s="641"/>
      <c r="O50" s="641"/>
      <c r="P50" s="641"/>
      <c r="Q50" s="641"/>
      <c r="R50" s="641"/>
      <c r="S50" s="641"/>
      <c r="T50" s="642" t="str">
        <f>IF(入力②!$B13="","",入力②!$B13)</f>
        <v/>
      </c>
      <c r="U50" s="642"/>
      <c r="V50" s="642"/>
      <c r="W50" s="642"/>
      <c r="X50" s="642"/>
      <c r="Y50" s="642"/>
      <c r="Z50" s="642"/>
      <c r="AA50" s="642"/>
      <c r="AB50" s="642"/>
      <c r="AC50" s="642"/>
      <c r="AD50" s="642"/>
      <c r="AE50" s="642"/>
      <c r="AF50" s="642"/>
      <c r="AG50" s="642"/>
      <c r="AH50" s="642"/>
      <c r="AI50" s="642"/>
      <c r="AJ50" s="642"/>
      <c r="AK50" s="642"/>
      <c r="AL50" s="643" t="str">
        <f>IF(入力②!$D13="","",入力②!$D13)</f>
        <v/>
      </c>
      <c r="AM50" s="643"/>
      <c r="AN50" s="643"/>
      <c r="AO50" s="643"/>
      <c r="AP50" s="643"/>
      <c r="AQ50" s="643"/>
      <c r="AR50" s="643"/>
      <c r="AS50" s="643"/>
      <c r="AT50" s="643"/>
      <c r="AU50" s="643"/>
      <c r="AV50" s="643"/>
      <c r="AW50" s="643" t="str">
        <f>IF(入力②!$E13="","",入力②!$E13)</f>
        <v/>
      </c>
      <c r="AX50" s="643"/>
      <c r="AY50" s="643"/>
      <c r="AZ50" s="643"/>
      <c r="BA50" s="643"/>
      <c r="BB50" s="643"/>
      <c r="BC50" s="643"/>
      <c r="BD50" s="643"/>
      <c r="BE50" s="643"/>
      <c r="BF50" s="643"/>
      <c r="BG50" s="644"/>
      <c r="BH50" s="176"/>
      <c r="BI50" s="176"/>
      <c r="BJ50" s="636"/>
      <c r="BK50" s="637"/>
      <c r="BL50" s="637"/>
      <c r="BM50" s="637"/>
      <c r="BN50" s="637"/>
      <c r="BO50" s="637"/>
      <c r="BP50" s="637"/>
      <c r="BQ50" s="638"/>
      <c r="BR50" s="210"/>
      <c r="BS50" s="204"/>
      <c r="BT50" s="205" t="str">
        <f>入力①!O49</f>
        <v>□　内容月</v>
      </c>
      <c r="BU50" s="205"/>
      <c r="BV50" s="205"/>
      <c r="BW50" s="205"/>
      <c r="BX50" s="205"/>
      <c r="BY50" s="205"/>
      <c r="BZ50" s="205"/>
      <c r="CA50" s="205"/>
      <c r="CB50" s="205"/>
      <c r="CC50" s="205"/>
      <c r="CD50" s="208"/>
      <c r="CE50" s="173"/>
      <c r="CF50" s="173"/>
    </row>
    <row r="51" spans="1:84" ht="18" customHeight="1">
      <c r="A51" s="171"/>
      <c r="B51" s="424" t="s">
        <v>222</v>
      </c>
      <c r="C51" s="453"/>
      <c r="D51" s="453"/>
      <c r="E51" s="453"/>
      <c r="F51" s="453"/>
      <c r="G51" s="453"/>
      <c r="H51" s="453"/>
      <c r="I51" s="453"/>
      <c r="J51" s="453"/>
      <c r="K51" s="453"/>
      <c r="L51" s="453"/>
      <c r="M51" s="453"/>
      <c r="N51" s="453"/>
      <c r="O51" s="453"/>
      <c r="P51" s="453"/>
      <c r="Q51" s="453"/>
      <c r="R51" s="453"/>
      <c r="S51" s="453"/>
      <c r="T51" s="452"/>
      <c r="U51" s="452"/>
      <c r="V51" s="452"/>
      <c r="W51" s="452"/>
      <c r="X51" s="452"/>
      <c r="Y51" s="452"/>
      <c r="Z51" s="452"/>
      <c r="AA51" s="452"/>
      <c r="AB51" s="452"/>
      <c r="AC51" s="452"/>
      <c r="AD51" s="452"/>
      <c r="AE51" s="452"/>
      <c r="AF51" s="452"/>
      <c r="AG51" s="452"/>
      <c r="AH51" s="452"/>
      <c r="AI51" s="452"/>
      <c r="AJ51" s="452"/>
      <c r="AK51" s="452"/>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173"/>
      <c r="BI51" s="173"/>
      <c r="BJ51" s="645" t="s">
        <v>110</v>
      </c>
      <c r="BK51" s="645"/>
      <c r="BL51" s="645"/>
      <c r="BM51" s="645"/>
      <c r="BN51" s="645"/>
      <c r="BO51" s="645"/>
      <c r="BP51" s="645"/>
      <c r="BQ51" s="645"/>
      <c r="BR51" s="645"/>
      <c r="BS51" s="645"/>
      <c r="BT51" s="645"/>
      <c r="BU51" s="645"/>
      <c r="BV51" s="645"/>
      <c r="BW51" s="645"/>
      <c r="BX51" s="645"/>
      <c r="BY51" s="645"/>
      <c r="BZ51" s="645"/>
      <c r="CA51" s="645"/>
      <c r="CB51" s="645"/>
      <c r="CC51" s="645"/>
      <c r="CD51" s="645"/>
      <c r="CE51" s="173"/>
      <c r="CF51" s="173"/>
    </row>
    <row r="52" spans="1:84" ht="18" customHeight="1">
      <c r="A52" s="171"/>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173"/>
      <c r="BI52" s="173"/>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173"/>
      <c r="CF52" s="173"/>
    </row>
    <row r="53" spans="1:84" s="213" customFormat="1" ht="18" customHeight="1">
      <c r="A53" s="185"/>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212"/>
      <c r="BI53" s="212"/>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212"/>
      <c r="CF53" s="212"/>
    </row>
    <row r="54" spans="1:84" s="213" customFormat="1" ht="18" customHeight="1">
      <c r="A54" s="185"/>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214"/>
      <c r="BI54" s="214"/>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212"/>
      <c r="CF54" s="212"/>
    </row>
    <row r="55" spans="1:84" s="213" customFormat="1" ht="18" customHeight="1">
      <c r="A55" s="185"/>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214"/>
      <c r="BI55" s="214"/>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212"/>
      <c r="CF55" s="212"/>
    </row>
    <row r="56" spans="1:84" s="215" customFormat="1" ht="18" customHeight="1">
      <c r="A56" s="185"/>
      <c r="B56" s="639"/>
      <c r="C56" s="639"/>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185"/>
      <c r="CE56" s="185"/>
      <c r="CF56" s="185"/>
    </row>
    <row r="57" spans="1:84" s="215" customFormat="1" ht="18" customHeight="1">
      <c r="A57" s="185"/>
      <c r="B57" s="414"/>
      <c r="C57" s="414"/>
      <c r="D57" s="423" t="str">
        <f>IF(入力②!Q23&gt;0,CONCATENATE("令和４年度確定保険料　算定基礎賃金集計表","　",IF(入力②!P23=1,"提出できる",IF(入力②!P23=2,"提出できない","入力なし"))),"")</f>
        <v/>
      </c>
      <c r="E57" s="4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185"/>
      <c r="CE57" s="185"/>
      <c r="CF57" s="185"/>
    </row>
    <row r="58" spans="1:84" s="216" customFormat="1" ht="18" customHeight="1">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1"/>
      <c r="CE58" s="171"/>
      <c r="CF58" s="171"/>
    </row>
    <row r="59" spans="1:84" s="216" customFormat="1" ht="17.25" customHeight="1">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row>
    <row r="60" spans="1:84" s="216" customFormat="1" ht="17.25" customHeight="1">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row>
    <row r="61" spans="1:84" s="216" customFormat="1" ht="17.25" customHeight="1">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row>
    <row r="62" spans="1:84" s="216" customFormat="1" ht="17.25" customHeight="1">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row>
    <row r="63" spans="1:84" s="216" customFormat="1" ht="17.25" customHeight="1">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row>
    <row r="64" spans="1:84" s="216" customFormat="1" ht="17.25" customHeight="1">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row>
    <row r="65" spans="39:81" s="216" customFormat="1" ht="17.25" customHeight="1">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row>
    <row r="66" spans="39:81" s="216" customFormat="1" ht="17.25" customHeight="1">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row>
    <row r="67" spans="39:81" s="216" customFormat="1" ht="17.25" customHeight="1">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row>
    <row r="68" spans="39:81" s="216" customFormat="1" ht="17.25" customHeight="1">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row>
    <row r="69" spans="39:81" s="216" customFormat="1" ht="17.25" customHeight="1">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row>
    <row r="70" spans="39:81" s="216" customFormat="1" ht="17.25" customHeight="1">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row>
    <row r="71" spans="39:81" s="216" customFormat="1" ht="17.25" customHeight="1">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row>
    <row r="72" spans="39:81" s="216" customFormat="1" ht="17.25" customHeight="1">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row>
    <row r="73" spans="39:81" s="216" customFormat="1" ht="17.25" customHeight="1"/>
    <row r="74" spans="39:81" s="216" customFormat="1" ht="17.25" customHeight="1"/>
    <row r="75" spans="39:81" s="216" customFormat="1" ht="17.25" customHeight="1"/>
    <row r="76" spans="39:81" s="216" customFormat="1" ht="17.25" customHeight="1"/>
    <row r="77" spans="39:81" s="216" customFormat="1" ht="17.25" customHeight="1"/>
    <row r="78" spans="39:81" s="216" customFormat="1" ht="17.25" customHeight="1"/>
    <row r="79" spans="39:81" s="216" customFormat="1" ht="17.25" customHeight="1"/>
    <row r="80" spans="39:81" s="216" customFormat="1" ht="17.25" customHeight="1"/>
    <row r="81" s="216" customFormat="1" ht="17.25" customHeight="1"/>
    <row r="82" s="216" customFormat="1" ht="17.25" customHeight="1"/>
    <row r="83" s="216" customFormat="1" ht="17.25" customHeight="1"/>
    <row r="84" s="216" customFormat="1" ht="17.25" customHeight="1"/>
    <row r="85" s="216" customFormat="1" ht="17.25" customHeight="1"/>
    <row r="86" s="216" customFormat="1" ht="17.25" customHeight="1"/>
    <row r="87" s="216" customFormat="1" ht="17.25" customHeight="1"/>
    <row r="88" s="216" customFormat="1" ht="17.25" customHeight="1"/>
    <row r="89" s="216" customFormat="1" ht="17.25" customHeight="1"/>
    <row r="90" s="216" customFormat="1" ht="17.25" customHeight="1"/>
    <row r="91" s="216" customFormat="1" ht="17.25" customHeight="1"/>
    <row r="92" s="216" customFormat="1" ht="17.25" customHeight="1"/>
    <row r="93" s="216" customFormat="1" ht="17.25" customHeight="1"/>
    <row r="94" s="216" customFormat="1" ht="17.25" customHeight="1"/>
    <row r="95" s="216" customFormat="1" ht="17.25" customHeight="1"/>
    <row r="96" s="216" customFormat="1" ht="17.25" customHeight="1"/>
    <row r="97" s="216" customFormat="1" ht="17.25" customHeight="1"/>
    <row r="98" s="216" customFormat="1" ht="17.25" customHeight="1"/>
    <row r="99" s="216" customFormat="1" ht="17.25" customHeight="1"/>
    <row r="100" s="216" customFormat="1" ht="17.25" customHeight="1"/>
    <row r="101" s="216" customFormat="1" ht="17.25" customHeight="1"/>
    <row r="102" s="216" customFormat="1" ht="17.25" customHeight="1"/>
    <row r="103" s="216" customFormat="1" ht="17.25" customHeight="1"/>
    <row r="104" s="216" customFormat="1" ht="17.25" customHeight="1"/>
    <row r="105" s="216" customFormat="1" ht="17.25" customHeight="1"/>
    <row r="106" s="216" customFormat="1" ht="17.25" customHeight="1"/>
    <row r="107" s="216" customFormat="1" ht="17.25" customHeight="1"/>
    <row r="108" s="216" customFormat="1" ht="17.25" customHeight="1"/>
    <row r="109" s="216" customFormat="1" ht="17.25" customHeight="1"/>
    <row r="110" s="216" customFormat="1" ht="17.25" customHeight="1"/>
    <row r="111" s="216" customFormat="1" ht="17.25" customHeight="1"/>
    <row r="112" s="216" customFormat="1" ht="17.25" customHeight="1"/>
    <row r="113" s="216" customFormat="1" ht="17.25" customHeight="1"/>
    <row r="114" s="216" customFormat="1" ht="17.25" customHeight="1"/>
    <row r="115" s="216" customFormat="1" ht="17.25" customHeight="1"/>
    <row r="116" s="216" customFormat="1" ht="17.25" customHeight="1"/>
    <row r="117" s="216" customFormat="1" ht="17.25" customHeight="1"/>
    <row r="118" s="216" customFormat="1" ht="17.25" customHeight="1"/>
    <row r="119" s="216" customFormat="1" ht="17.25" customHeight="1"/>
    <row r="120" s="216" customFormat="1" ht="17.25" customHeight="1"/>
    <row r="121" s="216" customFormat="1" ht="17.25" customHeight="1"/>
    <row r="122" s="216" customFormat="1" ht="17.25" customHeight="1"/>
    <row r="123" s="216" customFormat="1" ht="17.25" customHeight="1"/>
    <row r="124" s="216" customFormat="1" ht="17.25" customHeight="1"/>
    <row r="125" s="216" customFormat="1" ht="17.25" customHeight="1"/>
    <row r="126" s="216" customFormat="1" ht="17.25" customHeight="1"/>
    <row r="127" s="216" customFormat="1" ht="17.25" customHeight="1"/>
    <row r="128" s="216" customFormat="1" ht="17.25" customHeight="1"/>
    <row r="129" s="216" customFormat="1" ht="17.25" customHeight="1"/>
    <row r="130" s="216" customFormat="1" ht="17.25" customHeight="1"/>
    <row r="131" s="216" customFormat="1" ht="17.25" customHeight="1"/>
    <row r="132" s="216" customFormat="1" ht="17.25" customHeight="1"/>
    <row r="133" s="216" customFormat="1" ht="17.25" customHeight="1"/>
    <row r="134" s="216" customFormat="1" ht="17.25" customHeight="1"/>
    <row r="135" s="216" customFormat="1" ht="17.25" customHeight="1"/>
    <row r="136" s="216" customFormat="1" ht="17.25" customHeight="1"/>
    <row r="137" s="216" customFormat="1" ht="17.25" customHeight="1"/>
    <row r="138" s="216" customFormat="1" ht="17.25" customHeight="1"/>
    <row r="139" s="216" customFormat="1" ht="17.25" customHeight="1"/>
    <row r="140" s="216" customFormat="1" ht="17.25" customHeight="1"/>
    <row r="141" s="216" customFormat="1" ht="17.25" customHeight="1"/>
    <row r="142" s="216" customFormat="1" ht="17.25" customHeight="1"/>
    <row r="143" s="216" customFormat="1" ht="17.25" customHeight="1"/>
    <row r="144" s="216" customFormat="1" ht="17.25" customHeight="1"/>
    <row r="145" s="216" customFormat="1" ht="17.25" customHeight="1"/>
    <row r="146" s="216" customFormat="1" ht="17.25" customHeight="1"/>
    <row r="147" s="216" customFormat="1" ht="17.25" customHeight="1"/>
    <row r="148" s="216" customFormat="1" ht="17.25" customHeight="1"/>
    <row r="149" s="216" customFormat="1" ht="17.25" customHeight="1"/>
    <row r="150" s="216" customFormat="1" ht="17.25" customHeight="1"/>
    <row r="151" s="216" customFormat="1" ht="17.25" customHeight="1"/>
    <row r="152" s="216" customFormat="1" ht="17.25" customHeight="1"/>
    <row r="153" s="216" customFormat="1" ht="17.25" customHeight="1"/>
    <row r="154" s="216" customFormat="1" ht="17.25" customHeight="1"/>
    <row r="155" s="216" customFormat="1" ht="17.25" customHeight="1"/>
    <row r="156" s="216" customFormat="1" ht="17.25" customHeight="1"/>
    <row r="157" s="216" customFormat="1" ht="17.25" customHeight="1"/>
    <row r="158" s="216" customFormat="1" ht="17.25" customHeight="1"/>
    <row r="159" s="216" customFormat="1" ht="17.25" customHeight="1"/>
    <row r="160" s="216" customFormat="1" ht="17.25" customHeight="1"/>
    <row r="161" s="216" customFormat="1" ht="17.25" customHeight="1"/>
    <row r="162" s="216" customFormat="1" ht="17.25" customHeight="1"/>
    <row r="163" s="216" customFormat="1" ht="17.25" customHeight="1"/>
    <row r="164" s="216" customFormat="1" ht="17.25" customHeight="1"/>
    <row r="165" s="216" customFormat="1" ht="17.25" customHeight="1"/>
    <row r="166" s="216" customFormat="1" ht="17.25" customHeight="1"/>
    <row r="167" s="216" customFormat="1" ht="17.25" customHeight="1"/>
    <row r="168" s="216" customFormat="1" ht="17.25" customHeight="1"/>
    <row r="169" s="216" customFormat="1" ht="17.25" customHeight="1"/>
    <row r="170" s="216" customFormat="1" ht="17.25" customHeight="1"/>
    <row r="171" s="216" customFormat="1" ht="17.25" customHeight="1"/>
    <row r="172" s="216" customFormat="1" ht="17.25" customHeight="1"/>
    <row r="173" s="216" customFormat="1" ht="17.25" customHeight="1"/>
    <row r="174" s="216" customFormat="1" ht="17.25" customHeight="1"/>
    <row r="175" s="216" customFormat="1" ht="17.25" customHeight="1"/>
    <row r="176" s="216" customFormat="1" ht="17.25" customHeight="1"/>
    <row r="177" s="216" customFormat="1" ht="17.25" customHeight="1"/>
    <row r="178" s="216" customFormat="1" ht="17.25" customHeight="1"/>
    <row r="179" s="216" customFormat="1" ht="17.25" customHeight="1"/>
    <row r="180" s="216" customFormat="1" ht="17.25" customHeight="1"/>
    <row r="181" s="216" customFormat="1" ht="17.25" customHeight="1"/>
    <row r="182" s="216" customFormat="1" ht="17.25" customHeight="1"/>
    <row r="183" s="216" customFormat="1" ht="17.25" customHeight="1"/>
    <row r="184" s="216" customFormat="1" ht="17.25" customHeight="1"/>
    <row r="185" s="216" customFormat="1" ht="17.25" customHeight="1"/>
    <row r="186" s="216" customFormat="1" ht="17.25" customHeight="1"/>
    <row r="187" s="216" customFormat="1" ht="17.25" customHeight="1"/>
    <row r="188" s="216" customFormat="1" ht="17.25" customHeight="1"/>
    <row r="189" s="216" customFormat="1" ht="17.25" customHeight="1"/>
    <row r="190" s="216" customFormat="1" ht="17.25" customHeight="1"/>
    <row r="191" s="216" customFormat="1" ht="17.25" customHeight="1"/>
    <row r="192" s="216" customFormat="1" ht="17.25" customHeight="1"/>
    <row r="193" s="216" customFormat="1" ht="17.25" customHeight="1"/>
    <row r="194" s="216" customFormat="1" ht="17.25" customHeight="1"/>
    <row r="195" s="216" customFormat="1" ht="17.25" customHeight="1"/>
    <row r="196" s="216" customFormat="1" ht="17.25" customHeight="1"/>
    <row r="197" s="216" customFormat="1" ht="17.25" customHeight="1"/>
    <row r="198" s="216" customFormat="1" ht="17.25" customHeight="1"/>
    <row r="199" s="216" customFormat="1" ht="17.25" customHeight="1"/>
    <row r="200" s="216" customFormat="1" ht="17.25" customHeight="1"/>
    <row r="201" s="216" customFormat="1" ht="17.25" customHeight="1"/>
    <row r="202" s="216" customFormat="1" ht="17.25" customHeight="1"/>
    <row r="203" s="216" customFormat="1" ht="17.25" customHeight="1"/>
    <row r="204" s="216" customFormat="1" ht="17.25" customHeight="1"/>
    <row r="205" s="216" customFormat="1" ht="17.25" customHeight="1"/>
    <row r="206" s="216" customFormat="1" ht="17.25" customHeight="1"/>
    <row r="207" s="216" customFormat="1" ht="17.25" customHeight="1"/>
    <row r="208" s="216" customFormat="1" ht="17.25" customHeight="1"/>
    <row r="209" s="216" customFormat="1" ht="17.25" customHeight="1"/>
    <row r="210" s="216" customFormat="1" ht="17.25" customHeight="1"/>
    <row r="211" s="216" customFormat="1" ht="17.25" customHeight="1"/>
    <row r="212" s="216" customFormat="1" ht="17.25" customHeight="1"/>
    <row r="213" s="216" customFormat="1" ht="17.25" customHeight="1"/>
    <row r="214" s="216" customFormat="1" ht="17.25" customHeight="1"/>
    <row r="215" s="216" customFormat="1" ht="17.25" customHeight="1"/>
    <row r="216" s="216" customFormat="1" ht="17.25" customHeight="1"/>
    <row r="217" s="216" customFormat="1" ht="17.25" customHeight="1"/>
    <row r="218" s="216" customFormat="1" ht="17.25" customHeight="1"/>
    <row r="219" s="216" customFormat="1" ht="17.25" customHeight="1"/>
    <row r="220" s="216" customFormat="1" ht="17.25" customHeight="1"/>
    <row r="221" s="216" customFormat="1" ht="17.25" customHeight="1"/>
    <row r="222" s="216" customFormat="1" ht="17.25" customHeight="1"/>
    <row r="223" s="216" customFormat="1" ht="17.25" customHeight="1"/>
    <row r="224" s="216" customFormat="1" ht="17.25" customHeight="1"/>
    <row r="225" s="216" customFormat="1" ht="17.25" customHeight="1"/>
    <row r="226" s="216" customFormat="1" ht="17.25" customHeight="1"/>
    <row r="227" s="216" customFormat="1" ht="17.25" customHeight="1"/>
    <row r="228" s="216" customFormat="1" ht="17.25" customHeight="1"/>
    <row r="229" s="216" customFormat="1" ht="17.25" customHeight="1"/>
    <row r="230" s="216" customFormat="1" ht="17.25" customHeight="1"/>
    <row r="231" s="216" customFormat="1" ht="17.25" customHeight="1"/>
    <row r="232" s="216" customFormat="1" ht="17.25" customHeight="1"/>
    <row r="233" s="216" customFormat="1" ht="17.25" customHeight="1"/>
    <row r="234" s="216" customFormat="1" ht="17.25" customHeight="1"/>
    <row r="235" s="216" customFormat="1" ht="17.25" customHeight="1"/>
    <row r="236" s="216" customFormat="1" ht="17.25" customHeight="1"/>
    <row r="237" s="216" customFormat="1" ht="17.25" customHeight="1"/>
    <row r="238" s="216" customFormat="1" ht="17.25" customHeight="1"/>
    <row r="239" s="216" customFormat="1" ht="17.25" customHeight="1"/>
    <row r="240" s="216" customFormat="1" ht="17.25" customHeight="1"/>
    <row r="241" s="216" customFormat="1" ht="17.25" customHeight="1"/>
    <row r="242" s="216" customFormat="1" ht="17.25" customHeight="1"/>
    <row r="243" s="216" customFormat="1" ht="17.25" customHeight="1"/>
    <row r="244" s="216" customFormat="1" ht="17.25" customHeight="1"/>
    <row r="245" s="216" customFormat="1" ht="17.25" customHeight="1"/>
    <row r="246" s="216" customFormat="1" ht="17.25" customHeight="1"/>
    <row r="247" s="216" customFormat="1" ht="17.25" customHeight="1"/>
    <row r="248" s="216" customFormat="1" ht="17.25" customHeight="1"/>
    <row r="249" s="216" customFormat="1" ht="17.25" customHeight="1"/>
    <row r="250" s="216" customFormat="1" ht="17.25" customHeight="1"/>
    <row r="251" s="216" customFormat="1" ht="17.25" customHeight="1"/>
    <row r="252" s="216" customFormat="1" ht="17.25" customHeight="1"/>
    <row r="253" s="216" customFormat="1" ht="17.25" customHeight="1"/>
    <row r="254" s="216" customFormat="1" ht="17.25" customHeight="1"/>
    <row r="255" s="216" customFormat="1" ht="17.25" customHeight="1"/>
    <row r="256" s="216" customFormat="1" ht="17.25" customHeight="1"/>
    <row r="257" s="216" customFormat="1" ht="17.25" customHeight="1"/>
    <row r="258" s="216" customFormat="1" ht="17.25" customHeight="1"/>
    <row r="259" s="216" customFormat="1" ht="17.25" customHeight="1"/>
    <row r="260" s="216" customFormat="1" ht="17.25" customHeight="1"/>
    <row r="261" s="216" customFormat="1" ht="17.25" customHeight="1"/>
    <row r="262" s="216" customFormat="1" ht="17.25" customHeight="1"/>
    <row r="263" s="216" customFormat="1" ht="17.25" customHeight="1"/>
    <row r="264" s="216" customFormat="1" ht="17.25" customHeight="1"/>
    <row r="265" s="216" customFormat="1" ht="17.25" customHeight="1"/>
    <row r="266" s="216" customFormat="1" ht="17.25" customHeight="1"/>
    <row r="267" s="216" customFormat="1" ht="17.25" customHeight="1"/>
    <row r="268" s="216" customFormat="1" ht="17.25" customHeight="1"/>
    <row r="269" s="216" customFormat="1" ht="17.25" customHeight="1"/>
    <row r="270" s="216" customFormat="1" ht="17.25" customHeight="1"/>
    <row r="271" s="216" customFormat="1" ht="17.25" customHeight="1"/>
    <row r="272" s="216" customFormat="1" ht="17.25" customHeight="1"/>
    <row r="273" s="216" customFormat="1" ht="17.25" customHeight="1"/>
    <row r="274" s="216" customFormat="1" ht="17.25" customHeight="1"/>
    <row r="275" s="216" customFormat="1" ht="17.25" customHeight="1"/>
    <row r="276" s="216" customFormat="1" ht="17.25" customHeight="1"/>
    <row r="277" s="216" customFormat="1" ht="17.25" customHeight="1"/>
    <row r="278" s="216" customFormat="1" ht="17.25" customHeight="1"/>
    <row r="279" s="216" customFormat="1" ht="17.25" customHeight="1"/>
    <row r="280" s="216" customFormat="1" ht="17.25" customHeight="1"/>
    <row r="281" s="216" customFormat="1" ht="17.25" customHeight="1"/>
    <row r="282" s="216" customFormat="1" ht="17.25" customHeight="1"/>
    <row r="283" s="216" customFormat="1" ht="17.25" customHeight="1"/>
    <row r="284" s="216" customFormat="1" ht="17.25" customHeight="1"/>
    <row r="285" s="216" customFormat="1" ht="17.25" customHeight="1"/>
    <row r="286" s="216" customFormat="1" ht="17.25" customHeight="1"/>
    <row r="287" s="216" customFormat="1" ht="17.25" customHeight="1"/>
    <row r="288" s="216" customFormat="1" ht="17.25" customHeight="1"/>
    <row r="289" s="216" customFormat="1" ht="17.25" customHeight="1"/>
    <row r="290" s="216" customFormat="1" ht="17.25" customHeight="1"/>
    <row r="291" s="216" customFormat="1" ht="17.25" customHeight="1"/>
    <row r="292" s="216" customFormat="1" ht="17.25" customHeight="1"/>
    <row r="293" s="216" customFormat="1" ht="17.25" customHeight="1"/>
    <row r="294" s="216" customFormat="1" ht="17.25" customHeight="1"/>
    <row r="295" s="216" customFormat="1" ht="17.25" customHeight="1"/>
    <row r="296" s="216" customFormat="1" ht="17.25" customHeight="1"/>
    <row r="297" s="216" customFormat="1" ht="17.25" customHeight="1"/>
    <row r="298" s="216" customFormat="1" ht="17.25" customHeight="1"/>
    <row r="299" s="216" customFormat="1" ht="17.25" customHeight="1"/>
    <row r="300" s="216" customFormat="1" ht="17.25" customHeight="1"/>
    <row r="301" s="216" customFormat="1" ht="17.25" customHeight="1"/>
    <row r="302" s="216" customFormat="1" ht="17.25" customHeight="1"/>
    <row r="303" s="216" customFormat="1" ht="17.25" customHeight="1"/>
    <row r="304" s="216" customFormat="1" ht="17.25" customHeight="1"/>
    <row r="305" s="216" customFormat="1" ht="17.25" customHeight="1"/>
    <row r="306" s="216" customFormat="1" ht="17.25" customHeight="1"/>
    <row r="307" s="216" customFormat="1" ht="17.25" customHeight="1"/>
    <row r="308" s="216" customFormat="1" ht="17.25" customHeight="1"/>
    <row r="309" s="216" customFormat="1" ht="17.25" customHeight="1"/>
    <row r="310" s="216" customFormat="1" ht="17.25" customHeight="1"/>
    <row r="311" s="216" customFormat="1" ht="17.25" customHeight="1"/>
    <row r="312" s="216" customFormat="1" ht="17.25" customHeight="1"/>
    <row r="313" s="216" customFormat="1" ht="17.25" customHeight="1"/>
    <row r="314" s="216" customFormat="1" ht="17.25" customHeight="1"/>
    <row r="315" s="216" customFormat="1" ht="17.25" customHeight="1"/>
    <row r="316" s="216" customFormat="1" ht="17.25" customHeight="1"/>
    <row r="317" s="216" customFormat="1" ht="17.25" customHeight="1"/>
    <row r="318" s="216" customFormat="1" ht="17.25" customHeight="1"/>
    <row r="319" s="216" customFormat="1" ht="17.25" customHeight="1"/>
    <row r="320" s="216" customFormat="1" ht="17.25" customHeight="1"/>
    <row r="321" s="216" customFormat="1" ht="17.25" customHeight="1"/>
    <row r="322" s="216" customFormat="1" ht="17.25" customHeight="1"/>
    <row r="323" s="216" customFormat="1" ht="17.25" customHeight="1"/>
    <row r="324" s="216" customFormat="1" ht="17.25" customHeight="1"/>
    <row r="325" s="216" customFormat="1" ht="17.25" customHeight="1"/>
    <row r="326" s="216" customFormat="1" ht="17.25" customHeight="1"/>
    <row r="327" s="216" customFormat="1" ht="17.25" customHeight="1"/>
    <row r="328" s="216" customFormat="1" ht="17.25" customHeight="1"/>
    <row r="329" s="216" customFormat="1" ht="17.25" customHeight="1"/>
    <row r="330" s="216" customFormat="1" ht="17.25" customHeight="1"/>
    <row r="331" s="216" customFormat="1" ht="17.25" customHeight="1"/>
    <row r="332" s="216" customFormat="1" ht="17.25" customHeight="1"/>
    <row r="333" s="216" customFormat="1" ht="17.25" customHeight="1"/>
    <row r="334" s="216" customFormat="1" ht="17.25" customHeight="1"/>
    <row r="335" s="216" customFormat="1" ht="17.25" customHeight="1"/>
    <row r="336" s="216" customFormat="1" ht="17.25" customHeight="1"/>
    <row r="337" s="216" customFormat="1" ht="17.25" customHeight="1"/>
    <row r="338" s="216" customFormat="1" ht="17.25" customHeight="1"/>
    <row r="339" s="216" customFormat="1" ht="17.25" customHeight="1"/>
    <row r="340" s="216" customFormat="1" ht="17.25" customHeight="1"/>
    <row r="341" s="216" customFormat="1" ht="17.25" customHeight="1"/>
    <row r="342" s="216" customFormat="1" ht="17.25" customHeight="1"/>
    <row r="343" s="216" customFormat="1" ht="17.25" customHeight="1"/>
    <row r="344" s="216" customFormat="1" ht="17.25" customHeight="1"/>
    <row r="345" s="216" customFormat="1" ht="17.25" customHeight="1"/>
    <row r="346" s="216" customFormat="1" ht="17.25" customHeight="1"/>
    <row r="347" s="216" customFormat="1" ht="17.25" customHeight="1"/>
    <row r="348" s="216" customFormat="1" ht="17.25" customHeight="1"/>
    <row r="349" s="216" customFormat="1" ht="17.25" customHeight="1"/>
    <row r="350" s="216" customFormat="1" ht="17.25" customHeight="1"/>
    <row r="351" s="216" customFormat="1" ht="17.25" customHeight="1"/>
    <row r="352" s="216" customFormat="1" ht="17.25" customHeight="1"/>
    <row r="353" s="216" customFormat="1" ht="17.25" customHeight="1"/>
    <row r="354" s="216" customFormat="1" ht="17.25" customHeight="1"/>
    <row r="355" s="216" customFormat="1" ht="17.25" customHeight="1"/>
    <row r="356" s="216" customFormat="1" ht="17.25" customHeight="1"/>
    <row r="357" s="216" customFormat="1" ht="17.25" customHeight="1"/>
    <row r="358" s="216" customFormat="1" ht="17.25" customHeight="1"/>
    <row r="359" s="216" customFormat="1" ht="17.25" customHeight="1"/>
    <row r="360" s="216" customFormat="1" ht="17.25" customHeight="1"/>
    <row r="361" s="216" customFormat="1" ht="17.25" customHeight="1"/>
    <row r="362" s="216" customFormat="1" ht="17.25" customHeight="1"/>
    <row r="363" s="216" customFormat="1" ht="17.25" customHeight="1"/>
    <row r="364" s="216" customFormat="1" ht="17.25" customHeight="1"/>
    <row r="365" s="216" customFormat="1" ht="17.25" customHeight="1"/>
    <row r="366" s="216" customFormat="1" ht="17.25" customHeight="1"/>
    <row r="367" s="216" customFormat="1" ht="17.25" customHeight="1"/>
    <row r="368" s="216" customFormat="1" ht="17.25" customHeight="1"/>
    <row r="369" s="216" customFormat="1" ht="17.25" customHeight="1"/>
    <row r="370" s="216" customFormat="1" ht="17.25" customHeight="1"/>
    <row r="371" s="216" customFormat="1" ht="17.25" customHeight="1"/>
    <row r="372" s="216" customFormat="1" ht="17.25" customHeight="1"/>
    <row r="373" s="216" customFormat="1" ht="17.25" customHeight="1"/>
    <row r="374" s="216" customFormat="1" ht="17.25" customHeight="1"/>
    <row r="375" s="216" customFormat="1" ht="17.25" customHeight="1"/>
    <row r="376" s="216" customFormat="1" ht="17.25" customHeight="1"/>
    <row r="377" s="216" customFormat="1" ht="17.25" customHeight="1"/>
    <row r="378" s="216" customFormat="1" ht="17.25" customHeight="1"/>
    <row r="379" s="216" customFormat="1" ht="17.25" customHeight="1"/>
    <row r="380" s="216" customFormat="1" ht="17.25" customHeight="1"/>
    <row r="381" s="216" customFormat="1" ht="17.25" customHeight="1"/>
    <row r="382" s="216" customFormat="1" ht="17.25" customHeight="1"/>
    <row r="383" s="216" customFormat="1" ht="17.25" customHeight="1"/>
    <row r="384" s="216" customFormat="1" ht="17.25" customHeight="1"/>
    <row r="385" s="216" customFormat="1" ht="17.25" customHeight="1"/>
    <row r="386" s="216" customFormat="1" ht="17.25" customHeight="1"/>
    <row r="387" s="216" customFormat="1" ht="17.25" customHeight="1"/>
    <row r="388" s="216" customFormat="1" ht="17.25" customHeight="1"/>
    <row r="389" s="216" customFormat="1" ht="17.25" customHeight="1"/>
    <row r="390" s="216" customFormat="1" ht="17.25" customHeight="1"/>
    <row r="391" s="216" customFormat="1" ht="17.25" customHeight="1"/>
    <row r="392" s="216" customFormat="1" ht="17.25" customHeight="1"/>
    <row r="393" s="216" customFormat="1" ht="17.25" customHeight="1"/>
    <row r="394" s="216" customFormat="1" ht="17.25" customHeight="1"/>
    <row r="395" s="216" customFormat="1" ht="17.25" customHeight="1"/>
    <row r="396" s="216" customFormat="1" ht="17.25" customHeight="1"/>
    <row r="397" s="216" customFormat="1" ht="17.25" customHeight="1"/>
    <row r="398" s="216" customFormat="1" ht="17.25" customHeight="1"/>
    <row r="399" s="216" customFormat="1" ht="17.25" customHeight="1"/>
    <row r="400" s="216" customFormat="1" ht="17.25" customHeight="1"/>
    <row r="401" s="216" customFormat="1" ht="17.25" customHeight="1"/>
    <row r="402" s="216" customFormat="1" ht="17.25" customHeight="1"/>
    <row r="403" s="216" customFormat="1" ht="17.25" customHeight="1"/>
    <row r="404" s="216" customFormat="1" ht="17.25" customHeight="1"/>
    <row r="405" s="216" customFormat="1" ht="17.25" customHeight="1"/>
    <row r="406" s="216" customFormat="1" ht="17.25" customHeight="1"/>
    <row r="407" s="216" customFormat="1" ht="17.25" customHeight="1"/>
    <row r="408" s="216" customFormat="1" ht="17.25" customHeight="1"/>
    <row r="409" s="216" customFormat="1" ht="17.25" customHeight="1"/>
    <row r="410" s="216" customFormat="1" ht="17.25" customHeight="1"/>
    <row r="411" s="216" customFormat="1" ht="17.25" customHeight="1"/>
    <row r="412" s="216" customFormat="1" ht="17.25" customHeight="1"/>
    <row r="413" s="216" customFormat="1" ht="17.25" customHeight="1"/>
    <row r="414" s="216" customFormat="1" ht="17.25" customHeight="1"/>
    <row r="415" s="216" customFormat="1" ht="17.25" customHeight="1"/>
    <row r="416" s="216" customFormat="1" ht="17.25" customHeight="1"/>
    <row r="417" s="216" customFormat="1" ht="17.25" customHeight="1"/>
    <row r="418" s="216" customFormat="1" ht="17.25" customHeight="1"/>
    <row r="419" s="216" customFormat="1" ht="17.25" customHeight="1"/>
    <row r="420" s="216" customFormat="1" ht="17.25" customHeight="1"/>
    <row r="421" s="216" customFormat="1" ht="17.25" customHeight="1"/>
    <row r="422" s="216" customFormat="1" ht="17.25" customHeight="1"/>
    <row r="423" s="216" customFormat="1" ht="17.25" customHeight="1"/>
    <row r="424" s="216" customFormat="1" ht="17.25" customHeight="1"/>
    <row r="425" s="216" customFormat="1" ht="17.25" customHeight="1"/>
    <row r="426" s="216" customFormat="1" ht="17.25" customHeight="1"/>
    <row r="427" s="216" customFormat="1" ht="17.25" customHeight="1"/>
    <row r="428" s="216" customFormat="1" ht="17.25" customHeight="1"/>
    <row r="429" s="216" customFormat="1" ht="17.25" customHeight="1"/>
    <row r="430" s="216" customFormat="1" ht="17.25" customHeight="1"/>
    <row r="431" s="216" customFormat="1" ht="17.25" customHeight="1"/>
    <row r="432" s="216" customFormat="1" ht="17.25" customHeight="1"/>
    <row r="433" s="216" customFormat="1" ht="17.25" customHeight="1"/>
    <row r="434" s="216" customFormat="1" ht="17.25" customHeight="1"/>
    <row r="435" s="216" customFormat="1" ht="17.25" customHeight="1"/>
    <row r="436" s="216" customFormat="1" ht="17.25" customHeight="1"/>
    <row r="437" s="216" customFormat="1" ht="17.25" customHeight="1"/>
    <row r="438" s="216" customFormat="1" ht="17.25" customHeight="1"/>
    <row r="439" s="216" customFormat="1" ht="17.25" customHeight="1"/>
    <row r="440" s="216" customFormat="1" ht="17.25" customHeight="1"/>
    <row r="441" s="216" customFormat="1" ht="17.25" customHeight="1"/>
    <row r="442" s="216" customFormat="1" ht="17.25" customHeight="1"/>
    <row r="443" s="216" customFormat="1" ht="17.25" customHeight="1"/>
    <row r="444" s="216" customFormat="1" ht="17.25" customHeight="1"/>
    <row r="445" s="216" customFormat="1" ht="17.25" customHeight="1"/>
    <row r="446" s="216" customFormat="1" ht="17.25" customHeight="1"/>
    <row r="447" s="216" customFormat="1" ht="17.25" customHeight="1"/>
    <row r="448" s="216" customFormat="1" ht="17.25" customHeight="1"/>
    <row r="449" s="216" customFormat="1" ht="17.25" customHeight="1"/>
    <row r="450" s="216" customFormat="1" ht="17.25" customHeight="1"/>
    <row r="451" s="216" customFormat="1" ht="17.25" customHeight="1"/>
    <row r="452" s="216" customFormat="1" ht="17.25" customHeight="1"/>
    <row r="453" s="216" customFormat="1" ht="17.25" customHeight="1"/>
    <row r="454" s="216" customFormat="1" ht="17.25" customHeight="1"/>
    <row r="455" s="216" customFormat="1" ht="17.25" customHeight="1"/>
    <row r="456" s="216" customFormat="1" ht="17.25" customHeight="1"/>
    <row r="457" s="216" customFormat="1" ht="17.25" customHeight="1"/>
    <row r="458" s="216" customFormat="1" ht="17.25" customHeight="1"/>
    <row r="459" s="216" customFormat="1" ht="17.25" customHeight="1"/>
    <row r="460" s="216" customFormat="1" ht="17.25" customHeight="1"/>
    <row r="461" s="216" customFormat="1" ht="17.25" customHeight="1"/>
    <row r="462" s="216" customFormat="1" ht="17.25" customHeight="1"/>
    <row r="463" s="216" customFormat="1" ht="17.25" customHeight="1"/>
    <row r="464" s="216" customFormat="1" ht="17.25" customHeight="1"/>
    <row r="465" s="216" customFormat="1" ht="17.25" customHeight="1"/>
    <row r="466" s="216" customFormat="1" ht="17.25" customHeight="1"/>
    <row r="467" s="216" customFormat="1" ht="17.25" customHeight="1"/>
    <row r="468" s="216" customFormat="1" ht="17.25" customHeight="1"/>
    <row r="469" s="216" customFormat="1" ht="17.25" customHeight="1"/>
    <row r="470" s="216" customFormat="1" ht="17.25" customHeight="1"/>
    <row r="471" s="216" customFormat="1" ht="17.25" customHeight="1"/>
    <row r="472" s="216" customFormat="1" ht="17.25" customHeight="1"/>
    <row r="473" s="216" customFormat="1" ht="17.25" customHeight="1"/>
    <row r="474" s="216" customFormat="1" ht="17.25" customHeight="1"/>
    <row r="475" s="216" customFormat="1" ht="17.25" customHeight="1"/>
    <row r="476" s="216" customFormat="1" ht="17.25" customHeight="1"/>
    <row r="477" s="216" customFormat="1" ht="17.25" customHeight="1"/>
    <row r="478" s="216" customFormat="1" ht="17.25" customHeight="1"/>
    <row r="479" s="216" customFormat="1" ht="17.25" customHeight="1"/>
    <row r="480" s="216" customFormat="1" ht="17.25" customHeight="1"/>
    <row r="481" s="216" customFormat="1" ht="17.25" customHeight="1"/>
    <row r="482" s="216" customFormat="1" ht="17.25" customHeight="1"/>
    <row r="483" s="216" customFormat="1" ht="17.25" customHeight="1"/>
    <row r="484" s="216" customFormat="1" ht="17.25" customHeight="1"/>
    <row r="485" s="216" customFormat="1" ht="17.25" customHeight="1"/>
    <row r="486" s="216" customFormat="1" ht="17.25" customHeight="1"/>
    <row r="487" s="216" customFormat="1" ht="17.25" customHeight="1"/>
    <row r="488" s="216" customFormat="1" ht="17.25" customHeight="1"/>
    <row r="489" s="216" customFormat="1" ht="17.25" customHeight="1"/>
    <row r="490" s="216" customFormat="1" ht="17.25" customHeight="1"/>
    <row r="491" s="216" customFormat="1" ht="17.25" customHeight="1"/>
    <row r="492" s="216" customFormat="1" ht="17.25" customHeight="1"/>
    <row r="493" s="216" customFormat="1" ht="17.25" customHeight="1"/>
    <row r="494" s="216" customFormat="1" ht="17.25" customHeight="1"/>
    <row r="495" s="216" customFormat="1" ht="17.25" customHeight="1"/>
    <row r="496" s="216" customFormat="1" ht="17.25" customHeight="1"/>
    <row r="497" s="216" customFormat="1" ht="17.25" customHeight="1"/>
    <row r="498" s="216" customFormat="1" ht="17.25" customHeight="1"/>
    <row r="499" s="216" customFormat="1" ht="17.25" customHeight="1"/>
    <row r="500" s="216" customFormat="1" ht="17.25" customHeight="1"/>
    <row r="501" s="216" customFormat="1" ht="17.25" customHeight="1"/>
    <row r="502" s="216" customFormat="1" ht="17.25" customHeight="1"/>
    <row r="503" s="216" customFormat="1" ht="17.25" customHeight="1"/>
    <row r="504" s="216" customFormat="1" ht="17.25" customHeight="1"/>
    <row r="505" s="216" customFormat="1" ht="17.25" customHeight="1"/>
    <row r="506" s="216" customFormat="1" ht="17.25" customHeight="1"/>
    <row r="507" s="216" customFormat="1" ht="17.25" customHeight="1"/>
    <row r="508" s="216" customFormat="1" ht="17.25" customHeight="1"/>
    <row r="509" s="216" customFormat="1" ht="17.25" customHeight="1"/>
    <row r="510" s="216" customFormat="1" ht="17.25" customHeight="1"/>
    <row r="511" s="216" customFormat="1" ht="17.25" customHeight="1"/>
    <row r="512" s="216" customFormat="1" ht="17.25" customHeight="1"/>
    <row r="513" s="216" customFormat="1" ht="17.25" customHeight="1"/>
    <row r="514" s="216" customFormat="1" ht="17.25" customHeight="1"/>
    <row r="515" s="216" customFormat="1" ht="17.25" customHeight="1"/>
    <row r="516" s="216" customFormat="1" ht="17.25" customHeight="1"/>
    <row r="517" s="216" customFormat="1" ht="17.25" customHeight="1"/>
    <row r="518" s="216" customFormat="1" ht="17.25" customHeight="1"/>
    <row r="519" s="216" customFormat="1" ht="17.25" customHeight="1"/>
    <row r="520" s="216" customFormat="1" ht="17.25" customHeight="1"/>
    <row r="521" s="216" customFormat="1" ht="17.25" customHeight="1"/>
    <row r="522" s="216" customFormat="1" ht="17.25" customHeight="1"/>
    <row r="523" s="216" customFormat="1" ht="17.25" customHeight="1"/>
    <row r="524" s="216" customFormat="1" ht="17.25" customHeight="1"/>
    <row r="525" s="216" customFormat="1" ht="17.25" customHeight="1"/>
    <row r="526" s="216" customFormat="1" ht="17.25" customHeight="1"/>
    <row r="527" s="216" customFormat="1" ht="17.25" customHeight="1"/>
    <row r="528" s="216" customFormat="1" ht="17.25" customHeight="1"/>
    <row r="529" s="216" customFormat="1" ht="17.25" customHeight="1"/>
    <row r="530" s="216" customFormat="1" ht="17.25" customHeight="1"/>
    <row r="531" s="216" customFormat="1" ht="17.25" customHeight="1"/>
    <row r="532" s="216" customFormat="1" ht="17.25" customHeight="1"/>
    <row r="533" s="216" customFormat="1" ht="17.25" customHeight="1"/>
    <row r="534" s="216" customFormat="1" ht="17.25" customHeight="1"/>
    <row r="535" s="216" customFormat="1" ht="17.25" customHeight="1"/>
    <row r="536" s="216" customFormat="1" ht="17.25" customHeight="1"/>
    <row r="537" s="216" customFormat="1" ht="17.25" customHeight="1"/>
    <row r="538" s="216" customFormat="1" ht="17.25" customHeight="1"/>
    <row r="539" s="216" customFormat="1" ht="17.25" customHeight="1"/>
    <row r="540" s="216" customFormat="1" ht="17.25" customHeight="1"/>
    <row r="541" s="216" customFormat="1" ht="17.25" customHeight="1"/>
    <row r="542" s="216" customFormat="1" ht="17.25" customHeight="1"/>
    <row r="543" s="216" customFormat="1" ht="17.25" customHeight="1"/>
    <row r="544" s="216" customFormat="1" ht="17.25" customHeight="1"/>
    <row r="545" s="216" customFormat="1" ht="17.25" customHeight="1"/>
    <row r="546" s="216" customFormat="1" ht="17.25" customHeight="1"/>
    <row r="547" s="216" customFormat="1" ht="17.25" customHeight="1"/>
    <row r="548" s="216" customFormat="1" ht="17.25" customHeight="1"/>
    <row r="549" s="216" customFormat="1" ht="17.25" customHeight="1"/>
    <row r="550" s="216" customFormat="1" ht="17.25" customHeight="1"/>
    <row r="551" s="216" customFormat="1" ht="17.25" customHeight="1"/>
    <row r="552" s="216" customFormat="1" ht="17.25" customHeight="1"/>
    <row r="553" s="216" customFormat="1" ht="17.25" customHeight="1"/>
    <row r="554" s="216" customFormat="1" ht="17.25" customHeight="1"/>
    <row r="555" s="216" customFormat="1" ht="17.25" customHeight="1"/>
    <row r="556" s="216" customFormat="1" ht="17.25" customHeight="1"/>
    <row r="557" s="216" customFormat="1" ht="17.25" customHeight="1"/>
    <row r="558" s="216" customFormat="1" ht="17.25" customHeight="1"/>
    <row r="559" s="216" customFormat="1" ht="17.25" customHeight="1"/>
    <row r="560" s="216" customFormat="1" ht="17.25" customHeight="1"/>
    <row r="561" s="216" customFormat="1" ht="17.25" customHeight="1"/>
    <row r="562" s="216" customFormat="1" ht="17.25" customHeight="1"/>
    <row r="563" s="216" customFormat="1" ht="17.25" customHeight="1"/>
    <row r="564" s="216" customFormat="1" ht="17.25" customHeight="1"/>
    <row r="565" s="216" customFormat="1" ht="17.25" customHeight="1"/>
    <row r="566" s="216" customFormat="1" ht="17.25" customHeight="1"/>
    <row r="567" s="216" customFormat="1" ht="17.25" customHeight="1"/>
    <row r="568" s="216" customFormat="1" ht="17.25" customHeight="1"/>
    <row r="569" s="216" customFormat="1" ht="17.25" customHeight="1"/>
    <row r="570" s="216" customFormat="1" ht="17.25" customHeight="1"/>
    <row r="571" s="216" customFormat="1" ht="17.25" customHeight="1"/>
    <row r="572" s="216" customFormat="1" ht="17.25" customHeight="1"/>
    <row r="573" s="216" customFormat="1" ht="17.25" customHeight="1"/>
    <row r="574" s="216" customFormat="1" ht="17.25" customHeight="1"/>
    <row r="575" s="216" customFormat="1" ht="17.25" customHeight="1"/>
    <row r="576" s="216" customFormat="1" ht="17.25" customHeight="1"/>
    <row r="577" s="216" customFormat="1" ht="17.25" customHeight="1"/>
    <row r="578" s="216" customFormat="1" ht="17.25" customHeight="1"/>
    <row r="579" s="216" customFormat="1" ht="17.25" customHeight="1"/>
    <row r="580" s="216" customFormat="1" ht="17.25" customHeight="1"/>
    <row r="581" s="216" customFormat="1" ht="17.25" customHeight="1"/>
    <row r="582" s="216" customFormat="1" ht="17.25" customHeight="1"/>
    <row r="583" s="216" customFormat="1" ht="17.25" customHeight="1"/>
    <row r="584" s="216" customFormat="1" ht="17.25" customHeight="1"/>
    <row r="585" s="216" customFormat="1" ht="17.25" customHeight="1"/>
    <row r="586" s="216" customFormat="1" ht="17.25" customHeight="1"/>
    <row r="587" s="216" customFormat="1" ht="17.25" customHeight="1"/>
    <row r="588" s="216" customFormat="1" ht="17.25" customHeight="1"/>
    <row r="589" s="216" customFormat="1" ht="17.25" customHeight="1"/>
    <row r="590" s="216" customFormat="1" ht="17.25" customHeight="1"/>
    <row r="591" s="216" customFormat="1" ht="17.25" customHeight="1"/>
    <row r="592" s="216" customFormat="1" ht="17.25" customHeight="1"/>
    <row r="593" s="216" customFormat="1" ht="17.25" customHeight="1"/>
    <row r="594" s="216" customFormat="1" ht="17.25" customHeight="1"/>
    <row r="595" s="216" customFormat="1" ht="17.25" customHeight="1"/>
    <row r="596" s="216" customFormat="1" ht="17.25" customHeight="1"/>
    <row r="597" s="216" customFormat="1" ht="17.25" customHeight="1"/>
    <row r="598" s="216" customFormat="1" ht="17.25" customHeight="1"/>
    <row r="599" s="216" customFormat="1" ht="17.25" customHeight="1"/>
    <row r="600" s="216" customFormat="1" ht="17.25" customHeight="1"/>
    <row r="601" s="216" customFormat="1" ht="17.25" customHeight="1"/>
    <row r="602" s="216" customFormat="1" ht="17.25" customHeight="1"/>
    <row r="603" s="216" customFormat="1" ht="17.25" customHeight="1"/>
    <row r="604" s="216" customFormat="1" ht="17.25" customHeight="1"/>
    <row r="605" s="216" customFormat="1" ht="17.25" customHeight="1"/>
    <row r="606" s="216" customFormat="1" ht="17.25" customHeight="1"/>
    <row r="607" s="216" customFormat="1" ht="17.25" customHeight="1"/>
    <row r="608" s="216" customFormat="1" ht="17.25" customHeight="1"/>
    <row r="609" s="216" customFormat="1" ht="17.25" customHeight="1"/>
    <row r="610" s="216" customFormat="1" ht="17.25" customHeight="1"/>
    <row r="611" s="216" customFormat="1" ht="17.25" customHeight="1"/>
    <row r="612" s="216" customFormat="1" ht="17.25" customHeight="1"/>
    <row r="613" s="216" customFormat="1" ht="17.25" customHeight="1"/>
    <row r="614" s="216" customFormat="1" ht="17.25" customHeight="1"/>
    <row r="615" s="216" customFormat="1" ht="17.25" customHeight="1"/>
    <row r="616" s="216" customFormat="1" ht="17.25" customHeight="1"/>
    <row r="617" s="216" customFormat="1" ht="17.25" customHeight="1"/>
    <row r="618" s="216" customFormat="1" ht="17.25" customHeight="1"/>
    <row r="619" s="216" customFormat="1" ht="17.25" customHeight="1"/>
    <row r="620" s="216" customFormat="1" ht="17.25" customHeight="1"/>
    <row r="621" s="216" customFormat="1" ht="17.25" customHeight="1"/>
    <row r="622" s="216" customFormat="1" ht="17.25" customHeight="1"/>
    <row r="623" s="216" customFormat="1" ht="17.25" customHeight="1"/>
    <row r="624" s="216" customFormat="1" ht="17.25" customHeight="1"/>
    <row r="625" s="216" customFormat="1" ht="17.25" customHeight="1"/>
    <row r="626" s="216" customFormat="1" ht="17.25" customHeight="1"/>
    <row r="627" s="216" customFormat="1" ht="17.25" customHeight="1"/>
    <row r="628" s="216" customFormat="1" ht="17.25" customHeight="1"/>
    <row r="629" s="216" customFormat="1" ht="17.25" customHeight="1"/>
    <row r="630" s="216" customFormat="1" ht="17.25" customHeight="1"/>
    <row r="631" s="216" customFormat="1" ht="17.25" customHeight="1"/>
    <row r="632" s="216" customFormat="1" ht="17.25" customHeight="1"/>
    <row r="633" s="216" customFormat="1" ht="17.25" customHeight="1"/>
    <row r="634" s="216" customFormat="1" ht="17.25" customHeight="1"/>
    <row r="635" s="216" customFormat="1" ht="17.25" customHeight="1"/>
    <row r="636" s="216" customFormat="1" ht="17.25" customHeight="1"/>
    <row r="637" s="216" customFormat="1" ht="17.25" customHeight="1"/>
    <row r="638" s="216" customFormat="1" ht="17.25" customHeight="1"/>
    <row r="639" s="216" customFormat="1" ht="17.25" customHeight="1"/>
    <row r="640" s="216" customFormat="1" ht="17.25" customHeight="1"/>
    <row r="641" s="216" customFormat="1" ht="17.25" customHeight="1"/>
    <row r="642" s="216" customFormat="1" ht="17.25" customHeight="1"/>
    <row r="643" s="216" customFormat="1" ht="17.25" customHeight="1"/>
    <row r="644" s="216" customFormat="1" ht="17.25" customHeight="1"/>
    <row r="645" s="216" customFormat="1" ht="17.25" customHeight="1"/>
    <row r="646" s="216" customFormat="1" ht="17.25" customHeight="1"/>
    <row r="647" s="216" customFormat="1" ht="17.25" customHeight="1"/>
    <row r="648" s="216" customFormat="1" ht="17.25" customHeight="1"/>
    <row r="649" s="216" customFormat="1" ht="17.25" customHeight="1"/>
    <row r="650" s="216" customFormat="1" ht="17.25" customHeight="1"/>
    <row r="651" s="216" customFormat="1" ht="17.25" customHeight="1"/>
    <row r="652" s="216" customFormat="1" ht="17.25" customHeight="1"/>
    <row r="653" s="216" customFormat="1" ht="17.25" customHeight="1"/>
    <row r="654" s="216" customFormat="1" ht="17.25" customHeight="1"/>
    <row r="655" s="216" customFormat="1" ht="17.25" customHeight="1"/>
    <row r="656" s="216" customFormat="1" ht="17.25" customHeight="1"/>
    <row r="657" s="216" customFormat="1" ht="17.25" customHeight="1"/>
    <row r="658" s="216" customFormat="1" ht="17.25" customHeight="1"/>
    <row r="659" s="216" customFormat="1" ht="17.25" customHeight="1"/>
    <row r="660" s="216" customFormat="1" ht="17.25" customHeight="1"/>
    <row r="661" s="216" customFormat="1" ht="17.25" customHeight="1"/>
    <row r="662" s="216" customFormat="1" ht="17.25" customHeight="1"/>
    <row r="663" s="216" customFormat="1" ht="17.25" customHeight="1"/>
    <row r="664" s="216" customFormat="1" ht="17.25" customHeight="1"/>
    <row r="665" s="216" customFormat="1" ht="17.25" customHeight="1"/>
    <row r="666" s="216" customFormat="1" ht="17.25" customHeight="1"/>
    <row r="667" s="216" customFormat="1" ht="17.25" customHeight="1"/>
    <row r="668" s="216" customFormat="1" ht="17.25" customHeight="1"/>
    <row r="669" s="216" customFormat="1" ht="17.25" customHeight="1"/>
    <row r="670" s="216" customFormat="1" ht="17.25" customHeight="1"/>
    <row r="671" s="216" customFormat="1" ht="17.25" customHeight="1"/>
    <row r="672" s="216" customFormat="1" ht="17.25" customHeight="1"/>
    <row r="673" s="216" customFormat="1" ht="17.25" customHeight="1"/>
    <row r="674" s="216" customFormat="1" ht="17.25" customHeight="1"/>
    <row r="675" s="216" customFormat="1" ht="17.25" customHeight="1"/>
    <row r="676" s="216" customFormat="1" ht="17.25" customHeight="1"/>
    <row r="677" s="216" customFormat="1" ht="17.25" customHeight="1"/>
    <row r="678" s="216" customFormat="1" ht="17.25" customHeight="1"/>
    <row r="679" s="216" customFormat="1" ht="17.25" customHeight="1"/>
    <row r="680" s="216" customFormat="1" ht="17.25" customHeight="1"/>
    <row r="681" s="216" customFormat="1" ht="17.25" customHeight="1"/>
    <row r="682" s="216" customFormat="1" ht="17.25" customHeight="1"/>
    <row r="683" s="216" customFormat="1" ht="17.25" customHeight="1"/>
    <row r="684" s="216" customFormat="1" ht="17.25" customHeight="1"/>
    <row r="685" s="216" customFormat="1" ht="17.25" customHeight="1"/>
    <row r="686" s="216" customFormat="1" ht="17.25" customHeight="1"/>
    <row r="687" s="216" customFormat="1" ht="17.25" customHeight="1"/>
    <row r="688" s="216" customFormat="1" ht="17.25" customHeight="1"/>
    <row r="689" s="216" customFormat="1" ht="17.25" customHeight="1"/>
    <row r="690" s="216" customFormat="1" ht="17.25" customHeight="1"/>
    <row r="691" s="216" customFormat="1" ht="17.25" customHeight="1"/>
    <row r="692" s="216" customFormat="1" ht="17.25" customHeight="1"/>
    <row r="693" s="216" customFormat="1" ht="17.25" customHeight="1"/>
    <row r="694" s="216" customFormat="1" ht="17.25" customHeight="1"/>
    <row r="695" s="216" customFormat="1" ht="17.25" customHeight="1"/>
    <row r="696" s="216" customFormat="1" ht="17.25" customHeight="1"/>
    <row r="697" s="216" customFormat="1" ht="17.25" customHeight="1"/>
    <row r="698" s="216" customFormat="1" ht="17.25" customHeight="1"/>
    <row r="699" s="216" customFormat="1" ht="17.25" customHeight="1"/>
    <row r="700" s="216" customFormat="1" ht="17.25" customHeight="1"/>
    <row r="701" s="216" customFormat="1" ht="17.25" customHeight="1"/>
    <row r="702" s="216" customFormat="1" ht="17.25" customHeight="1"/>
    <row r="703" s="216" customFormat="1" ht="17.25" customHeight="1"/>
    <row r="704" s="216" customFormat="1" ht="17.25" customHeight="1"/>
    <row r="705" s="216" customFormat="1" ht="17.25" customHeight="1"/>
    <row r="706" s="216" customFormat="1" ht="17.25" customHeight="1"/>
    <row r="707" s="216" customFormat="1" ht="17.25" customHeight="1"/>
    <row r="708" s="216" customFormat="1" ht="17.25" customHeight="1"/>
    <row r="709" s="216" customFormat="1" ht="17.25" customHeight="1"/>
    <row r="710" s="216" customFormat="1" ht="17.25" customHeight="1"/>
    <row r="711" s="216" customFormat="1" ht="17.25" customHeight="1"/>
    <row r="712" s="216" customFormat="1" ht="17.25" customHeight="1"/>
    <row r="713" s="216" customFormat="1" ht="17.25" customHeight="1"/>
    <row r="714" s="216" customFormat="1" ht="17.25" customHeight="1"/>
    <row r="715" s="216" customFormat="1" ht="17.25" customHeight="1"/>
    <row r="716" s="216" customFormat="1" ht="17.25" customHeight="1"/>
    <row r="717" s="216" customFormat="1" ht="17.25" customHeight="1"/>
    <row r="718" s="216" customFormat="1" ht="17.25" customHeight="1"/>
    <row r="719" s="216" customFormat="1" ht="17.25" customHeight="1"/>
    <row r="720" s="216" customFormat="1" ht="17.25" customHeight="1"/>
    <row r="721" s="216" customFormat="1" ht="17.25" customHeight="1"/>
    <row r="722" s="216" customFormat="1" ht="17.25" customHeight="1"/>
    <row r="723" s="216" customFormat="1" ht="17.25" customHeight="1"/>
    <row r="724" s="216" customFormat="1" ht="17.25" customHeight="1"/>
    <row r="725" s="216" customFormat="1" ht="17.25" customHeight="1"/>
    <row r="726" s="216" customFormat="1" ht="17.25" customHeight="1"/>
    <row r="727" s="216" customFormat="1" ht="17.25" customHeight="1"/>
    <row r="728" s="216" customFormat="1" ht="17.25" customHeight="1"/>
    <row r="729" s="216" customFormat="1" ht="17.25" customHeight="1"/>
    <row r="730" s="216" customFormat="1" ht="17.25" customHeight="1"/>
    <row r="731" s="216" customFormat="1" ht="17.25" customHeight="1"/>
    <row r="732" s="216" customFormat="1" ht="17.25" customHeight="1"/>
    <row r="733" s="216" customFormat="1" ht="17.25" customHeight="1"/>
    <row r="734" s="216" customFormat="1" ht="17.25" customHeight="1"/>
    <row r="735" s="216" customFormat="1" ht="17.25" customHeight="1"/>
    <row r="736" s="216" customFormat="1" ht="17.25" customHeight="1"/>
    <row r="737" s="216" customFormat="1" ht="17.25" customHeight="1"/>
    <row r="738" s="216" customFormat="1" ht="17.25" customHeight="1"/>
    <row r="739" s="216" customFormat="1" ht="17.25" customHeight="1"/>
    <row r="740" s="216" customFormat="1" ht="17.25" customHeight="1"/>
    <row r="741" s="216" customFormat="1" ht="17.25" customHeight="1"/>
    <row r="742" s="216" customFormat="1" ht="17.25" customHeight="1"/>
    <row r="743" s="216" customFormat="1" ht="17.25" customHeight="1"/>
    <row r="744" s="216" customFormat="1" ht="17.25" customHeight="1"/>
    <row r="745" s="216" customFormat="1" ht="17.25" customHeight="1"/>
    <row r="746" s="216" customFormat="1" ht="17.25" customHeight="1"/>
    <row r="747" s="216" customFormat="1" ht="17.25" customHeight="1"/>
    <row r="748" s="216" customFormat="1" ht="17.25" customHeight="1"/>
    <row r="749" s="216" customFormat="1" ht="17.25" customHeight="1"/>
    <row r="750" s="216" customFormat="1" ht="17.25" customHeight="1"/>
    <row r="751" s="216" customFormat="1" ht="17.25" customHeight="1"/>
    <row r="752" s="216" customFormat="1" ht="17.25" customHeight="1"/>
    <row r="753" s="216" customFormat="1" ht="17.25" customHeight="1"/>
    <row r="754" s="216" customFormat="1" ht="17.25" customHeight="1"/>
    <row r="755" s="216" customFormat="1" ht="17.25" customHeight="1"/>
    <row r="756" s="216" customFormat="1" ht="17.25" customHeight="1"/>
    <row r="757" s="216" customFormat="1" ht="17.25" customHeight="1"/>
    <row r="758" s="216" customFormat="1" ht="17.25" customHeight="1"/>
    <row r="759" s="216" customFormat="1" ht="17.25" customHeight="1"/>
    <row r="760" s="216" customFormat="1" ht="17.25" customHeight="1"/>
    <row r="761" s="216" customFormat="1" ht="17.25" customHeight="1"/>
    <row r="762" s="216" customFormat="1" ht="17.25" customHeight="1"/>
    <row r="763" s="216" customFormat="1" ht="17.25" customHeight="1"/>
    <row r="764" s="216" customFormat="1" ht="17.25" customHeight="1"/>
    <row r="765" s="216" customFormat="1" ht="17.25" customHeight="1"/>
    <row r="766" s="216" customFormat="1" ht="17.25" customHeight="1"/>
    <row r="767" s="216" customFormat="1" ht="17.25" customHeight="1"/>
    <row r="768" s="216" customFormat="1" ht="17.25" customHeight="1"/>
    <row r="769" s="216" customFormat="1" ht="17.25" customHeight="1"/>
    <row r="770" s="216" customFormat="1" ht="17.25" customHeight="1"/>
    <row r="771" s="216" customFormat="1" ht="17.25" customHeight="1"/>
    <row r="772" s="216" customFormat="1" ht="17.25" customHeight="1"/>
    <row r="773" s="216" customFormat="1" ht="17.25" customHeight="1"/>
    <row r="774" s="216" customFormat="1" ht="17.25" customHeight="1"/>
    <row r="775" s="216" customFormat="1" ht="17.25" customHeight="1"/>
    <row r="776" s="216" customFormat="1" ht="17.25" customHeight="1"/>
    <row r="777" s="216" customFormat="1" ht="17.25" customHeight="1"/>
    <row r="778" s="216" customFormat="1" ht="17.25" customHeight="1"/>
    <row r="779" s="216" customFormat="1" ht="17.25" customHeight="1"/>
    <row r="780" s="216" customFormat="1" ht="17.25" customHeight="1"/>
    <row r="781" s="216" customFormat="1" ht="17.25" customHeight="1"/>
    <row r="782" s="216" customFormat="1" ht="17.25" customHeight="1"/>
    <row r="783" s="216" customFormat="1" ht="17.25" customHeight="1"/>
    <row r="784" s="216" customFormat="1" ht="17.25" customHeight="1"/>
    <row r="785" s="216" customFormat="1" ht="17.25" customHeight="1"/>
    <row r="786" s="216" customFormat="1" ht="17.25" customHeight="1"/>
    <row r="787" s="216" customFormat="1" ht="17.25" customHeight="1"/>
    <row r="788" s="216" customFormat="1" ht="17.25" customHeight="1"/>
    <row r="789" s="216" customFormat="1" ht="17.25" customHeight="1"/>
    <row r="790" s="216" customFormat="1" ht="17.25" customHeight="1"/>
    <row r="791" s="216" customFormat="1" ht="17.25" customHeight="1"/>
    <row r="792" s="216" customFormat="1" ht="17.25" customHeight="1"/>
    <row r="793" s="216" customFormat="1" ht="17.25" customHeight="1"/>
    <row r="794" s="216" customFormat="1" ht="17.25" customHeight="1"/>
    <row r="795" s="216" customFormat="1" ht="17.25" customHeight="1"/>
    <row r="796" s="216" customFormat="1" ht="17.25" customHeight="1"/>
    <row r="797" s="216" customFormat="1" ht="17.25" customHeight="1"/>
    <row r="798" s="216" customFormat="1" ht="17.25" customHeight="1"/>
    <row r="799" s="216" customFormat="1" ht="17.25" customHeight="1"/>
    <row r="800" s="216" customFormat="1" ht="17.25" customHeight="1"/>
    <row r="801" s="216" customFormat="1" ht="17.25" customHeight="1"/>
    <row r="802" s="216" customFormat="1" ht="17.25" customHeight="1"/>
    <row r="803" s="216" customFormat="1" ht="17.25" customHeight="1"/>
    <row r="804" s="216" customFormat="1" ht="17.25" customHeight="1"/>
    <row r="805" s="216" customFormat="1" ht="17.25" customHeight="1"/>
    <row r="806" s="216" customFormat="1" ht="17.25" customHeight="1"/>
    <row r="807" s="216" customFormat="1" ht="17.25" customHeight="1"/>
    <row r="808" s="216" customFormat="1" ht="17.25" customHeight="1"/>
    <row r="809" s="216" customFormat="1" ht="17.25" customHeight="1"/>
    <row r="810" s="216" customFormat="1" ht="17.25" customHeight="1"/>
    <row r="811" s="216" customFormat="1" ht="17.25" customHeight="1"/>
    <row r="812" s="216" customFormat="1" ht="17.25" customHeight="1"/>
    <row r="813" s="216" customFormat="1" ht="17.25" customHeight="1"/>
    <row r="814" s="216" customFormat="1" ht="17.25" customHeight="1"/>
    <row r="815" s="216" customFormat="1" ht="17.25" customHeight="1"/>
    <row r="816" s="216" customFormat="1" ht="17.25" customHeight="1"/>
    <row r="817" s="216" customFormat="1" ht="17.25" customHeight="1"/>
    <row r="818" s="216" customFormat="1" ht="17.25" customHeight="1"/>
    <row r="819" s="216" customFormat="1" ht="17.25" customHeight="1"/>
    <row r="820" s="216" customFormat="1" ht="17.25" customHeight="1"/>
    <row r="821" s="216" customFormat="1" ht="17.25" customHeight="1"/>
    <row r="822" s="216" customFormat="1" ht="17.25" customHeight="1"/>
    <row r="823" s="216" customFormat="1" ht="17.25" customHeight="1"/>
    <row r="824" s="216" customFormat="1" ht="17.25" customHeight="1"/>
    <row r="825" s="216" customFormat="1" ht="17.25" customHeight="1"/>
    <row r="826" s="216" customFormat="1" ht="17.25" customHeight="1"/>
    <row r="827" s="216" customFormat="1" ht="17.25" customHeight="1"/>
    <row r="828" s="216" customFormat="1" ht="17.25" customHeight="1"/>
    <row r="829" s="216" customFormat="1" ht="17.25" customHeight="1"/>
    <row r="830" s="216" customFormat="1" ht="17.25" customHeight="1"/>
    <row r="831" s="216" customFormat="1" ht="17.25" customHeight="1"/>
    <row r="832" s="216" customFormat="1" ht="17.25" customHeight="1"/>
    <row r="833" s="216" customFormat="1" ht="17.25" customHeight="1"/>
    <row r="834" s="216" customFormat="1" ht="17.25" customHeight="1"/>
    <row r="835" s="216" customFormat="1" ht="17.25" customHeight="1"/>
    <row r="836" s="216" customFormat="1" ht="17.25" customHeight="1"/>
    <row r="837" s="216" customFormat="1" ht="17.25" customHeight="1"/>
    <row r="838" s="216" customFormat="1" ht="17.25" customHeight="1"/>
    <row r="839" s="216" customFormat="1" ht="17.25" customHeight="1"/>
    <row r="840" s="216" customFormat="1" ht="17.25" customHeight="1"/>
    <row r="841" s="216" customFormat="1" ht="17.25" customHeight="1"/>
    <row r="842" s="216" customFormat="1" ht="17.25" customHeight="1"/>
    <row r="843" s="216" customFormat="1" ht="17.25" customHeight="1"/>
    <row r="844" s="216" customFormat="1" ht="17.25" customHeight="1"/>
    <row r="845" s="216" customFormat="1" ht="17.25" customHeight="1"/>
    <row r="846" s="216" customFormat="1" ht="17.25" customHeight="1"/>
    <row r="847" s="216" customFormat="1" ht="17.25" customHeight="1"/>
    <row r="848" s="216" customFormat="1" ht="17.25" customHeight="1"/>
    <row r="849" s="216" customFormat="1" ht="17.25" customHeight="1"/>
    <row r="850" s="216" customFormat="1" ht="17.25" customHeight="1"/>
    <row r="851" s="216" customFormat="1" ht="17.25" customHeight="1"/>
    <row r="852" s="216" customFormat="1" ht="17.25" customHeight="1"/>
    <row r="853" s="216" customFormat="1" ht="17.25" customHeight="1"/>
    <row r="854" s="216" customFormat="1" ht="17.25" customHeight="1"/>
    <row r="855" s="216" customFormat="1" ht="17.25" customHeight="1"/>
    <row r="856" s="216" customFormat="1" ht="17.25" customHeight="1"/>
    <row r="857" s="216" customFormat="1" ht="17.25" customHeight="1"/>
    <row r="858" s="216" customFormat="1" ht="17.25" customHeight="1"/>
    <row r="859" s="216" customFormat="1" ht="17.25" customHeight="1"/>
    <row r="860" s="216" customFormat="1" ht="17.25" customHeight="1"/>
    <row r="861" s="216" customFormat="1" ht="17.25" customHeight="1"/>
    <row r="862" s="216" customFormat="1" ht="17.25" customHeight="1"/>
    <row r="863" s="216" customFormat="1" ht="17.25" customHeight="1"/>
    <row r="864" s="216" customFormat="1" ht="17.25" customHeight="1"/>
    <row r="865" s="216" customFormat="1" ht="17.25" customHeight="1"/>
    <row r="866" s="216" customFormat="1" ht="17.25" customHeight="1"/>
    <row r="867" s="216" customFormat="1" ht="17.25" customHeight="1"/>
    <row r="868" s="216" customFormat="1" ht="17.25" customHeight="1"/>
    <row r="869" s="216" customFormat="1" ht="17.25" customHeight="1"/>
    <row r="870" s="216" customFormat="1" ht="17.25" customHeight="1"/>
    <row r="871" s="216" customFormat="1" ht="17.25" customHeight="1"/>
    <row r="872" s="216" customFormat="1" ht="17.25" customHeight="1"/>
    <row r="873" s="216" customFormat="1" ht="17.25" customHeight="1"/>
    <row r="874" s="216" customFormat="1" ht="17.25" customHeight="1"/>
    <row r="875" s="216" customFormat="1" ht="17.25" customHeight="1"/>
    <row r="876" s="216" customFormat="1" ht="17.25" customHeight="1"/>
    <row r="877" s="216" customFormat="1" ht="17.25" customHeight="1"/>
    <row r="878" s="216" customFormat="1" ht="17.25" customHeight="1"/>
    <row r="879" s="216" customFormat="1" ht="17.25" customHeight="1"/>
    <row r="880" s="216" customFormat="1" ht="17.25" customHeight="1"/>
    <row r="881" s="216" customFormat="1" ht="17.25" customHeight="1"/>
    <row r="882" s="216" customFormat="1" ht="17.25" customHeight="1"/>
    <row r="883" s="216" customFormat="1" ht="17.25" customHeight="1"/>
    <row r="884" s="216" customFormat="1" ht="17.25" customHeight="1"/>
    <row r="885" s="216" customFormat="1" ht="17.25" customHeight="1"/>
    <row r="886" s="216" customFormat="1" ht="17.25" customHeight="1"/>
    <row r="887" s="216" customFormat="1" ht="17.25" customHeight="1"/>
    <row r="888" s="216" customFormat="1" ht="17.25" customHeight="1"/>
    <row r="889" s="216" customFormat="1" ht="17.25" customHeight="1"/>
    <row r="890" s="216" customFormat="1" ht="17.25" customHeight="1"/>
    <row r="891" s="216" customFormat="1" ht="17.25" customHeight="1"/>
    <row r="892" s="216" customFormat="1" ht="17.25" customHeight="1"/>
    <row r="893" s="216" customFormat="1" ht="17.25" customHeight="1"/>
    <row r="894" s="216" customFormat="1" ht="17.25" customHeight="1"/>
    <row r="895" s="216" customFormat="1" ht="17.25" customHeight="1"/>
    <row r="896" s="216" customFormat="1" ht="17.25" customHeight="1"/>
    <row r="897" s="216" customFormat="1" ht="17.25" customHeight="1"/>
    <row r="898" s="216" customFormat="1" ht="17.25" customHeight="1"/>
    <row r="899" s="216" customFormat="1" ht="17.25" customHeight="1"/>
    <row r="900" s="216" customFormat="1" ht="17.25" customHeight="1"/>
    <row r="901" s="216" customFormat="1" ht="17.25" customHeight="1"/>
    <row r="902" s="216" customFormat="1" ht="17.25" customHeight="1"/>
    <row r="903" s="216" customFormat="1" ht="17.25" customHeight="1"/>
    <row r="904" s="216" customFormat="1" ht="17.25" customHeight="1"/>
    <row r="905" s="216" customFormat="1" ht="17.25" customHeight="1"/>
    <row r="906" s="216" customFormat="1" ht="17.25" customHeight="1"/>
    <row r="907" s="216" customFormat="1" ht="17.25" customHeight="1"/>
    <row r="908" s="216" customFormat="1" ht="17.25" customHeight="1"/>
    <row r="909" s="216" customFormat="1" ht="17.25" customHeight="1"/>
    <row r="910" s="216" customFormat="1" ht="17.25" customHeight="1"/>
    <row r="911" s="216" customFormat="1" ht="17.25" customHeight="1"/>
    <row r="912" s="216" customFormat="1" ht="17.25" customHeight="1"/>
    <row r="913" s="216" customFormat="1" ht="17.25" customHeight="1"/>
    <row r="914" s="216" customFormat="1" ht="17.25" customHeight="1"/>
    <row r="915" s="216" customFormat="1" ht="17.25" customHeight="1"/>
    <row r="916" s="216" customFormat="1" ht="17.25" customHeight="1"/>
    <row r="917" s="216" customFormat="1" ht="17.25" customHeight="1"/>
    <row r="918" s="216" customFormat="1" ht="17.25" customHeight="1"/>
    <row r="919" s="216" customFormat="1" ht="17.25" customHeight="1"/>
    <row r="920" s="216" customFormat="1" ht="17.25" customHeight="1"/>
    <row r="921" s="216" customFormat="1" ht="17.25" customHeight="1"/>
    <row r="922" s="216" customFormat="1" ht="17.25" customHeight="1"/>
    <row r="923" s="216" customFormat="1" ht="17.25" customHeight="1"/>
    <row r="924" s="216" customFormat="1" ht="17.25" customHeight="1"/>
    <row r="925" s="216" customFormat="1" ht="17.25" customHeight="1"/>
    <row r="926" s="216" customFormat="1" ht="17.25" customHeight="1"/>
    <row r="927" s="216" customFormat="1" ht="17.25" customHeight="1"/>
    <row r="928" s="216" customFormat="1" ht="17.25" customHeight="1"/>
    <row r="929" s="216" customFormat="1" ht="17.25" customHeight="1"/>
    <row r="930" s="216" customFormat="1" ht="17.25" customHeight="1"/>
    <row r="931" s="216" customFormat="1" ht="17.25" customHeight="1"/>
    <row r="932" s="216" customFormat="1" ht="17.25" customHeight="1"/>
    <row r="933" s="216" customFormat="1" ht="17.25" customHeight="1"/>
    <row r="934" s="216" customFormat="1" ht="17.25" customHeight="1"/>
    <row r="935" s="216" customFormat="1" ht="17.25" customHeight="1"/>
    <row r="936" s="216" customFormat="1" ht="17.25" customHeight="1"/>
    <row r="937" s="216" customFormat="1" ht="17.25" customHeight="1"/>
    <row r="938" s="216" customFormat="1" ht="17.25" customHeight="1"/>
    <row r="939" s="216" customFormat="1" ht="17.25" customHeight="1"/>
    <row r="940" s="216" customFormat="1" ht="17.25" customHeight="1"/>
    <row r="941" s="216" customFormat="1" ht="17.25" customHeight="1"/>
    <row r="942" s="216" customFormat="1" ht="17.25" customHeight="1"/>
    <row r="943" s="216" customFormat="1" ht="17.25" customHeight="1"/>
    <row r="944" s="216" customFormat="1" ht="17.25" customHeight="1"/>
    <row r="945" s="216" customFormat="1" ht="17.25" customHeight="1"/>
    <row r="946" s="216" customFormat="1" ht="17.25" customHeight="1"/>
    <row r="947" s="216" customFormat="1" ht="17.25" customHeight="1"/>
    <row r="948" s="216" customFormat="1" ht="17.25" customHeight="1"/>
    <row r="949" s="216" customFormat="1" ht="17.25" customHeight="1"/>
    <row r="950" s="216" customFormat="1" ht="17.25" customHeight="1"/>
    <row r="951" s="216" customFormat="1" ht="17.25" customHeight="1"/>
    <row r="952" s="216" customFormat="1" ht="17.25" customHeight="1"/>
    <row r="953" s="216" customFormat="1" ht="17.25" customHeight="1"/>
    <row r="954" s="216" customFormat="1" ht="17.25" customHeight="1"/>
    <row r="955" s="216" customFormat="1" ht="17.25" customHeight="1"/>
    <row r="956" s="216" customFormat="1" ht="17.25" customHeight="1"/>
    <row r="957" s="216" customFormat="1" ht="17.25" customHeight="1"/>
    <row r="958" s="216" customFormat="1" ht="17.25" customHeight="1"/>
    <row r="959" s="216" customFormat="1" ht="17.25" customHeight="1"/>
    <row r="960" s="216" customFormat="1" ht="17.25" customHeight="1"/>
    <row r="961" s="216" customFormat="1" ht="17.25" customHeight="1"/>
    <row r="962" s="216" customFormat="1" ht="17.25" customHeight="1"/>
    <row r="963" s="216" customFormat="1" ht="17.25" customHeight="1"/>
    <row r="964" s="216" customFormat="1" ht="17.25" customHeight="1"/>
    <row r="965" s="216" customFormat="1" ht="17.25" customHeight="1"/>
    <row r="966" s="216" customFormat="1" ht="17.25" customHeight="1"/>
    <row r="967" s="216" customFormat="1" ht="17.25" customHeight="1"/>
    <row r="968" s="216" customFormat="1" ht="17.25" customHeight="1"/>
    <row r="969" s="216" customFormat="1" ht="17.25" customHeight="1"/>
    <row r="970" s="216" customFormat="1" ht="17.25" customHeight="1"/>
    <row r="971" s="216" customFormat="1" ht="17.25" customHeight="1"/>
    <row r="972" s="216" customFormat="1" ht="17.25" customHeight="1"/>
    <row r="973" s="216" customFormat="1" ht="17.25" customHeight="1"/>
    <row r="974" s="216" customFormat="1" ht="17.25" customHeight="1"/>
    <row r="975" s="216" customFormat="1" ht="17.25" customHeight="1"/>
    <row r="976" s="216" customFormat="1" ht="17.25" customHeight="1"/>
    <row r="977" s="216" customFormat="1" ht="17.25" customHeight="1"/>
    <row r="978" s="216" customFormat="1" ht="17.25" customHeight="1"/>
    <row r="979" s="216" customFormat="1" ht="17.25" customHeight="1"/>
    <row r="980" s="216" customFormat="1" ht="17.25" customHeight="1"/>
    <row r="981" s="216" customFormat="1" ht="17.25" customHeight="1"/>
    <row r="982" s="216" customFormat="1" ht="17.25" customHeight="1"/>
    <row r="983" s="216" customFormat="1" ht="17.25" customHeight="1"/>
    <row r="984" s="216" customFormat="1" ht="17.25" customHeight="1"/>
    <row r="985" s="216" customFormat="1" ht="17.25" customHeight="1"/>
    <row r="986" s="216" customFormat="1" ht="17.25" customHeight="1"/>
    <row r="987" s="216" customFormat="1" ht="17.25" customHeight="1"/>
    <row r="988" s="216" customFormat="1" ht="17.25" customHeight="1"/>
    <row r="989" s="216" customFormat="1" ht="17.25" customHeight="1"/>
    <row r="990" s="216" customFormat="1" ht="17.25" customHeight="1"/>
    <row r="991" s="216" customFormat="1" ht="17.25" customHeight="1"/>
    <row r="992" s="216" customFormat="1" ht="17.25" customHeight="1"/>
    <row r="993" s="216" customFormat="1" ht="17.25" customHeight="1"/>
    <row r="994" s="216" customFormat="1" ht="17.25" customHeight="1"/>
    <row r="995" s="216" customFormat="1" ht="17.25" customHeight="1"/>
    <row r="996" s="216" customFormat="1" ht="17.25" customHeight="1"/>
    <row r="997" s="216" customFormat="1" ht="17.25" customHeight="1"/>
    <row r="998" s="216" customFormat="1" ht="17.25" customHeight="1"/>
    <row r="999" s="216" customFormat="1" ht="17.25" customHeight="1"/>
    <row r="1000" s="216" customFormat="1" ht="17.25" customHeight="1"/>
    <row r="1001" s="216" customFormat="1" ht="17.25" customHeight="1"/>
    <row r="1002" s="216" customFormat="1" ht="17.25" customHeight="1"/>
    <row r="1003" s="216" customFormat="1" ht="17.25" customHeight="1"/>
    <row r="1004" s="216" customFormat="1" ht="17.25" customHeight="1"/>
    <row r="1005" s="216" customFormat="1" ht="17.25" customHeight="1"/>
    <row r="1006" s="216" customFormat="1" ht="17.25" customHeight="1"/>
    <row r="1007" s="216" customFormat="1" ht="17.25" customHeight="1"/>
    <row r="1008" s="216" customFormat="1" ht="17.25" customHeight="1"/>
    <row r="1009" s="216" customFormat="1" ht="17.25" customHeight="1"/>
    <row r="1010" s="216" customFormat="1" ht="17.25" customHeight="1"/>
    <row r="1011" s="216" customFormat="1" ht="17.25" customHeight="1"/>
    <row r="1012" s="216" customFormat="1" ht="17.25" customHeight="1"/>
    <row r="1013" s="216" customFormat="1" ht="17.25" customHeight="1"/>
    <row r="1014" s="216" customFormat="1" ht="17.25" customHeight="1"/>
    <row r="1015" s="216" customFormat="1" ht="17.25" customHeight="1"/>
    <row r="1016" s="216" customFormat="1" ht="17.25" customHeight="1"/>
    <row r="1017" s="216" customFormat="1" ht="17.25" customHeight="1"/>
    <row r="1018" s="216" customFormat="1" ht="17.25" customHeight="1"/>
    <row r="1019" s="216" customFormat="1" ht="17.25" customHeight="1"/>
    <row r="1020" s="216" customFormat="1" ht="17.25" customHeight="1"/>
    <row r="1021" s="216" customFormat="1" ht="17.25" customHeight="1"/>
  </sheetData>
  <sheetProtection algorithmName="SHA-512" hashValue="j4zJ2dk5JzHyO0AdXVF0h4zRx+y6MKRn3Gtsv+/NvdHcRcFNU+gcPojK9W/O0+yDrjwkqVRF/G/kTFBPEnSTRQ==" saltValue="gG0KJ/ayqy80eRgsKoDMPQ==" spinCount="100000" sheet="1" selectLockedCells="1"/>
  <mergeCells count="337">
    <mergeCell ref="P15:AC15"/>
    <mergeCell ref="P16:AC16"/>
    <mergeCell ref="B11:AC14"/>
    <mergeCell ref="BX3:BZ3"/>
    <mergeCell ref="BL3:BN3"/>
    <mergeCell ref="BR3:BT3"/>
    <mergeCell ref="AW7:CD8"/>
    <mergeCell ref="AW9:BO9"/>
    <mergeCell ref="AW13:CD14"/>
    <mergeCell ref="BP9:CD9"/>
    <mergeCell ref="L9:M9"/>
    <mergeCell ref="P9:Q9"/>
    <mergeCell ref="AW4:CD5"/>
    <mergeCell ref="AW6:CD6"/>
    <mergeCell ref="D9:E9"/>
    <mergeCell ref="F9:G9"/>
    <mergeCell ref="N6:O6"/>
    <mergeCell ref="P6:Q6"/>
    <mergeCell ref="R6:S6"/>
    <mergeCell ref="T6:U6"/>
    <mergeCell ref="V6:W6"/>
    <mergeCell ref="X6:Y6"/>
    <mergeCell ref="R9:S9"/>
    <mergeCell ref="T9:U9"/>
    <mergeCell ref="V9:W9"/>
    <mergeCell ref="F6:G6"/>
    <mergeCell ref="H6:I6"/>
    <mergeCell ref="J6:K6"/>
    <mergeCell ref="L6:M6"/>
    <mergeCell ref="B4:AC4"/>
    <mergeCell ref="X5:AC5"/>
    <mergeCell ref="Z9:AA9"/>
    <mergeCell ref="AP9:AU9"/>
    <mergeCell ref="B10:AC10"/>
    <mergeCell ref="AP11:AU12"/>
    <mergeCell ref="H9:I9"/>
    <mergeCell ref="J9:K9"/>
    <mergeCell ref="X9:Y9"/>
    <mergeCell ref="AH4:AO9"/>
    <mergeCell ref="AP4:AU5"/>
    <mergeCell ref="B5:E5"/>
    <mergeCell ref="F5:G5"/>
    <mergeCell ref="H5:K5"/>
    <mergeCell ref="L5:W5"/>
    <mergeCell ref="Z6:AA6"/>
    <mergeCell ref="AB6:AC6"/>
    <mergeCell ref="AP6:AU6"/>
    <mergeCell ref="AP7:AU8"/>
    <mergeCell ref="B8:AA8"/>
    <mergeCell ref="B9:C9"/>
    <mergeCell ref="B6:C6"/>
    <mergeCell ref="D6:E6"/>
    <mergeCell ref="AD11:AN16"/>
    <mergeCell ref="AP13:AU13"/>
    <mergeCell ref="B15:O15"/>
    <mergeCell ref="B16:O16"/>
    <mergeCell ref="N9:O9"/>
    <mergeCell ref="J25:M25"/>
    <mergeCell ref="Z25:AC25"/>
    <mergeCell ref="AY25:BB25"/>
    <mergeCell ref="BO25:BR25"/>
    <mergeCell ref="J24:M24"/>
    <mergeCell ref="Z24:AC24"/>
    <mergeCell ref="AY24:BB24"/>
    <mergeCell ref="B25:E25"/>
    <mergeCell ref="F25:I25"/>
    <mergeCell ref="AQ25:AT25"/>
    <mergeCell ref="AU25:AX25"/>
    <mergeCell ref="AD25:AN25"/>
    <mergeCell ref="BC25:BM25"/>
    <mergeCell ref="N25:X25"/>
    <mergeCell ref="B24:E24"/>
    <mergeCell ref="F24:I24"/>
    <mergeCell ref="AQ24:AT24"/>
    <mergeCell ref="AU24:AX24"/>
    <mergeCell ref="N24:X24"/>
    <mergeCell ref="AD24:AN24"/>
    <mergeCell ref="J27:M27"/>
    <mergeCell ref="Z27:AC27"/>
    <mergeCell ref="AY27:BB27"/>
    <mergeCell ref="BO27:BR27"/>
    <mergeCell ref="J26:M26"/>
    <mergeCell ref="Z26:AC26"/>
    <mergeCell ref="AY26:BB26"/>
    <mergeCell ref="BO26:BR26"/>
    <mergeCell ref="B26:E26"/>
    <mergeCell ref="F26:I26"/>
    <mergeCell ref="B27:E27"/>
    <mergeCell ref="F27:I27"/>
    <mergeCell ref="AQ26:AT26"/>
    <mergeCell ref="AU26:AX26"/>
    <mergeCell ref="AQ27:AT27"/>
    <mergeCell ref="AU27:AX27"/>
    <mergeCell ref="AD26:AN26"/>
    <mergeCell ref="AD27:AN27"/>
    <mergeCell ref="N26:X26"/>
    <mergeCell ref="N27:X27"/>
    <mergeCell ref="BC27:BM27"/>
    <mergeCell ref="J29:M29"/>
    <mergeCell ref="Z29:AC29"/>
    <mergeCell ref="AY29:BB29"/>
    <mergeCell ref="BO29:BR29"/>
    <mergeCell ref="J28:M28"/>
    <mergeCell ref="Z28:AC28"/>
    <mergeCell ref="AY28:BB28"/>
    <mergeCell ref="BO28:BR28"/>
    <mergeCell ref="B28:E28"/>
    <mergeCell ref="F28:I28"/>
    <mergeCell ref="B29:E29"/>
    <mergeCell ref="F29:I29"/>
    <mergeCell ref="AQ28:AT28"/>
    <mergeCell ref="AU28:AX28"/>
    <mergeCell ref="AQ29:AT29"/>
    <mergeCell ref="AU29:AX29"/>
    <mergeCell ref="AD28:AN28"/>
    <mergeCell ref="AD29:AN29"/>
    <mergeCell ref="N28:X28"/>
    <mergeCell ref="N29:X29"/>
    <mergeCell ref="J31:M31"/>
    <mergeCell ref="Z31:AC31"/>
    <mergeCell ref="AY31:BB31"/>
    <mergeCell ref="BO31:BR31"/>
    <mergeCell ref="J30:M30"/>
    <mergeCell ref="Z30:AC30"/>
    <mergeCell ref="AY30:BB30"/>
    <mergeCell ref="BO30:BR30"/>
    <mergeCell ref="B30:E30"/>
    <mergeCell ref="F30:I30"/>
    <mergeCell ref="B31:E31"/>
    <mergeCell ref="F31:I31"/>
    <mergeCell ref="AQ30:AT30"/>
    <mergeCell ref="AU30:AX30"/>
    <mergeCell ref="AQ31:AT31"/>
    <mergeCell ref="AU31:AX31"/>
    <mergeCell ref="AD30:AN30"/>
    <mergeCell ref="AD31:AN31"/>
    <mergeCell ref="N30:X30"/>
    <mergeCell ref="N31:X31"/>
    <mergeCell ref="J33:M33"/>
    <mergeCell ref="Z33:AC33"/>
    <mergeCell ref="AY33:BB33"/>
    <mergeCell ref="BO33:BR33"/>
    <mergeCell ref="J32:M32"/>
    <mergeCell ref="Z32:AC32"/>
    <mergeCell ref="AY32:BB32"/>
    <mergeCell ref="BO32:BR32"/>
    <mergeCell ref="B32:E32"/>
    <mergeCell ref="F32:I32"/>
    <mergeCell ref="B33:E33"/>
    <mergeCell ref="F33:I33"/>
    <mergeCell ref="N32:X32"/>
    <mergeCell ref="N33:X33"/>
    <mergeCell ref="AQ32:AT32"/>
    <mergeCell ref="AU32:AX32"/>
    <mergeCell ref="AQ33:AT33"/>
    <mergeCell ref="AU33:AX33"/>
    <mergeCell ref="AD32:AN32"/>
    <mergeCell ref="AD33:AN33"/>
    <mergeCell ref="J35:M35"/>
    <mergeCell ref="Z35:AC35"/>
    <mergeCell ref="AY35:BB35"/>
    <mergeCell ref="BO35:BR35"/>
    <mergeCell ref="B35:E35"/>
    <mergeCell ref="F35:I35"/>
    <mergeCell ref="N35:X35"/>
    <mergeCell ref="J34:M34"/>
    <mergeCell ref="Z34:AC34"/>
    <mergeCell ref="AY34:BB34"/>
    <mergeCell ref="BO34:BR34"/>
    <mergeCell ref="B34:E34"/>
    <mergeCell ref="F34:I34"/>
    <mergeCell ref="N34:X34"/>
    <mergeCell ref="AQ35:AT35"/>
    <mergeCell ref="AU35:AX35"/>
    <mergeCell ref="AQ34:AT34"/>
    <mergeCell ref="AU34:AX34"/>
    <mergeCell ref="AD34:AN34"/>
    <mergeCell ref="AD35:AN35"/>
    <mergeCell ref="B36:E36"/>
    <mergeCell ref="F36:I36"/>
    <mergeCell ref="B37:E37"/>
    <mergeCell ref="F37:I37"/>
    <mergeCell ref="B41:E41"/>
    <mergeCell ref="F41:I41"/>
    <mergeCell ref="N36:X36"/>
    <mergeCell ref="N37:X37"/>
    <mergeCell ref="AQ36:AT36"/>
    <mergeCell ref="AQ37:AT37"/>
    <mergeCell ref="AQ41:AT41"/>
    <mergeCell ref="B38:E38"/>
    <mergeCell ref="F38:I38"/>
    <mergeCell ref="AD38:AN38"/>
    <mergeCell ref="AQ38:AT38"/>
    <mergeCell ref="B40:E40"/>
    <mergeCell ref="F40:I40"/>
    <mergeCell ref="J40:M40"/>
    <mergeCell ref="N40:X40"/>
    <mergeCell ref="Z40:AC40"/>
    <mergeCell ref="AD40:AN40"/>
    <mergeCell ref="AQ40:AT40"/>
    <mergeCell ref="B39:E39"/>
    <mergeCell ref="F39:I39"/>
    <mergeCell ref="AL46:AV46"/>
    <mergeCell ref="AW46:BG46"/>
    <mergeCell ref="J41:M41"/>
    <mergeCell ref="Z41:AC41"/>
    <mergeCell ref="N41:X41"/>
    <mergeCell ref="BC41:BM41"/>
    <mergeCell ref="J37:M37"/>
    <mergeCell ref="Z37:AC37"/>
    <mergeCell ref="J36:M36"/>
    <mergeCell ref="Z36:AC36"/>
    <mergeCell ref="AU36:AX36"/>
    <mergeCell ref="AU37:AX37"/>
    <mergeCell ref="AU41:AX41"/>
    <mergeCell ref="AY36:BB36"/>
    <mergeCell ref="AY37:BB37"/>
    <mergeCell ref="BC36:BM36"/>
    <mergeCell ref="BC37:BM37"/>
    <mergeCell ref="AY41:BB41"/>
    <mergeCell ref="AD36:AN36"/>
    <mergeCell ref="AD37:AN37"/>
    <mergeCell ref="AD41:AN41"/>
    <mergeCell ref="J38:M38"/>
    <mergeCell ref="N38:X38"/>
    <mergeCell ref="Z38:AC38"/>
    <mergeCell ref="B47:S47"/>
    <mergeCell ref="T47:AK47"/>
    <mergeCell ref="AL47:AV47"/>
    <mergeCell ref="AW47:BG47"/>
    <mergeCell ref="AY42:BB42"/>
    <mergeCell ref="BJ47:BQ48"/>
    <mergeCell ref="B48:S48"/>
    <mergeCell ref="T48:AK48"/>
    <mergeCell ref="AL48:AV48"/>
    <mergeCell ref="AW48:BG48"/>
    <mergeCell ref="BO42:BR42"/>
    <mergeCell ref="N42:X42"/>
    <mergeCell ref="AD42:AN42"/>
    <mergeCell ref="B45:S45"/>
    <mergeCell ref="T45:AK45"/>
    <mergeCell ref="AL45:AV45"/>
    <mergeCell ref="AW45:BG45"/>
    <mergeCell ref="BJ45:BQ46"/>
    <mergeCell ref="B46:S46"/>
    <mergeCell ref="B42:I42"/>
    <mergeCell ref="J42:M42"/>
    <mergeCell ref="Z42:AC42"/>
    <mergeCell ref="AQ42:AX42"/>
    <mergeCell ref="T46:AK46"/>
    <mergeCell ref="B49:S49"/>
    <mergeCell ref="T49:AK49"/>
    <mergeCell ref="AL49:AV49"/>
    <mergeCell ref="AW49:BG49"/>
    <mergeCell ref="BJ49:BQ50"/>
    <mergeCell ref="B56:C56"/>
    <mergeCell ref="B50:S50"/>
    <mergeCell ref="T50:AK50"/>
    <mergeCell ref="AL50:AV50"/>
    <mergeCell ref="AW50:BG50"/>
    <mergeCell ref="BJ51:CD51"/>
    <mergeCell ref="BJ53:CD55"/>
    <mergeCell ref="J23:M23"/>
    <mergeCell ref="N23:Y23"/>
    <mergeCell ref="Z23:AC23"/>
    <mergeCell ref="AD23:AO23"/>
    <mergeCell ref="C18:CC18"/>
    <mergeCell ref="Z19:BC19"/>
    <mergeCell ref="B21:AO21"/>
    <mergeCell ref="AQ21:CD21"/>
    <mergeCell ref="B22:I23"/>
    <mergeCell ref="J22:Y22"/>
    <mergeCell ref="Z22:AO22"/>
    <mergeCell ref="AQ22:AX23"/>
    <mergeCell ref="AY22:BN22"/>
    <mergeCell ref="BO22:CD22"/>
    <mergeCell ref="BO23:BR23"/>
    <mergeCell ref="BS27:CC27"/>
    <mergeCell ref="BC28:BM28"/>
    <mergeCell ref="BS28:CC28"/>
    <mergeCell ref="BC29:BM29"/>
    <mergeCell ref="BS29:CC29"/>
    <mergeCell ref="AP15:AU16"/>
    <mergeCell ref="AW11:CD12"/>
    <mergeCell ref="AW15:BO16"/>
    <mergeCell ref="BP15:CD16"/>
    <mergeCell ref="BC24:BM24"/>
    <mergeCell ref="BS24:CC24"/>
    <mergeCell ref="BO24:BR24"/>
    <mergeCell ref="AY23:BB23"/>
    <mergeCell ref="BC23:BN23"/>
    <mergeCell ref="BS23:CD23"/>
    <mergeCell ref="AP14:AU14"/>
    <mergeCell ref="E1:BE1"/>
    <mergeCell ref="BS41:CC41"/>
    <mergeCell ref="BC42:BM42"/>
    <mergeCell ref="BS42:CC42"/>
    <mergeCell ref="BC30:BM30"/>
    <mergeCell ref="BS30:CC30"/>
    <mergeCell ref="BC31:BM31"/>
    <mergeCell ref="BS31:CC31"/>
    <mergeCell ref="BC32:BM32"/>
    <mergeCell ref="BS32:CC32"/>
    <mergeCell ref="BC33:BM33"/>
    <mergeCell ref="BS33:CC33"/>
    <mergeCell ref="BC34:BM34"/>
    <mergeCell ref="BS34:CC34"/>
    <mergeCell ref="BC35:BM35"/>
    <mergeCell ref="BS35:CC35"/>
    <mergeCell ref="BS36:CC36"/>
    <mergeCell ref="BS37:CC37"/>
    <mergeCell ref="BO36:BR36"/>
    <mergeCell ref="BO37:BR37"/>
    <mergeCell ref="BO41:BR41"/>
    <mergeCell ref="BS25:CC25"/>
    <mergeCell ref="BC26:BM26"/>
    <mergeCell ref="BS26:CC26"/>
    <mergeCell ref="J39:M39"/>
    <mergeCell ref="N39:X39"/>
    <mergeCell ref="Z39:AC39"/>
    <mergeCell ref="AD39:AN39"/>
    <mergeCell ref="AQ39:AT39"/>
    <mergeCell ref="AU39:AX39"/>
    <mergeCell ref="AY39:BB39"/>
    <mergeCell ref="AU40:AX40"/>
    <mergeCell ref="AY40:BB40"/>
    <mergeCell ref="BC40:BM40"/>
    <mergeCell ref="BO40:BR40"/>
    <mergeCell ref="BS40:CC40"/>
    <mergeCell ref="AU38:AX38"/>
    <mergeCell ref="AY38:BB38"/>
    <mergeCell ref="BC38:BM38"/>
    <mergeCell ref="BO38:BR38"/>
    <mergeCell ref="BS38:CC38"/>
    <mergeCell ref="BC39:BM39"/>
    <mergeCell ref="BO39:BR39"/>
    <mergeCell ref="BS39:CC39"/>
  </mergeCells>
  <phoneticPr fontId="4"/>
  <pageMargins left="0.55000000000000004" right="0.28999999999999998" top="0.33" bottom="0.27" header="0.2" footer="0.2"/>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F1021"/>
  <sheetViews>
    <sheetView view="pageBreakPreview" topLeftCell="A32" zoomScaleNormal="100" zoomScaleSheetLayoutView="100" workbookViewId="0">
      <selection activeCell="G10" sqref="G10"/>
    </sheetView>
  </sheetViews>
  <sheetFormatPr defaultRowHeight="13.5"/>
  <cols>
    <col min="1" max="1" width="1.5" style="216" customWidth="1"/>
    <col min="2" max="24" width="1.125" style="216" customWidth="1"/>
    <col min="25" max="25" width="1.5" style="216" customWidth="1"/>
    <col min="26" max="38" width="1.125" style="216" customWidth="1"/>
    <col min="39" max="40" width="1.125" style="174" customWidth="1"/>
    <col min="41" max="41" width="1.5" style="174" customWidth="1"/>
    <col min="42" max="65" width="1.125" style="174" customWidth="1"/>
    <col min="66" max="66" width="1.5" style="174" customWidth="1"/>
    <col min="67" max="81" width="1.125" style="174" customWidth="1"/>
    <col min="82" max="82" width="1.5" style="174" customWidth="1"/>
    <col min="83" max="278" width="1.125" style="174" customWidth="1"/>
    <col min="279" max="16384" width="9" style="174"/>
  </cols>
  <sheetData>
    <row r="1" spans="1:84" ht="24" customHeight="1">
      <c r="A1" s="171"/>
      <c r="B1" s="171"/>
      <c r="C1" s="172"/>
      <c r="D1" s="172"/>
      <c r="E1" s="617" t="s">
        <v>91</v>
      </c>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243"/>
      <c r="BG1" s="243"/>
      <c r="BH1" s="243"/>
      <c r="BI1" s="243"/>
      <c r="BJ1" s="243"/>
      <c r="BK1" s="243"/>
      <c r="BL1" s="243"/>
      <c r="BM1" s="243"/>
      <c r="BN1" s="243"/>
      <c r="BO1" s="243"/>
      <c r="BP1" s="243"/>
      <c r="BQ1" s="243"/>
      <c r="BR1" s="243"/>
      <c r="BS1" s="243"/>
      <c r="BT1" s="172"/>
      <c r="BU1" s="172"/>
      <c r="BV1" s="172"/>
      <c r="BW1" s="172"/>
      <c r="BX1" s="172"/>
      <c r="BY1" s="172"/>
      <c r="BZ1" s="172"/>
      <c r="CA1" s="172"/>
      <c r="CB1" s="172"/>
      <c r="CC1" s="172"/>
      <c r="CD1" s="172"/>
      <c r="CE1" s="173"/>
      <c r="CF1" s="173"/>
    </row>
    <row r="2" spans="1:84" s="320" customFormat="1" ht="3.75" customHeight="1">
      <c r="A2" s="318"/>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288"/>
      <c r="CE2" s="288"/>
      <c r="CF2" s="288"/>
    </row>
    <row r="3" spans="1:84" ht="19.5"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3"/>
      <c r="AN3" s="173"/>
      <c r="AO3" s="173"/>
      <c r="AP3" s="173"/>
      <c r="AQ3" s="173"/>
      <c r="AR3" s="173"/>
      <c r="AS3" s="173"/>
      <c r="AT3" s="173"/>
      <c r="AU3" s="173"/>
      <c r="AV3" s="173"/>
      <c r="AW3" s="173"/>
      <c r="AX3" s="173"/>
      <c r="AY3" s="173"/>
      <c r="AZ3" s="173"/>
      <c r="BA3" s="173"/>
      <c r="BB3" s="173"/>
      <c r="BC3" s="173"/>
      <c r="BD3" s="288"/>
      <c r="BE3" s="288"/>
      <c r="BF3" s="288"/>
      <c r="BG3" s="288"/>
      <c r="BH3" s="280" t="s">
        <v>85</v>
      </c>
      <c r="BI3" s="280"/>
      <c r="BJ3" s="280"/>
      <c r="BK3" s="280"/>
      <c r="BL3" s="698" t="str">
        <f>IF('確定（労働局提出用）'!BL3:BL3="","",'確定（労働局提出用）'!BL3:BL3)</f>
        <v/>
      </c>
      <c r="BM3" s="698"/>
      <c r="BN3" s="698"/>
      <c r="BO3" s="280" t="s">
        <v>37</v>
      </c>
      <c r="BP3" s="280"/>
      <c r="BQ3" s="280"/>
      <c r="BR3" s="698" t="str">
        <f>IF('確定（労働局提出用）'!BR3:BR3="","",'確定（労働局提出用）'!BR3:BR3)</f>
        <v/>
      </c>
      <c r="BS3" s="698"/>
      <c r="BT3" s="698"/>
      <c r="BU3" s="280" t="s">
        <v>127</v>
      </c>
      <c r="BV3" s="280"/>
      <c r="BW3" s="280"/>
      <c r="BX3" s="698" t="str">
        <f>IF('確定（労働局提出用）'!BX3:BX3="","",'確定（労働局提出用）'!BX3:BX3)</f>
        <v/>
      </c>
      <c r="BY3" s="698"/>
      <c r="BZ3" s="698"/>
      <c r="CA3" s="280" t="s">
        <v>126</v>
      </c>
      <c r="CB3" s="280"/>
      <c r="CC3" s="280"/>
      <c r="CD3" s="242"/>
      <c r="CE3" s="173"/>
      <c r="CF3" s="173"/>
    </row>
    <row r="4" spans="1:84" ht="10.5" customHeight="1">
      <c r="A4" s="1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176"/>
      <c r="AE4" s="176"/>
      <c r="AF4" s="176"/>
      <c r="AG4" s="176"/>
      <c r="AH4" s="666" t="s">
        <v>83</v>
      </c>
      <c r="AI4" s="666"/>
      <c r="AJ4" s="666"/>
      <c r="AK4" s="666"/>
      <c r="AL4" s="666"/>
      <c r="AM4" s="666"/>
      <c r="AN4" s="666"/>
      <c r="AO4" s="666"/>
      <c r="AP4" s="667" t="s">
        <v>36</v>
      </c>
      <c r="AQ4" s="667"/>
      <c r="AR4" s="667"/>
      <c r="AS4" s="667"/>
      <c r="AT4" s="667"/>
      <c r="AU4" s="667"/>
      <c r="AV4" s="294"/>
      <c r="AW4" s="696" t="str">
        <f>IF(入力①!D28="","",入力①!D28)</f>
        <v/>
      </c>
      <c r="AX4" s="696"/>
      <c r="AY4" s="696"/>
      <c r="AZ4" s="696"/>
      <c r="BA4" s="696"/>
      <c r="BB4" s="696"/>
      <c r="BC4" s="696"/>
      <c r="BD4" s="696"/>
      <c r="BE4" s="696"/>
      <c r="BF4" s="696"/>
      <c r="BG4" s="696"/>
      <c r="BH4" s="696"/>
      <c r="BI4" s="696"/>
      <c r="BJ4" s="696"/>
      <c r="BK4" s="696"/>
      <c r="BL4" s="696"/>
      <c r="BM4" s="696"/>
      <c r="BN4" s="696"/>
      <c r="BO4" s="696"/>
      <c r="BP4" s="696"/>
      <c r="BQ4" s="696"/>
      <c r="BR4" s="696"/>
      <c r="BS4" s="696"/>
      <c r="BT4" s="696"/>
      <c r="BU4" s="696"/>
      <c r="BV4" s="696"/>
      <c r="BW4" s="696"/>
      <c r="BX4" s="696"/>
      <c r="BY4" s="696"/>
      <c r="BZ4" s="696"/>
      <c r="CA4" s="696"/>
      <c r="CB4" s="696"/>
      <c r="CC4" s="696"/>
      <c r="CD4" s="696"/>
      <c r="CE4" s="171"/>
      <c r="CF4" s="173"/>
    </row>
    <row r="5" spans="1:84" s="181" customFormat="1" ht="10.5" customHeight="1">
      <c r="A5" s="178"/>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179"/>
      <c r="AE5" s="179"/>
      <c r="AF5" s="179"/>
      <c r="AG5" s="179"/>
      <c r="AH5" s="666"/>
      <c r="AI5" s="666"/>
      <c r="AJ5" s="666"/>
      <c r="AK5" s="666"/>
      <c r="AL5" s="666"/>
      <c r="AM5" s="666"/>
      <c r="AN5" s="666"/>
      <c r="AO5" s="666"/>
      <c r="AP5" s="668"/>
      <c r="AQ5" s="668"/>
      <c r="AR5" s="668"/>
      <c r="AS5" s="668"/>
      <c r="AT5" s="668"/>
      <c r="AU5" s="668"/>
      <c r="AV5" s="295"/>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178"/>
      <c r="CF5" s="180"/>
    </row>
    <row r="6" spans="1:84" ht="21" customHeight="1">
      <c r="A6" s="171"/>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176"/>
      <c r="AE6" s="176"/>
      <c r="AF6" s="176"/>
      <c r="AG6" s="176"/>
      <c r="AH6" s="666"/>
      <c r="AI6" s="666"/>
      <c r="AJ6" s="666"/>
      <c r="AK6" s="666"/>
      <c r="AL6" s="666"/>
      <c r="AM6" s="666"/>
      <c r="AN6" s="666"/>
      <c r="AO6" s="666"/>
      <c r="AP6" s="670" t="s">
        <v>92</v>
      </c>
      <c r="AQ6" s="670"/>
      <c r="AR6" s="670"/>
      <c r="AS6" s="670"/>
      <c r="AT6" s="670"/>
      <c r="AU6" s="670"/>
      <c r="AV6" s="296"/>
      <c r="AW6" s="697" t="str">
        <f>IF(入力①!D29="","",入力①!D29)</f>
        <v/>
      </c>
      <c r="AX6" s="697"/>
      <c r="AY6" s="697"/>
      <c r="AZ6" s="697"/>
      <c r="BA6" s="697"/>
      <c r="BB6" s="697"/>
      <c r="BC6" s="697"/>
      <c r="BD6" s="697"/>
      <c r="BE6" s="697"/>
      <c r="BF6" s="697"/>
      <c r="BG6" s="697"/>
      <c r="BH6" s="697"/>
      <c r="BI6" s="697"/>
      <c r="BJ6" s="697"/>
      <c r="BK6" s="697"/>
      <c r="BL6" s="697"/>
      <c r="BM6" s="697"/>
      <c r="BN6" s="697"/>
      <c r="BO6" s="697"/>
      <c r="BP6" s="697"/>
      <c r="BQ6" s="697"/>
      <c r="BR6" s="697"/>
      <c r="BS6" s="697"/>
      <c r="BT6" s="697"/>
      <c r="BU6" s="697"/>
      <c r="BV6" s="697"/>
      <c r="BW6" s="697"/>
      <c r="BX6" s="697"/>
      <c r="BY6" s="697"/>
      <c r="BZ6" s="697"/>
      <c r="CA6" s="697"/>
      <c r="CB6" s="697"/>
      <c r="CC6" s="697"/>
      <c r="CD6" s="697"/>
      <c r="CE6" s="171"/>
      <c r="CF6" s="173"/>
    </row>
    <row r="7" spans="1:84" ht="10.5" customHeight="1">
      <c r="A7" s="171"/>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6"/>
      <c r="AE7" s="176"/>
      <c r="AF7" s="176"/>
      <c r="AG7" s="176"/>
      <c r="AH7" s="666"/>
      <c r="AI7" s="666"/>
      <c r="AJ7" s="666"/>
      <c r="AK7" s="666"/>
      <c r="AL7" s="666"/>
      <c r="AM7" s="666"/>
      <c r="AN7" s="666"/>
      <c r="AO7" s="666"/>
      <c r="AP7" s="671" t="s">
        <v>93</v>
      </c>
      <c r="AQ7" s="671"/>
      <c r="AR7" s="671"/>
      <c r="AS7" s="671"/>
      <c r="AT7" s="671"/>
      <c r="AU7" s="671"/>
      <c r="AV7" s="297"/>
      <c r="AW7" s="692" t="str">
        <f>IF(入力①!D30="","",入力①!D30)</f>
        <v/>
      </c>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171"/>
      <c r="CF7" s="173"/>
    </row>
    <row r="8" spans="1:84" ht="10.5" customHeight="1">
      <c r="A8" s="171"/>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182"/>
      <c r="AC8" s="177"/>
      <c r="AD8" s="176"/>
      <c r="AE8" s="176"/>
      <c r="AF8" s="176"/>
      <c r="AG8" s="176"/>
      <c r="AH8" s="666"/>
      <c r="AI8" s="666"/>
      <c r="AJ8" s="666"/>
      <c r="AK8" s="666"/>
      <c r="AL8" s="666"/>
      <c r="AM8" s="666"/>
      <c r="AN8" s="666"/>
      <c r="AO8" s="666"/>
      <c r="AP8" s="668"/>
      <c r="AQ8" s="668"/>
      <c r="AR8" s="668"/>
      <c r="AS8" s="668"/>
      <c r="AT8" s="668"/>
      <c r="AU8" s="668"/>
      <c r="AV8" s="295"/>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171"/>
      <c r="CF8" s="173"/>
    </row>
    <row r="9" spans="1:84" ht="21" customHeight="1">
      <c r="A9" s="171"/>
      <c r="B9" s="664"/>
      <c r="C9" s="664"/>
      <c r="D9" s="664"/>
      <c r="E9" s="664"/>
      <c r="F9" s="664"/>
      <c r="G9" s="664"/>
      <c r="H9" s="664"/>
      <c r="I9" s="664"/>
      <c r="J9" s="665"/>
      <c r="K9" s="665"/>
      <c r="L9" s="664"/>
      <c r="M9" s="664"/>
      <c r="N9" s="664"/>
      <c r="O9" s="664"/>
      <c r="P9" s="664"/>
      <c r="Q9" s="664"/>
      <c r="R9" s="664"/>
      <c r="S9" s="664"/>
      <c r="T9" s="664"/>
      <c r="U9" s="664"/>
      <c r="V9" s="664"/>
      <c r="W9" s="664"/>
      <c r="X9" s="665"/>
      <c r="Y9" s="665"/>
      <c r="Z9" s="665"/>
      <c r="AA9" s="665"/>
      <c r="AB9" s="177"/>
      <c r="AC9" s="177"/>
      <c r="AD9" s="176"/>
      <c r="AE9" s="176"/>
      <c r="AF9" s="176"/>
      <c r="AG9" s="176"/>
      <c r="AH9" s="666"/>
      <c r="AI9" s="666"/>
      <c r="AJ9" s="666"/>
      <c r="AK9" s="666"/>
      <c r="AL9" s="666"/>
      <c r="AM9" s="666"/>
      <c r="AN9" s="666"/>
      <c r="AO9" s="666"/>
      <c r="AP9" s="670" t="s">
        <v>94</v>
      </c>
      <c r="AQ9" s="670"/>
      <c r="AR9" s="670"/>
      <c r="AS9" s="670"/>
      <c r="AT9" s="670"/>
      <c r="AU9" s="670"/>
      <c r="AV9" s="298"/>
      <c r="AW9" s="694" t="str">
        <f>IF(入力①!D31="","",入力①!D31)</f>
        <v/>
      </c>
      <c r="AX9" s="694"/>
      <c r="AY9" s="694"/>
      <c r="AZ9" s="694"/>
      <c r="BA9" s="694"/>
      <c r="BB9" s="694"/>
      <c r="BC9" s="694"/>
      <c r="BD9" s="694"/>
      <c r="BE9" s="694"/>
      <c r="BF9" s="694"/>
      <c r="BG9" s="694"/>
      <c r="BH9" s="694"/>
      <c r="BI9" s="694"/>
      <c r="BJ9" s="694"/>
      <c r="BK9" s="694"/>
      <c r="BL9" s="694"/>
      <c r="BM9" s="694"/>
      <c r="BN9" s="694"/>
      <c r="BO9" s="694"/>
      <c r="BP9" s="695" t="str">
        <f>CONCATENATE("(担当者：",IF(入力①!D32="","　　　　　　",入力①!D32),")")</f>
        <v>(担当者：　　　　　　)</v>
      </c>
      <c r="BQ9" s="695"/>
      <c r="BR9" s="695"/>
      <c r="BS9" s="695"/>
      <c r="BT9" s="695"/>
      <c r="BU9" s="695"/>
      <c r="BV9" s="695"/>
      <c r="BW9" s="695"/>
      <c r="BX9" s="695"/>
      <c r="BY9" s="695"/>
      <c r="BZ9" s="695"/>
      <c r="CA9" s="695"/>
      <c r="CB9" s="695"/>
      <c r="CC9" s="695"/>
      <c r="CD9" s="695"/>
      <c r="CE9" s="171"/>
      <c r="CF9" s="173"/>
    </row>
    <row r="10" spans="1:84" s="192" customFormat="1" ht="12" customHeight="1">
      <c r="A10" s="190"/>
      <c r="B10" s="660" t="s">
        <v>112</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2"/>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191"/>
      <c r="CF10" s="191"/>
    </row>
    <row r="11" spans="1:84" ht="12" customHeight="1">
      <c r="A11" s="171"/>
      <c r="B11" s="685" t="str">
        <f>IF(入力②!B26="","",入力②!B26)</f>
        <v/>
      </c>
      <c r="C11" s="686"/>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7"/>
      <c r="AD11" s="673" t="s">
        <v>95</v>
      </c>
      <c r="AE11" s="674"/>
      <c r="AF11" s="674"/>
      <c r="AG11" s="674"/>
      <c r="AH11" s="674"/>
      <c r="AI11" s="674"/>
      <c r="AJ11" s="674"/>
      <c r="AK11" s="674"/>
      <c r="AL11" s="674"/>
      <c r="AM11" s="674"/>
      <c r="AN11" s="674"/>
      <c r="AO11" s="234"/>
      <c r="AP11" s="663" t="s">
        <v>36</v>
      </c>
      <c r="AQ11" s="663"/>
      <c r="AR11" s="663"/>
      <c r="AS11" s="663"/>
      <c r="AT11" s="663"/>
      <c r="AU11" s="663"/>
      <c r="AV11" s="291"/>
      <c r="AW11" s="620" t="str">
        <f>IF(入力①!L35="","",入力①!L35)</f>
        <v/>
      </c>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173"/>
      <c r="CF11" s="173"/>
    </row>
    <row r="12" spans="1:84" ht="12" customHeight="1">
      <c r="A12" s="171"/>
      <c r="B12" s="685"/>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7"/>
      <c r="AD12" s="673"/>
      <c r="AE12" s="674"/>
      <c r="AF12" s="674"/>
      <c r="AG12" s="674"/>
      <c r="AH12" s="674"/>
      <c r="AI12" s="674"/>
      <c r="AJ12" s="674"/>
      <c r="AK12" s="674"/>
      <c r="AL12" s="674"/>
      <c r="AM12" s="674"/>
      <c r="AN12" s="674"/>
      <c r="AO12" s="234"/>
      <c r="AP12" s="619"/>
      <c r="AQ12" s="619"/>
      <c r="AR12" s="619"/>
      <c r="AS12" s="619"/>
      <c r="AT12" s="619"/>
      <c r="AU12" s="619"/>
      <c r="AV12" s="292"/>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1"/>
      <c r="CD12" s="621"/>
      <c r="CE12" s="173"/>
      <c r="CF12" s="173"/>
    </row>
    <row r="13" spans="1:84" ht="12" customHeight="1">
      <c r="A13" s="171"/>
      <c r="B13" s="685"/>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7"/>
      <c r="AD13" s="673"/>
      <c r="AE13" s="674"/>
      <c r="AF13" s="674"/>
      <c r="AG13" s="674"/>
      <c r="AH13" s="674"/>
      <c r="AI13" s="674"/>
      <c r="AJ13" s="674"/>
      <c r="AK13" s="674"/>
      <c r="AL13" s="674"/>
      <c r="AM13" s="674"/>
      <c r="AN13" s="674"/>
      <c r="AO13" s="234"/>
      <c r="AP13" s="675" t="s">
        <v>88</v>
      </c>
      <c r="AQ13" s="676"/>
      <c r="AR13" s="676"/>
      <c r="AS13" s="676"/>
      <c r="AT13" s="676"/>
      <c r="AU13" s="676"/>
      <c r="AV13" s="291"/>
      <c r="AW13" s="620" t="str">
        <f>IF(入力①!L36="","",入力①!L36)</f>
        <v/>
      </c>
      <c r="AX13" s="620"/>
      <c r="AY13" s="620"/>
      <c r="AZ13" s="620"/>
      <c r="BA13" s="620"/>
      <c r="BB13" s="620"/>
      <c r="BC13" s="620"/>
      <c r="BD13" s="620"/>
      <c r="BE13" s="620"/>
      <c r="BF13" s="620"/>
      <c r="BG13" s="620"/>
      <c r="BH13" s="620"/>
      <c r="BI13" s="620"/>
      <c r="BJ13" s="620"/>
      <c r="BK13" s="620"/>
      <c r="BL13" s="620"/>
      <c r="BM13" s="620"/>
      <c r="BN13" s="620"/>
      <c r="BO13" s="620"/>
      <c r="BP13" s="620"/>
      <c r="BQ13" s="620"/>
      <c r="BR13" s="620"/>
      <c r="BS13" s="620"/>
      <c r="BT13" s="620"/>
      <c r="BU13" s="620"/>
      <c r="BV13" s="620"/>
      <c r="BW13" s="620"/>
      <c r="BX13" s="620"/>
      <c r="BY13" s="620"/>
      <c r="BZ13" s="620"/>
      <c r="CA13" s="620"/>
      <c r="CB13" s="620"/>
      <c r="CC13" s="620"/>
      <c r="CD13" s="620"/>
      <c r="CE13" s="173"/>
      <c r="CF13" s="173"/>
    </row>
    <row r="14" spans="1:84" ht="12" customHeight="1">
      <c r="A14" s="171"/>
      <c r="B14" s="688"/>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90"/>
      <c r="AD14" s="673"/>
      <c r="AE14" s="674"/>
      <c r="AF14" s="674"/>
      <c r="AG14" s="674"/>
      <c r="AH14" s="674"/>
      <c r="AI14" s="674"/>
      <c r="AJ14" s="674"/>
      <c r="AK14" s="674"/>
      <c r="AL14" s="674"/>
      <c r="AM14" s="674"/>
      <c r="AN14" s="674"/>
      <c r="AO14" s="234"/>
      <c r="AP14" s="625" t="s">
        <v>38</v>
      </c>
      <c r="AQ14" s="626"/>
      <c r="AR14" s="626"/>
      <c r="AS14" s="626"/>
      <c r="AT14" s="626"/>
      <c r="AU14" s="626"/>
      <c r="AV14" s="292"/>
      <c r="AW14" s="621"/>
      <c r="AX14" s="621"/>
      <c r="AY14" s="621"/>
      <c r="AZ14" s="621"/>
      <c r="BA14" s="621"/>
      <c r="BB14" s="621"/>
      <c r="BC14" s="621"/>
      <c r="BD14" s="621"/>
      <c r="BE14" s="621"/>
      <c r="BF14" s="621"/>
      <c r="BG14" s="621"/>
      <c r="BH14" s="621"/>
      <c r="BI14" s="621"/>
      <c r="BJ14" s="621"/>
      <c r="BK14" s="621"/>
      <c r="BL14" s="621"/>
      <c r="BM14" s="621"/>
      <c r="BN14" s="621"/>
      <c r="BO14" s="621"/>
      <c r="BP14" s="621"/>
      <c r="BQ14" s="621"/>
      <c r="BR14" s="621"/>
      <c r="BS14" s="621"/>
      <c r="BT14" s="621"/>
      <c r="BU14" s="621"/>
      <c r="BV14" s="621"/>
      <c r="BW14" s="621"/>
      <c r="BX14" s="621"/>
      <c r="BY14" s="621"/>
      <c r="BZ14" s="621"/>
      <c r="CA14" s="621"/>
      <c r="CB14" s="621"/>
      <c r="CC14" s="621"/>
      <c r="CD14" s="621"/>
      <c r="CE14" s="173"/>
      <c r="CF14" s="173"/>
    </row>
    <row r="15" spans="1:84" ht="12" customHeight="1">
      <c r="A15" s="171"/>
      <c r="B15" s="677" t="str">
        <f>IF(入力①!L33="","",入力①!L33)</f>
        <v/>
      </c>
      <c r="C15" s="678"/>
      <c r="D15" s="678"/>
      <c r="E15" s="678"/>
      <c r="F15" s="678"/>
      <c r="G15" s="678"/>
      <c r="H15" s="678"/>
      <c r="I15" s="678"/>
      <c r="J15" s="678"/>
      <c r="K15" s="678"/>
      <c r="L15" s="678"/>
      <c r="M15" s="678"/>
      <c r="N15" s="678"/>
      <c r="O15" s="678"/>
      <c r="P15" s="681" t="str">
        <f>IF(入力①!O33="","",入力①!O33)</f>
        <v/>
      </c>
      <c r="Q15" s="681"/>
      <c r="R15" s="681"/>
      <c r="S15" s="681"/>
      <c r="T15" s="681"/>
      <c r="U15" s="681"/>
      <c r="V15" s="681"/>
      <c r="W15" s="681"/>
      <c r="X15" s="681"/>
      <c r="Y15" s="681"/>
      <c r="Z15" s="681"/>
      <c r="AA15" s="681"/>
      <c r="AB15" s="681"/>
      <c r="AC15" s="682"/>
      <c r="AD15" s="673"/>
      <c r="AE15" s="674"/>
      <c r="AF15" s="674"/>
      <c r="AG15" s="674"/>
      <c r="AH15" s="674"/>
      <c r="AI15" s="674"/>
      <c r="AJ15" s="674"/>
      <c r="AK15" s="674"/>
      <c r="AL15" s="674"/>
      <c r="AM15" s="674"/>
      <c r="AN15" s="674"/>
      <c r="AO15" s="234"/>
      <c r="AP15" s="618" t="s">
        <v>94</v>
      </c>
      <c r="AQ15" s="618"/>
      <c r="AR15" s="618"/>
      <c r="AS15" s="618"/>
      <c r="AT15" s="618"/>
      <c r="AU15" s="618"/>
      <c r="AV15" s="293"/>
      <c r="AW15" s="622" t="str">
        <f>IF(入力①!L37="","",入力①!L37)</f>
        <v/>
      </c>
      <c r="AX15" s="622"/>
      <c r="AY15" s="622"/>
      <c r="AZ15" s="622"/>
      <c r="BA15" s="622"/>
      <c r="BB15" s="622"/>
      <c r="BC15" s="622"/>
      <c r="BD15" s="622"/>
      <c r="BE15" s="622"/>
      <c r="BF15" s="622"/>
      <c r="BG15" s="622"/>
      <c r="BH15" s="622"/>
      <c r="BI15" s="622"/>
      <c r="BJ15" s="622"/>
      <c r="BK15" s="622"/>
      <c r="BL15" s="622"/>
      <c r="BM15" s="622"/>
      <c r="BN15" s="622"/>
      <c r="BO15" s="622"/>
      <c r="BP15" s="623" t="str">
        <f>CONCATENATE("(担当者：",IF(入力①!L38="","　　　　　　",入力①!L38),")")</f>
        <v>(担当者：　　　　　　)</v>
      </c>
      <c r="BQ15" s="623"/>
      <c r="BR15" s="623"/>
      <c r="BS15" s="623"/>
      <c r="BT15" s="623"/>
      <c r="BU15" s="623"/>
      <c r="BV15" s="623"/>
      <c r="BW15" s="623"/>
      <c r="BX15" s="623"/>
      <c r="BY15" s="623"/>
      <c r="BZ15" s="623"/>
      <c r="CA15" s="623"/>
      <c r="CB15" s="623"/>
      <c r="CC15" s="623"/>
      <c r="CD15" s="623"/>
      <c r="CE15" s="173"/>
      <c r="CF15" s="173"/>
    </row>
    <row r="16" spans="1:84" ht="12" customHeight="1">
      <c r="A16" s="171"/>
      <c r="B16" s="679" t="str">
        <f>IF(入力①!L39="","",入力①!L39)</f>
        <v/>
      </c>
      <c r="C16" s="680"/>
      <c r="D16" s="680"/>
      <c r="E16" s="680"/>
      <c r="F16" s="680"/>
      <c r="G16" s="680"/>
      <c r="H16" s="680"/>
      <c r="I16" s="680"/>
      <c r="J16" s="680"/>
      <c r="K16" s="680"/>
      <c r="L16" s="680"/>
      <c r="M16" s="680"/>
      <c r="N16" s="680"/>
      <c r="O16" s="680"/>
      <c r="P16" s="683" t="str">
        <f>IF(入力①!O39="","",入力①!O39)</f>
        <v/>
      </c>
      <c r="Q16" s="683"/>
      <c r="R16" s="683"/>
      <c r="S16" s="683"/>
      <c r="T16" s="683"/>
      <c r="U16" s="683"/>
      <c r="V16" s="683"/>
      <c r="W16" s="683"/>
      <c r="X16" s="683"/>
      <c r="Y16" s="683"/>
      <c r="Z16" s="683"/>
      <c r="AA16" s="683"/>
      <c r="AB16" s="683"/>
      <c r="AC16" s="684"/>
      <c r="AD16" s="673"/>
      <c r="AE16" s="674"/>
      <c r="AF16" s="674"/>
      <c r="AG16" s="674"/>
      <c r="AH16" s="674"/>
      <c r="AI16" s="674"/>
      <c r="AJ16" s="674"/>
      <c r="AK16" s="674"/>
      <c r="AL16" s="674"/>
      <c r="AM16" s="674"/>
      <c r="AN16" s="674"/>
      <c r="AO16" s="234"/>
      <c r="AP16" s="619"/>
      <c r="AQ16" s="619"/>
      <c r="AR16" s="619"/>
      <c r="AS16" s="619"/>
      <c r="AT16" s="619"/>
      <c r="AU16" s="619"/>
      <c r="AV16" s="292"/>
      <c r="AW16" s="621"/>
      <c r="AX16" s="621"/>
      <c r="AY16" s="621"/>
      <c r="AZ16" s="621"/>
      <c r="BA16" s="621"/>
      <c r="BB16" s="621"/>
      <c r="BC16" s="621"/>
      <c r="BD16" s="621"/>
      <c r="BE16" s="621"/>
      <c r="BF16" s="621"/>
      <c r="BG16" s="621"/>
      <c r="BH16" s="621"/>
      <c r="BI16" s="621"/>
      <c r="BJ16" s="621"/>
      <c r="BK16" s="621"/>
      <c r="BL16" s="621"/>
      <c r="BM16" s="621"/>
      <c r="BN16" s="621"/>
      <c r="BO16" s="621"/>
      <c r="BP16" s="624"/>
      <c r="BQ16" s="624"/>
      <c r="BR16" s="624"/>
      <c r="BS16" s="624"/>
      <c r="BT16" s="624"/>
      <c r="BU16" s="624"/>
      <c r="BV16" s="624"/>
      <c r="BW16" s="624"/>
      <c r="BX16" s="624"/>
      <c r="BY16" s="624"/>
      <c r="BZ16" s="624"/>
      <c r="CA16" s="624"/>
      <c r="CB16" s="624"/>
      <c r="CC16" s="624"/>
      <c r="CD16" s="624"/>
      <c r="CE16" s="173"/>
      <c r="CF16" s="173"/>
    </row>
    <row r="17" spans="1:84" ht="5.0999999999999996" customHeight="1">
      <c r="A17" s="171"/>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3"/>
      <c r="CE17" s="173"/>
      <c r="CF17" s="173"/>
    </row>
    <row r="18" spans="1:84" ht="32.25" customHeight="1">
      <c r="A18" s="171"/>
      <c r="B18" s="186"/>
      <c r="C18" s="627" t="str">
        <f>CONCATENATE("遡及被保険者資格取得確認を受けた被保険者に対して支払った賃金のうち、労働保険料算定基礎額として申告していない賃金額（",入力②!P25,"、",入力②!Q25,"）を次のとおり報告します。")</f>
        <v>遡及被保険者資格取得確認を受けた被保険者に対して支払った賃金のうち、労働保険料算定基礎額として申告していない賃金額（□労災・雇用の両方、□雇用のみ）を次のとおり報告します。</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7"/>
      <c r="CD18" s="186"/>
      <c r="CE18" s="173"/>
      <c r="CF18" s="173"/>
    </row>
    <row r="19" spans="1:84" s="189" customFormat="1" ht="16.5" customHeight="1">
      <c r="A19" s="187"/>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628" t="s">
        <v>96</v>
      </c>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415" t="str">
        <f>IF(CC19=4,"左４",IF(CD19=4,"右４","通常"))</f>
        <v>通常</v>
      </c>
      <c r="CB19" s="416"/>
      <c r="CC19" s="416">
        <f>VALUE(TEXT(入力③!B8,"e"))</f>
        <v>5</v>
      </c>
      <c r="CD19" s="417">
        <f>VALUE(TEXT(入力③!B28,"e"))</f>
        <v>6</v>
      </c>
      <c r="CE19" s="187"/>
      <c r="CF19" s="187"/>
    </row>
    <row r="20" spans="1:84" s="192" customFormat="1" ht="3.75" customHeight="1">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row>
    <row r="21" spans="1:84" s="192" customFormat="1" ht="17.25" customHeight="1">
      <c r="A21" s="190"/>
      <c r="B21" s="503">
        <f>入力③!B8</f>
        <v>45017</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5"/>
      <c r="AP21" s="193"/>
      <c r="AQ21" s="503">
        <f>入力③!B28</f>
        <v>45383</v>
      </c>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504"/>
      <c r="BU21" s="504"/>
      <c r="BV21" s="504"/>
      <c r="BW21" s="504"/>
      <c r="BX21" s="504"/>
      <c r="BY21" s="504"/>
      <c r="BZ21" s="504"/>
      <c r="CA21" s="504"/>
      <c r="CB21" s="504"/>
      <c r="CC21" s="504"/>
      <c r="CD21" s="505"/>
      <c r="CE21" s="191"/>
      <c r="CF21" s="191"/>
    </row>
    <row r="22" spans="1:84" s="192" customFormat="1" ht="15" customHeight="1">
      <c r="A22" s="190"/>
      <c r="B22" s="506" t="s">
        <v>97</v>
      </c>
      <c r="C22" s="507"/>
      <c r="D22" s="507"/>
      <c r="E22" s="507"/>
      <c r="F22" s="507"/>
      <c r="G22" s="507"/>
      <c r="H22" s="507"/>
      <c r="I22" s="507"/>
      <c r="J22" s="507" t="s">
        <v>98</v>
      </c>
      <c r="K22" s="507"/>
      <c r="L22" s="507"/>
      <c r="M22" s="507"/>
      <c r="N22" s="507"/>
      <c r="O22" s="507"/>
      <c r="P22" s="507"/>
      <c r="Q22" s="507"/>
      <c r="R22" s="507"/>
      <c r="S22" s="507"/>
      <c r="T22" s="507"/>
      <c r="U22" s="507"/>
      <c r="V22" s="507"/>
      <c r="W22" s="507"/>
      <c r="X22" s="507"/>
      <c r="Y22" s="507"/>
      <c r="Z22" s="507" t="s">
        <v>99</v>
      </c>
      <c r="AA22" s="507"/>
      <c r="AB22" s="507"/>
      <c r="AC22" s="507"/>
      <c r="AD22" s="507"/>
      <c r="AE22" s="507"/>
      <c r="AF22" s="507"/>
      <c r="AG22" s="507"/>
      <c r="AH22" s="507"/>
      <c r="AI22" s="507"/>
      <c r="AJ22" s="507"/>
      <c r="AK22" s="507"/>
      <c r="AL22" s="507"/>
      <c r="AM22" s="507"/>
      <c r="AN22" s="507"/>
      <c r="AO22" s="510"/>
      <c r="AP22" s="193"/>
      <c r="AQ22" s="506" t="s">
        <v>97</v>
      </c>
      <c r="AR22" s="507"/>
      <c r="AS22" s="507"/>
      <c r="AT22" s="507"/>
      <c r="AU22" s="507"/>
      <c r="AV22" s="507"/>
      <c r="AW22" s="507"/>
      <c r="AX22" s="507"/>
      <c r="AY22" s="507" t="s">
        <v>98</v>
      </c>
      <c r="AZ22" s="507"/>
      <c r="BA22" s="507"/>
      <c r="BB22" s="507"/>
      <c r="BC22" s="507"/>
      <c r="BD22" s="507"/>
      <c r="BE22" s="507"/>
      <c r="BF22" s="507"/>
      <c r="BG22" s="507"/>
      <c r="BH22" s="507"/>
      <c r="BI22" s="507"/>
      <c r="BJ22" s="507"/>
      <c r="BK22" s="507"/>
      <c r="BL22" s="507"/>
      <c r="BM22" s="507"/>
      <c r="BN22" s="507"/>
      <c r="BO22" s="507" t="s">
        <v>99</v>
      </c>
      <c r="BP22" s="507"/>
      <c r="BQ22" s="507"/>
      <c r="BR22" s="507"/>
      <c r="BS22" s="507"/>
      <c r="BT22" s="507"/>
      <c r="BU22" s="507"/>
      <c r="BV22" s="507"/>
      <c r="BW22" s="507"/>
      <c r="BX22" s="507"/>
      <c r="BY22" s="507"/>
      <c r="BZ22" s="507"/>
      <c r="CA22" s="507"/>
      <c r="CB22" s="507"/>
      <c r="CC22" s="507"/>
      <c r="CD22" s="510"/>
      <c r="CE22" s="191"/>
      <c r="CF22" s="191"/>
    </row>
    <row r="23" spans="1:84" s="192" customFormat="1" ht="15" customHeight="1">
      <c r="A23" s="190"/>
      <c r="B23" s="508"/>
      <c r="C23" s="509"/>
      <c r="D23" s="509"/>
      <c r="E23" s="509"/>
      <c r="F23" s="509"/>
      <c r="G23" s="509"/>
      <c r="H23" s="509"/>
      <c r="I23" s="509"/>
      <c r="J23" s="509" t="s">
        <v>39</v>
      </c>
      <c r="K23" s="509"/>
      <c r="L23" s="509"/>
      <c r="M23" s="509"/>
      <c r="N23" s="509" t="s">
        <v>100</v>
      </c>
      <c r="O23" s="509"/>
      <c r="P23" s="509"/>
      <c r="Q23" s="509"/>
      <c r="R23" s="509"/>
      <c r="S23" s="509"/>
      <c r="T23" s="509"/>
      <c r="U23" s="509"/>
      <c r="V23" s="509"/>
      <c r="W23" s="509"/>
      <c r="X23" s="509"/>
      <c r="Y23" s="509"/>
      <c r="Z23" s="509" t="s">
        <v>39</v>
      </c>
      <c r="AA23" s="509"/>
      <c r="AB23" s="509"/>
      <c r="AC23" s="509"/>
      <c r="AD23" s="509" t="s">
        <v>100</v>
      </c>
      <c r="AE23" s="509"/>
      <c r="AF23" s="509"/>
      <c r="AG23" s="509"/>
      <c r="AH23" s="509"/>
      <c r="AI23" s="509"/>
      <c r="AJ23" s="509"/>
      <c r="AK23" s="509"/>
      <c r="AL23" s="509"/>
      <c r="AM23" s="509"/>
      <c r="AN23" s="509"/>
      <c r="AO23" s="511"/>
      <c r="AP23" s="193"/>
      <c r="AQ23" s="508"/>
      <c r="AR23" s="509"/>
      <c r="AS23" s="509"/>
      <c r="AT23" s="509"/>
      <c r="AU23" s="509"/>
      <c r="AV23" s="509"/>
      <c r="AW23" s="509"/>
      <c r="AX23" s="509"/>
      <c r="AY23" s="509" t="s">
        <v>39</v>
      </c>
      <c r="AZ23" s="509"/>
      <c r="BA23" s="509"/>
      <c r="BB23" s="509"/>
      <c r="BC23" s="509" t="s">
        <v>100</v>
      </c>
      <c r="BD23" s="509"/>
      <c r="BE23" s="509"/>
      <c r="BF23" s="509"/>
      <c r="BG23" s="509"/>
      <c r="BH23" s="509"/>
      <c r="BI23" s="509"/>
      <c r="BJ23" s="509"/>
      <c r="BK23" s="509"/>
      <c r="BL23" s="509"/>
      <c r="BM23" s="509"/>
      <c r="BN23" s="509"/>
      <c r="BO23" s="509" t="s">
        <v>39</v>
      </c>
      <c r="BP23" s="509"/>
      <c r="BQ23" s="509"/>
      <c r="BR23" s="509"/>
      <c r="BS23" s="509" t="s">
        <v>100</v>
      </c>
      <c r="BT23" s="509"/>
      <c r="BU23" s="509"/>
      <c r="BV23" s="509"/>
      <c r="BW23" s="509"/>
      <c r="BX23" s="509"/>
      <c r="BY23" s="509"/>
      <c r="BZ23" s="509"/>
      <c r="CA23" s="509"/>
      <c r="CB23" s="509"/>
      <c r="CC23" s="509"/>
      <c r="CD23" s="511"/>
      <c r="CE23" s="191"/>
      <c r="CF23" s="191"/>
    </row>
    <row r="24" spans="1:84" s="192" customFormat="1" ht="15.6" customHeight="1">
      <c r="A24" s="190"/>
      <c r="B24" s="466">
        <f>入力③!B8</f>
        <v>45017</v>
      </c>
      <c r="C24" s="467"/>
      <c r="D24" s="467"/>
      <c r="E24" s="467"/>
      <c r="F24" s="658" t="s">
        <v>114</v>
      </c>
      <c r="G24" s="658"/>
      <c r="H24" s="658"/>
      <c r="I24" s="659"/>
      <c r="J24" s="468">
        <f>入力③!N8</f>
        <v>0</v>
      </c>
      <c r="K24" s="468"/>
      <c r="L24" s="468"/>
      <c r="M24" s="468"/>
      <c r="N24" s="488">
        <f>入力③!O8</f>
        <v>0</v>
      </c>
      <c r="O24" s="489"/>
      <c r="P24" s="489"/>
      <c r="Q24" s="489"/>
      <c r="R24" s="489"/>
      <c r="S24" s="489"/>
      <c r="T24" s="489"/>
      <c r="U24" s="489"/>
      <c r="V24" s="489"/>
      <c r="W24" s="489"/>
      <c r="X24" s="489"/>
      <c r="Y24" s="283" t="s">
        <v>40</v>
      </c>
      <c r="Z24" s="468">
        <f>入力③!P8</f>
        <v>0</v>
      </c>
      <c r="AA24" s="468"/>
      <c r="AB24" s="468"/>
      <c r="AC24" s="468"/>
      <c r="AD24" s="488">
        <f>入力③!Q8</f>
        <v>0</v>
      </c>
      <c r="AE24" s="489"/>
      <c r="AF24" s="489"/>
      <c r="AG24" s="489"/>
      <c r="AH24" s="489"/>
      <c r="AI24" s="489"/>
      <c r="AJ24" s="489"/>
      <c r="AK24" s="489"/>
      <c r="AL24" s="489"/>
      <c r="AM24" s="489"/>
      <c r="AN24" s="489"/>
      <c r="AO24" s="286" t="s">
        <v>133</v>
      </c>
      <c r="AP24" s="287"/>
      <c r="AQ24" s="466">
        <f>入力③!B28</f>
        <v>45383</v>
      </c>
      <c r="AR24" s="467"/>
      <c r="AS24" s="467"/>
      <c r="AT24" s="467"/>
      <c r="AU24" s="658" t="s">
        <v>114</v>
      </c>
      <c r="AV24" s="658"/>
      <c r="AW24" s="658"/>
      <c r="AX24" s="659"/>
      <c r="AY24" s="468">
        <f>入力③!N28</f>
        <v>0</v>
      </c>
      <c r="AZ24" s="468"/>
      <c r="BA24" s="468"/>
      <c r="BB24" s="468"/>
      <c r="BC24" s="488">
        <f>入力③!O28</f>
        <v>0</v>
      </c>
      <c r="BD24" s="489"/>
      <c r="BE24" s="489"/>
      <c r="BF24" s="489"/>
      <c r="BG24" s="489"/>
      <c r="BH24" s="489"/>
      <c r="BI24" s="489"/>
      <c r="BJ24" s="489"/>
      <c r="BK24" s="489"/>
      <c r="BL24" s="489"/>
      <c r="BM24" s="489"/>
      <c r="BN24" s="283" t="s">
        <v>40</v>
      </c>
      <c r="BO24" s="468">
        <f>入力③!P28</f>
        <v>0</v>
      </c>
      <c r="BP24" s="468"/>
      <c r="BQ24" s="468"/>
      <c r="BR24" s="468"/>
      <c r="BS24" s="488">
        <f>入力③!Q28</f>
        <v>0</v>
      </c>
      <c r="BT24" s="489"/>
      <c r="BU24" s="489"/>
      <c r="BV24" s="489"/>
      <c r="BW24" s="489"/>
      <c r="BX24" s="489"/>
      <c r="BY24" s="489"/>
      <c r="BZ24" s="489"/>
      <c r="CA24" s="489"/>
      <c r="CB24" s="489"/>
      <c r="CC24" s="489"/>
      <c r="CD24" s="286" t="s">
        <v>133</v>
      </c>
      <c r="CE24" s="191"/>
      <c r="CF24" s="191"/>
    </row>
    <row r="25" spans="1:84" s="192" customFormat="1" ht="15.6" customHeight="1">
      <c r="A25" s="190"/>
      <c r="B25" s="466" t="str">
        <f>入力③!B9</f>
        <v/>
      </c>
      <c r="C25" s="467"/>
      <c r="D25" s="467"/>
      <c r="E25" s="467"/>
      <c r="F25" s="658" t="s">
        <v>115</v>
      </c>
      <c r="G25" s="658"/>
      <c r="H25" s="658"/>
      <c r="I25" s="659"/>
      <c r="J25" s="468">
        <f>入力③!N9</f>
        <v>0</v>
      </c>
      <c r="K25" s="468"/>
      <c r="L25" s="468"/>
      <c r="M25" s="468"/>
      <c r="N25" s="488">
        <f>入力③!O9</f>
        <v>0</v>
      </c>
      <c r="O25" s="489"/>
      <c r="P25" s="489"/>
      <c r="Q25" s="489"/>
      <c r="R25" s="489"/>
      <c r="S25" s="489"/>
      <c r="T25" s="489"/>
      <c r="U25" s="489"/>
      <c r="V25" s="489"/>
      <c r="W25" s="489"/>
      <c r="X25" s="489"/>
      <c r="Y25" s="195"/>
      <c r="Z25" s="468">
        <f>入力③!P9</f>
        <v>0</v>
      </c>
      <c r="AA25" s="468"/>
      <c r="AB25" s="468"/>
      <c r="AC25" s="468"/>
      <c r="AD25" s="488">
        <f>入力③!Q9</f>
        <v>0</v>
      </c>
      <c r="AE25" s="489"/>
      <c r="AF25" s="489"/>
      <c r="AG25" s="489"/>
      <c r="AH25" s="489"/>
      <c r="AI25" s="489"/>
      <c r="AJ25" s="489"/>
      <c r="AK25" s="489"/>
      <c r="AL25" s="489"/>
      <c r="AM25" s="489"/>
      <c r="AN25" s="489"/>
      <c r="AO25" s="237"/>
      <c r="AP25" s="194"/>
      <c r="AQ25" s="466" t="str">
        <f>入力③!B29</f>
        <v/>
      </c>
      <c r="AR25" s="467"/>
      <c r="AS25" s="467"/>
      <c r="AT25" s="467"/>
      <c r="AU25" s="658" t="s">
        <v>115</v>
      </c>
      <c r="AV25" s="658"/>
      <c r="AW25" s="658"/>
      <c r="AX25" s="659"/>
      <c r="AY25" s="468">
        <f>入力③!N29</f>
        <v>0</v>
      </c>
      <c r="AZ25" s="468"/>
      <c r="BA25" s="468"/>
      <c r="BB25" s="468"/>
      <c r="BC25" s="488">
        <f>入力③!O29</f>
        <v>0</v>
      </c>
      <c r="BD25" s="489"/>
      <c r="BE25" s="489"/>
      <c r="BF25" s="489"/>
      <c r="BG25" s="489"/>
      <c r="BH25" s="489"/>
      <c r="BI25" s="489"/>
      <c r="BJ25" s="489"/>
      <c r="BK25" s="489"/>
      <c r="BL25" s="489"/>
      <c r="BM25" s="489"/>
      <c r="BN25" s="195"/>
      <c r="BO25" s="468">
        <f>入力③!P29</f>
        <v>0</v>
      </c>
      <c r="BP25" s="468"/>
      <c r="BQ25" s="468"/>
      <c r="BR25" s="468"/>
      <c r="BS25" s="488">
        <f>入力③!Q29</f>
        <v>0</v>
      </c>
      <c r="BT25" s="489"/>
      <c r="BU25" s="489"/>
      <c r="BV25" s="489"/>
      <c r="BW25" s="489"/>
      <c r="BX25" s="489"/>
      <c r="BY25" s="489"/>
      <c r="BZ25" s="489"/>
      <c r="CA25" s="489"/>
      <c r="CB25" s="489"/>
      <c r="CC25" s="489"/>
      <c r="CD25" s="237"/>
      <c r="CE25" s="191"/>
      <c r="CF25" s="191"/>
    </row>
    <row r="26" spans="1:84" s="192" customFormat="1" ht="15.6" customHeight="1">
      <c r="A26" s="190"/>
      <c r="B26" s="466" t="str">
        <f>入力③!B10</f>
        <v/>
      </c>
      <c r="C26" s="467"/>
      <c r="D26" s="467"/>
      <c r="E26" s="467"/>
      <c r="F26" s="658" t="s">
        <v>116</v>
      </c>
      <c r="G26" s="658"/>
      <c r="H26" s="658"/>
      <c r="I26" s="659"/>
      <c r="J26" s="468">
        <f>入力③!N10</f>
        <v>0</v>
      </c>
      <c r="K26" s="468"/>
      <c r="L26" s="468"/>
      <c r="M26" s="468"/>
      <c r="N26" s="488">
        <f>入力③!O10</f>
        <v>0</v>
      </c>
      <c r="O26" s="489"/>
      <c r="P26" s="489"/>
      <c r="Q26" s="489"/>
      <c r="R26" s="489"/>
      <c r="S26" s="489"/>
      <c r="T26" s="489"/>
      <c r="U26" s="489"/>
      <c r="V26" s="489"/>
      <c r="W26" s="489"/>
      <c r="X26" s="489"/>
      <c r="Y26" s="195"/>
      <c r="Z26" s="468">
        <f>入力③!P10</f>
        <v>0</v>
      </c>
      <c r="AA26" s="468"/>
      <c r="AB26" s="468"/>
      <c r="AC26" s="468"/>
      <c r="AD26" s="488">
        <f>入力③!Q10</f>
        <v>0</v>
      </c>
      <c r="AE26" s="489"/>
      <c r="AF26" s="489"/>
      <c r="AG26" s="489"/>
      <c r="AH26" s="489"/>
      <c r="AI26" s="489"/>
      <c r="AJ26" s="489"/>
      <c r="AK26" s="489"/>
      <c r="AL26" s="489"/>
      <c r="AM26" s="489"/>
      <c r="AN26" s="489"/>
      <c r="AO26" s="237"/>
      <c r="AP26" s="194"/>
      <c r="AQ26" s="466" t="str">
        <f>入力③!B30</f>
        <v/>
      </c>
      <c r="AR26" s="467"/>
      <c r="AS26" s="467"/>
      <c r="AT26" s="467"/>
      <c r="AU26" s="658" t="s">
        <v>116</v>
      </c>
      <c r="AV26" s="658"/>
      <c r="AW26" s="658"/>
      <c r="AX26" s="659"/>
      <c r="AY26" s="468">
        <f>入力③!N30</f>
        <v>0</v>
      </c>
      <c r="AZ26" s="468"/>
      <c r="BA26" s="468"/>
      <c r="BB26" s="468"/>
      <c r="BC26" s="488">
        <f>入力③!O30</f>
        <v>0</v>
      </c>
      <c r="BD26" s="489"/>
      <c r="BE26" s="489"/>
      <c r="BF26" s="489"/>
      <c r="BG26" s="489"/>
      <c r="BH26" s="489"/>
      <c r="BI26" s="489"/>
      <c r="BJ26" s="489"/>
      <c r="BK26" s="489"/>
      <c r="BL26" s="489"/>
      <c r="BM26" s="489"/>
      <c r="BN26" s="195"/>
      <c r="BO26" s="468">
        <f>入力③!P30</f>
        <v>0</v>
      </c>
      <c r="BP26" s="468"/>
      <c r="BQ26" s="468"/>
      <c r="BR26" s="468"/>
      <c r="BS26" s="488">
        <f>入力③!Q30</f>
        <v>0</v>
      </c>
      <c r="BT26" s="489"/>
      <c r="BU26" s="489"/>
      <c r="BV26" s="489"/>
      <c r="BW26" s="489"/>
      <c r="BX26" s="489"/>
      <c r="BY26" s="489"/>
      <c r="BZ26" s="489"/>
      <c r="CA26" s="489"/>
      <c r="CB26" s="489"/>
      <c r="CC26" s="489"/>
      <c r="CD26" s="237"/>
      <c r="CE26" s="191"/>
      <c r="CF26" s="191"/>
    </row>
    <row r="27" spans="1:84" s="192" customFormat="1" ht="15.6" customHeight="1">
      <c r="A27" s="190"/>
      <c r="B27" s="466" t="str">
        <f>入力③!B11</f>
        <v/>
      </c>
      <c r="C27" s="467"/>
      <c r="D27" s="467"/>
      <c r="E27" s="467"/>
      <c r="F27" s="658" t="s">
        <v>117</v>
      </c>
      <c r="G27" s="658"/>
      <c r="H27" s="658"/>
      <c r="I27" s="659"/>
      <c r="J27" s="468">
        <f>入力③!N11</f>
        <v>0</v>
      </c>
      <c r="K27" s="468"/>
      <c r="L27" s="468"/>
      <c r="M27" s="468"/>
      <c r="N27" s="488">
        <f>入力③!O11</f>
        <v>0</v>
      </c>
      <c r="O27" s="489"/>
      <c r="P27" s="489"/>
      <c r="Q27" s="489"/>
      <c r="R27" s="489"/>
      <c r="S27" s="489"/>
      <c r="T27" s="489"/>
      <c r="U27" s="489"/>
      <c r="V27" s="489"/>
      <c r="W27" s="489"/>
      <c r="X27" s="489"/>
      <c r="Y27" s="195"/>
      <c r="Z27" s="468">
        <f>入力③!P11</f>
        <v>0</v>
      </c>
      <c r="AA27" s="468"/>
      <c r="AB27" s="468"/>
      <c r="AC27" s="468"/>
      <c r="AD27" s="488">
        <f>入力③!Q11</f>
        <v>0</v>
      </c>
      <c r="AE27" s="489"/>
      <c r="AF27" s="489"/>
      <c r="AG27" s="489"/>
      <c r="AH27" s="489"/>
      <c r="AI27" s="489"/>
      <c r="AJ27" s="489"/>
      <c r="AK27" s="489"/>
      <c r="AL27" s="489"/>
      <c r="AM27" s="489"/>
      <c r="AN27" s="489"/>
      <c r="AO27" s="237"/>
      <c r="AP27" s="194"/>
      <c r="AQ27" s="466" t="str">
        <f>入力③!B31</f>
        <v/>
      </c>
      <c r="AR27" s="467"/>
      <c r="AS27" s="467"/>
      <c r="AT27" s="467"/>
      <c r="AU27" s="658" t="s">
        <v>117</v>
      </c>
      <c r="AV27" s="658"/>
      <c r="AW27" s="658"/>
      <c r="AX27" s="659"/>
      <c r="AY27" s="468">
        <f>入力③!N31</f>
        <v>0</v>
      </c>
      <c r="AZ27" s="468"/>
      <c r="BA27" s="468"/>
      <c r="BB27" s="468"/>
      <c r="BC27" s="488">
        <f>入力③!O31</f>
        <v>0</v>
      </c>
      <c r="BD27" s="489"/>
      <c r="BE27" s="489"/>
      <c r="BF27" s="489"/>
      <c r="BG27" s="489"/>
      <c r="BH27" s="489"/>
      <c r="BI27" s="489"/>
      <c r="BJ27" s="489"/>
      <c r="BK27" s="489"/>
      <c r="BL27" s="489"/>
      <c r="BM27" s="489"/>
      <c r="BN27" s="195"/>
      <c r="BO27" s="468">
        <f>入力③!P31</f>
        <v>0</v>
      </c>
      <c r="BP27" s="468"/>
      <c r="BQ27" s="468"/>
      <c r="BR27" s="468"/>
      <c r="BS27" s="488">
        <f>入力③!Q31</f>
        <v>0</v>
      </c>
      <c r="BT27" s="489"/>
      <c r="BU27" s="489"/>
      <c r="BV27" s="489"/>
      <c r="BW27" s="489"/>
      <c r="BX27" s="489"/>
      <c r="BY27" s="489"/>
      <c r="BZ27" s="489"/>
      <c r="CA27" s="489"/>
      <c r="CB27" s="489"/>
      <c r="CC27" s="489"/>
      <c r="CD27" s="237"/>
      <c r="CE27" s="191"/>
      <c r="CF27" s="191"/>
    </row>
    <row r="28" spans="1:84" s="192" customFormat="1" ht="15.6" customHeight="1">
      <c r="A28" s="190"/>
      <c r="B28" s="466" t="str">
        <f>入力③!B12</f>
        <v/>
      </c>
      <c r="C28" s="467"/>
      <c r="D28" s="467"/>
      <c r="E28" s="467"/>
      <c r="F28" s="658" t="s">
        <v>118</v>
      </c>
      <c r="G28" s="658"/>
      <c r="H28" s="658"/>
      <c r="I28" s="659"/>
      <c r="J28" s="468">
        <f>入力③!N12</f>
        <v>0</v>
      </c>
      <c r="K28" s="468"/>
      <c r="L28" s="468"/>
      <c r="M28" s="468"/>
      <c r="N28" s="488">
        <f>入力③!O12</f>
        <v>0</v>
      </c>
      <c r="O28" s="489"/>
      <c r="P28" s="489"/>
      <c r="Q28" s="489"/>
      <c r="R28" s="489"/>
      <c r="S28" s="489"/>
      <c r="T28" s="489"/>
      <c r="U28" s="489"/>
      <c r="V28" s="489"/>
      <c r="W28" s="489"/>
      <c r="X28" s="489"/>
      <c r="Y28" s="195"/>
      <c r="Z28" s="468">
        <f>入力③!P12</f>
        <v>0</v>
      </c>
      <c r="AA28" s="468"/>
      <c r="AB28" s="468"/>
      <c r="AC28" s="468"/>
      <c r="AD28" s="488">
        <f>入力③!Q12</f>
        <v>0</v>
      </c>
      <c r="AE28" s="489"/>
      <c r="AF28" s="489"/>
      <c r="AG28" s="489"/>
      <c r="AH28" s="489"/>
      <c r="AI28" s="489"/>
      <c r="AJ28" s="489"/>
      <c r="AK28" s="489"/>
      <c r="AL28" s="489"/>
      <c r="AM28" s="489"/>
      <c r="AN28" s="489"/>
      <c r="AO28" s="237"/>
      <c r="AP28" s="194"/>
      <c r="AQ28" s="466" t="str">
        <f>入力③!B32</f>
        <v/>
      </c>
      <c r="AR28" s="467"/>
      <c r="AS28" s="467"/>
      <c r="AT28" s="467"/>
      <c r="AU28" s="658" t="s">
        <v>118</v>
      </c>
      <c r="AV28" s="658"/>
      <c r="AW28" s="658"/>
      <c r="AX28" s="659"/>
      <c r="AY28" s="468">
        <f>入力③!N32</f>
        <v>0</v>
      </c>
      <c r="AZ28" s="468"/>
      <c r="BA28" s="468"/>
      <c r="BB28" s="468"/>
      <c r="BC28" s="488">
        <f>入力③!O32</f>
        <v>0</v>
      </c>
      <c r="BD28" s="489"/>
      <c r="BE28" s="489"/>
      <c r="BF28" s="489"/>
      <c r="BG28" s="489"/>
      <c r="BH28" s="489"/>
      <c r="BI28" s="489"/>
      <c r="BJ28" s="489"/>
      <c r="BK28" s="489"/>
      <c r="BL28" s="489"/>
      <c r="BM28" s="489"/>
      <c r="BN28" s="195"/>
      <c r="BO28" s="468">
        <f>入力③!P32</f>
        <v>0</v>
      </c>
      <c r="BP28" s="468"/>
      <c r="BQ28" s="468"/>
      <c r="BR28" s="468"/>
      <c r="BS28" s="488">
        <f>入力③!Q32</f>
        <v>0</v>
      </c>
      <c r="BT28" s="489"/>
      <c r="BU28" s="489"/>
      <c r="BV28" s="489"/>
      <c r="BW28" s="489"/>
      <c r="BX28" s="489"/>
      <c r="BY28" s="489"/>
      <c r="BZ28" s="489"/>
      <c r="CA28" s="489"/>
      <c r="CB28" s="489"/>
      <c r="CC28" s="489"/>
      <c r="CD28" s="237"/>
      <c r="CE28" s="191"/>
      <c r="CF28" s="191"/>
    </row>
    <row r="29" spans="1:84" s="192" customFormat="1" ht="15.6" customHeight="1">
      <c r="A29" s="190"/>
      <c r="B29" s="466" t="str">
        <f>入力③!B13</f>
        <v/>
      </c>
      <c r="C29" s="467"/>
      <c r="D29" s="467"/>
      <c r="E29" s="467"/>
      <c r="F29" s="658" t="s">
        <v>119</v>
      </c>
      <c r="G29" s="658"/>
      <c r="H29" s="658"/>
      <c r="I29" s="659"/>
      <c r="J29" s="468">
        <f>入力③!N13</f>
        <v>0</v>
      </c>
      <c r="K29" s="468"/>
      <c r="L29" s="468"/>
      <c r="M29" s="468"/>
      <c r="N29" s="488">
        <f>入力③!O13</f>
        <v>0</v>
      </c>
      <c r="O29" s="489"/>
      <c r="P29" s="489"/>
      <c r="Q29" s="489"/>
      <c r="R29" s="489"/>
      <c r="S29" s="489"/>
      <c r="T29" s="489"/>
      <c r="U29" s="489"/>
      <c r="V29" s="489"/>
      <c r="W29" s="489"/>
      <c r="X29" s="489"/>
      <c r="Y29" s="195"/>
      <c r="Z29" s="468">
        <f>入力③!P13</f>
        <v>0</v>
      </c>
      <c r="AA29" s="468"/>
      <c r="AB29" s="468"/>
      <c r="AC29" s="468"/>
      <c r="AD29" s="488">
        <f>入力③!Q13</f>
        <v>0</v>
      </c>
      <c r="AE29" s="489"/>
      <c r="AF29" s="489"/>
      <c r="AG29" s="489"/>
      <c r="AH29" s="489"/>
      <c r="AI29" s="489"/>
      <c r="AJ29" s="489"/>
      <c r="AK29" s="489"/>
      <c r="AL29" s="489"/>
      <c r="AM29" s="489"/>
      <c r="AN29" s="489"/>
      <c r="AO29" s="237"/>
      <c r="AP29" s="194"/>
      <c r="AQ29" s="466" t="str">
        <f>入力③!B33</f>
        <v/>
      </c>
      <c r="AR29" s="467"/>
      <c r="AS29" s="467"/>
      <c r="AT29" s="467"/>
      <c r="AU29" s="658" t="s">
        <v>119</v>
      </c>
      <c r="AV29" s="658"/>
      <c r="AW29" s="658"/>
      <c r="AX29" s="659"/>
      <c r="AY29" s="468">
        <f>入力③!N33</f>
        <v>0</v>
      </c>
      <c r="AZ29" s="468"/>
      <c r="BA29" s="468"/>
      <c r="BB29" s="468"/>
      <c r="BC29" s="488">
        <f>入力③!O33</f>
        <v>0</v>
      </c>
      <c r="BD29" s="489"/>
      <c r="BE29" s="489"/>
      <c r="BF29" s="489"/>
      <c r="BG29" s="489"/>
      <c r="BH29" s="489"/>
      <c r="BI29" s="489"/>
      <c r="BJ29" s="489"/>
      <c r="BK29" s="489"/>
      <c r="BL29" s="489"/>
      <c r="BM29" s="489"/>
      <c r="BN29" s="195"/>
      <c r="BO29" s="468">
        <f>入力③!P33</f>
        <v>0</v>
      </c>
      <c r="BP29" s="468"/>
      <c r="BQ29" s="468"/>
      <c r="BR29" s="468"/>
      <c r="BS29" s="488">
        <f>入力③!Q33</f>
        <v>0</v>
      </c>
      <c r="BT29" s="489"/>
      <c r="BU29" s="489"/>
      <c r="BV29" s="489"/>
      <c r="BW29" s="489"/>
      <c r="BX29" s="489"/>
      <c r="BY29" s="489"/>
      <c r="BZ29" s="489"/>
      <c r="CA29" s="489"/>
      <c r="CB29" s="489"/>
      <c r="CC29" s="489"/>
      <c r="CD29" s="237"/>
      <c r="CE29" s="191"/>
      <c r="CF29" s="191"/>
    </row>
    <row r="30" spans="1:84" s="192" customFormat="1" ht="15.6" customHeight="1">
      <c r="A30" s="190"/>
      <c r="B30" s="466" t="str">
        <f>入力③!B14</f>
        <v/>
      </c>
      <c r="C30" s="467"/>
      <c r="D30" s="467"/>
      <c r="E30" s="467"/>
      <c r="F30" s="658" t="s">
        <v>135</v>
      </c>
      <c r="G30" s="658"/>
      <c r="H30" s="658"/>
      <c r="I30" s="659"/>
      <c r="J30" s="468">
        <f>入力③!N14</f>
        <v>0</v>
      </c>
      <c r="K30" s="468"/>
      <c r="L30" s="468"/>
      <c r="M30" s="468"/>
      <c r="N30" s="488">
        <f>入力③!O14</f>
        <v>0</v>
      </c>
      <c r="O30" s="489"/>
      <c r="P30" s="489"/>
      <c r="Q30" s="489"/>
      <c r="R30" s="489"/>
      <c r="S30" s="489"/>
      <c r="T30" s="489"/>
      <c r="U30" s="489"/>
      <c r="V30" s="489"/>
      <c r="W30" s="489"/>
      <c r="X30" s="489"/>
      <c r="Y30" s="195"/>
      <c r="Z30" s="468">
        <f>入力③!P14</f>
        <v>0</v>
      </c>
      <c r="AA30" s="468"/>
      <c r="AB30" s="468"/>
      <c r="AC30" s="468"/>
      <c r="AD30" s="488">
        <f>入力③!Q14</f>
        <v>0</v>
      </c>
      <c r="AE30" s="489"/>
      <c r="AF30" s="489"/>
      <c r="AG30" s="489"/>
      <c r="AH30" s="489"/>
      <c r="AI30" s="489"/>
      <c r="AJ30" s="489"/>
      <c r="AK30" s="489"/>
      <c r="AL30" s="489"/>
      <c r="AM30" s="489"/>
      <c r="AN30" s="489"/>
      <c r="AO30" s="237"/>
      <c r="AP30" s="194"/>
      <c r="AQ30" s="466" t="str">
        <f>入力③!B34</f>
        <v/>
      </c>
      <c r="AR30" s="467"/>
      <c r="AS30" s="467"/>
      <c r="AT30" s="467"/>
      <c r="AU30" s="658" t="s">
        <v>135</v>
      </c>
      <c r="AV30" s="658"/>
      <c r="AW30" s="658"/>
      <c r="AX30" s="659"/>
      <c r="AY30" s="468">
        <f>入力③!N34</f>
        <v>0</v>
      </c>
      <c r="AZ30" s="468"/>
      <c r="BA30" s="468"/>
      <c r="BB30" s="468"/>
      <c r="BC30" s="488">
        <f>入力③!O34</f>
        <v>0</v>
      </c>
      <c r="BD30" s="489"/>
      <c r="BE30" s="489"/>
      <c r="BF30" s="489"/>
      <c r="BG30" s="489"/>
      <c r="BH30" s="489"/>
      <c r="BI30" s="489"/>
      <c r="BJ30" s="489"/>
      <c r="BK30" s="489"/>
      <c r="BL30" s="489"/>
      <c r="BM30" s="489"/>
      <c r="BN30" s="195"/>
      <c r="BO30" s="468">
        <f>入力③!P34</f>
        <v>0</v>
      </c>
      <c r="BP30" s="468"/>
      <c r="BQ30" s="468"/>
      <c r="BR30" s="468"/>
      <c r="BS30" s="488">
        <f>入力③!Q34</f>
        <v>0</v>
      </c>
      <c r="BT30" s="489"/>
      <c r="BU30" s="489"/>
      <c r="BV30" s="489"/>
      <c r="BW30" s="489"/>
      <c r="BX30" s="489"/>
      <c r="BY30" s="489"/>
      <c r="BZ30" s="489"/>
      <c r="CA30" s="489"/>
      <c r="CB30" s="489"/>
      <c r="CC30" s="489"/>
      <c r="CD30" s="237"/>
      <c r="CE30" s="191"/>
      <c r="CF30" s="191"/>
    </row>
    <row r="31" spans="1:84" s="192" customFormat="1" ht="15.6" customHeight="1">
      <c r="A31" s="190"/>
      <c r="B31" s="466" t="str">
        <f>入力③!B15</f>
        <v/>
      </c>
      <c r="C31" s="467"/>
      <c r="D31" s="467"/>
      <c r="E31" s="467"/>
      <c r="F31" s="658" t="s">
        <v>136</v>
      </c>
      <c r="G31" s="658"/>
      <c r="H31" s="658"/>
      <c r="I31" s="659"/>
      <c r="J31" s="468">
        <f>入力③!N15</f>
        <v>0</v>
      </c>
      <c r="K31" s="468"/>
      <c r="L31" s="468"/>
      <c r="M31" s="468"/>
      <c r="N31" s="488">
        <f>入力③!O15</f>
        <v>0</v>
      </c>
      <c r="O31" s="489"/>
      <c r="P31" s="489"/>
      <c r="Q31" s="489"/>
      <c r="R31" s="489"/>
      <c r="S31" s="489"/>
      <c r="T31" s="489"/>
      <c r="U31" s="489"/>
      <c r="V31" s="489"/>
      <c r="W31" s="489"/>
      <c r="X31" s="489"/>
      <c r="Y31" s="195"/>
      <c r="Z31" s="468">
        <f>入力③!P15</f>
        <v>0</v>
      </c>
      <c r="AA31" s="468"/>
      <c r="AB31" s="468"/>
      <c r="AC31" s="468"/>
      <c r="AD31" s="488">
        <f>入力③!Q15</f>
        <v>0</v>
      </c>
      <c r="AE31" s="489"/>
      <c r="AF31" s="489"/>
      <c r="AG31" s="489"/>
      <c r="AH31" s="489"/>
      <c r="AI31" s="489"/>
      <c r="AJ31" s="489"/>
      <c r="AK31" s="489"/>
      <c r="AL31" s="489"/>
      <c r="AM31" s="489"/>
      <c r="AN31" s="489"/>
      <c r="AO31" s="237"/>
      <c r="AP31" s="194"/>
      <c r="AQ31" s="466" t="str">
        <f>入力③!B35</f>
        <v/>
      </c>
      <c r="AR31" s="467"/>
      <c r="AS31" s="467"/>
      <c r="AT31" s="467"/>
      <c r="AU31" s="658" t="s">
        <v>136</v>
      </c>
      <c r="AV31" s="658"/>
      <c r="AW31" s="658"/>
      <c r="AX31" s="659"/>
      <c r="AY31" s="468">
        <f>入力③!N35</f>
        <v>0</v>
      </c>
      <c r="AZ31" s="468"/>
      <c r="BA31" s="468"/>
      <c r="BB31" s="468"/>
      <c r="BC31" s="488">
        <f>入力③!O35</f>
        <v>0</v>
      </c>
      <c r="BD31" s="489"/>
      <c r="BE31" s="489"/>
      <c r="BF31" s="489"/>
      <c r="BG31" s="489"/>
      <c r="BH31" s="489"/>
      <c r="BI31" s="489"/>
      <c r="BJ31" s="489"/>
      <c r="BK31" s="489"/>
      <c r="BL31" s="489"/>
      <c r="BM31" s="489"/>
      <c r="BN31" s="195"/>
      <c r="BO31" s="468">
        <f>入力③!P35</f>
        <v>0</v>
      </c>
      <c r="BP31" s="468"/>
      <c r="BQ31" s="468"/>
      <c r="BR31" s="468"/>
      <c r="BS31" s="488">
        <f>入力③!Q35</f>
        <v>0</v>
      </c>
      <c r="BT31" s="489"/>
      <c r="BU31" s="489"/>
      <c r="BV31" s="489"/>
      <c r="BW31" s="489"/>
      <c r="BX31" s="489"/>
      <c r="BY31" s="489"/>
      <c r="BZ31" s="489"/>
      <c r="CA31" s="489"/>
      <c r="CB31" s="489"/>
      <c r="CC31" s="489"/>
      <c r="CD31" s="237"/>
      <c r="CE31" s="191"/>
      <c r="CF31" s="191"/>
    </row>
    <row r="32" spans="1:84" s="192" customFormat="1" ht="15.6" customHeight="1">
      <c r="A32" s="190"/>
      <c r="B32" s="466" t="str">
        <f>入力③!B16</f>
        <v/>
      </c>
      <c r="C32" s="467"/>
      <c r="D32" s="467"/>
      <c r="E32" s="467"/>
      <c r="F32" s="658" t="s">
        <v>137</v>
      </c>
      <c r="G32" s="658"/>
      <c r="H32" s="658"/>
      <c r="I32" s="659"/>
      <c r="J32" s="468">
        <f>入力③!N16</f>
        <v>0</v>
      </c>
      <c r="K32" s="468"/>
      <c r="L32" s="468"/>
      <c r="M32" s="468"/>
      <c r="N32" s="488">
        <f>入力③!O16</f>
        <v>0</v>
      </c>
      <c r="O32" s="489"/>
      <c r="P32" s="489"/>
      <c r="Q32" s="489"/>
      <c r="R32" s="489"/>
      <c r="S32" s="489"/>
      <c r="T32" s="489"/>
      <c r="U32" s="489"/>
      <c r="V32" s="489"/>
      <c r="W32" s="489"/>
      <c r="X32" s="489"/>
      <c r="Y32" s="195"/>
      <c r="Z32" s="468">
        <f>入力③!P16</f>
        <v>0</v>
      </c>
      <c r="AA32" s="468"/>
      <c r="AB32" s="468"/>
      <c r="AC32" s="468"/>
      <c r="AD32" s="488">
        <f>入力③!Q16</f>
        <v>0</v>
      </c>
      <c r="AE32" s="489"/>
      <c r="AF32" s="489"/>
      <c r="AG32" s="489"/>
      <c r="AH32" s="489"/>
      <c r="AI32" s="489"/>
      <c r="AJ32" s="489"/>
      <c r="AK32" s="489"/>
      <c r="AL32" s="489"/>
      <c r="AM32" s="489"/>
      <c r="AN32" s="489"/>
      <c r="AO32" s="237"/>
      <c r="AP32" s="194"/>
      <c r="AQ32" s="466" t="str">
        <f>入力③!B36</f>
        <v/>
      </c>
      <c r="AR32" s="467"/>
      <c r="AS32" s="467"/>
      <c r="AT32" s="467"/>
      <c r="AU32" s="658" t="s">
        <v>137</v>
      </c>
      <c r="AV32" s="658"/>
      <c r="AW32" s="658"/>
      <c r="AX32" s="659"/>
      <c r="AY32" s="468">
        <f>入力③!N36</f>
        <v>0</v>
      </c>
      <c r="AZ32" s="468"/>
      <c r="BA32" s="468"/>
      <c r="BB32" s="468"/>
      <c r="BC32" s="488">
        <f>入力③!O36</f>
        <v>0</v>
      </c>
      <c r="BD32" s="489"/>
      <c r="BE32" s="489"/>
      <c r="BF32" s="489"/>
      <c r="BG32" s="489"/>
      <c r="BH32" s="489"/>
      <c r="BI32" s="489"/>
      <c r="BJ32" s="489"/>
      <c r="BK32" s="489"/>
      <c r="BL32" s="489"/>
      <c r="BM32" s="489"/>
      <c r="BN32" s="195"/>
      <c r="BO32" s="468">
        <f>入力③!P36</f>
        <v>0</v>
      </c>
      <c r="BP32" s="468"/>
      <c r="BQ32" s="468"/>
      <c r="BR32" s="468"/>
      <c r="BS32" s="488">
        <f>入力③!Q36</f>
        <v>0</v>
      </c>
      <c r="BT32" s="489"/>
      <c r="BU32" s="489"/>
      <c r="BV32" s="489"/>
      <c r="BW32" s="489"/>
      <c r="BX32" s="489"/>
      <c r="BY32" s="489"/>
      <c r="BZ32" s="489"/>
      <c r="CA32" s="489"/>
      <c r="CB32" s="489"/>
      <c r="CC32" s="489"/>
      <c r="CD32" s="237"/>
      <c r="CE32" s="191"/>
      <c r="CF32" s="191"/>
    </row>
    <row r="33" spans="1:84" s="192" customFormat="1" ht="15.6" customHeight="1">
      <c r="A33" s="190"/>
      <c r="B33" s="466">
        <f>入力③!B17</f>
        <v>45292</v>
      </c>
      <c r="C33" s="467"/>
      <c r="D33" s="467"/>
      <c r="E33" s="467"/>
      <c r="F33" s="658" t="s">
        <v>120</v>
      </c>
      <c r="G33" s="658"/>
      <c r="H33" s="658"/>
      <c r="I33" s="659"/>
      <c r="J33" s="468">
        <f>入力③!N17</f>
        <v>0</v>
      </c>
      <c r="K33" s="468"/>
      <c r="L33" s="468"/>
      <c r="M33" s="468"/>
      <c r="N33" s="488">
        <f>入力③!O17</f>
        <v>0</v>
      </c>
      <c r="O33" s="489"/>
      <c r="P33" s="489"/>
      <c r="Q33" s="489"/>
      <c r="R33" s="489"/>
      <c r="S33" s="489"/>
      <c r="T33" s="489"/>
      <c r="U33" s="489"/>
      <c r="V33" s="489"/>
      <c r="W33" s="489"/>
      <c r="X33" s="489"/>
      <c r="Y33" s="195"/>
      <c r="Z33" s="468">
        <f>入力③!P17</f>
        <v>0</v>
      </c>
      <c r="AA33" s="468"/>
      <c r="AB33" s="468"/>
      <c r="AC33" s="468"/>
      <c r="AD33" s="488">
        <f>入力③!Q17</f>
        <v>0</v>
      </c>
      <c r="AE33" s="489"/>
      <c r="AF33" s="489"/>
      <c r="AG33" s="489"/>
      <c r="AH33" s="489"/>
      <c r="AI33" s="489"/>
      <c r="AJ33" s="489"/>
      <c r="AK33" s="489"/>
      <c r="AL33" s="489"/>
      <c r="AM33" s="489"/>
      <c r="AN33" s="489"/>
      <c r="AO33" s="237"/>
      <c r="AP33" s="194"/>
      <c r="AQ33" s="466">
        <f>入力③!B37</f>
        <v>45658</v>
      </c>
      <c r="AR33" s="467"/>
      <c r="AS33" s="467"/>
      <c r="AT33" s="467"/>
      <c r="AU33" s="658" t="s">
        <v>120</v>
      </c>
      <c r="AV33" s="658"/>
      <c r="AW33" s="658"/>
      <c r="AX33" s="659"/>
      <c r="AY33" s="468">
        <f>入力③!N37</f>
        <v>0</v>
      </c>
      <c r="AZ33" s="468"/>
      <c r="BA33" s="468"/>
      <c r="BB33" s="468"/>
      <c r="BC33" s="488">
        <f>入力③!O37</f>
        <v>0</v>
      </c>
      <c r="BD33" s="489"/>
      <c r="BE33" s="489"/>
      <c r="BF33" s="489"/>
      <c r="BG33" s="489"/>
      <c r="BH33" s="489"/>
      <c r="BI33" s="489"/>
      <c r="BJ33" s="489"/>
      <c r="BK33" s="489"/>
      <c r="BL33" s="489"/>
      <c r="BM33" s="489"/>
      <c r="BN33" s="195"/>
      <c r="BO33" s="468">
        <f>入力③!P37</f>
        <v>0</v>
      </c>
      <c r="BP33" s="468"/>
      <c r="BQ33" s="468"/>
      <c r="BR33" s="468"/>
      <c r="BS33" s="488">
        <f>入力③!Q37</f>
        <v>0</v>
      </c>
      <c r="BT33" s="489"/>
      <c r="BU33" s="489"/>
      <c r="BV33" s="489"/>
      <c r="BW33" s="489"/>
      <c r="BX33" s="489"/>
      <c r="BY33" s="489"/>
      <c r="BZ33" s="489"/>
      <c r="CA33" s="489"/>
      <c r="CB33" s="489"/>
      <c r="CC33" s="489"/>
      <c r="CD33" s="237"/>
      <c r="CE33" s="191"/>
      <c r="CF33" s="191"/>
    </row>
    <row r="34" spans="1:84" ht="15.6" customHeight="1">
      <c r="A34" s="171"/>
      <c r="B34" s="466" t="str">
        <f>入力③!B18</f>
        <v/>
      </c>
      <c r="C34" s="467"/>
      <c r="D34" s="467"/>
      <c r="E34" s="467"/>
      <c r="F34" s="658" t="s">
        <v>121</v>
      </c>
      <c r="G34" s="658"/>
      <c r="H34" s="658"/>
      <c r="I34" s="659"/>
      <c r="J34" s="468">
        <f>入力③!N18</f>
        <v>0</v>
      </c>
      <c r="K34" s="468"/>
      <c r="L34" s="468"/>
      <c r="M34" s="468"/>
      <c r="N34" s="488">
        <f>入力③!O18</f>
        <v>0</v>
      </c>
      <c r="O34" s="489"/>
      <c r="P34" s="489"/>
      <c r="Q34" s="489"/>
      <c r="R34" s="489"/>
      <c r="S34" s="489"/>
      <c r="T34" s="489"/>
      <c r="U34" s="489"/>
      <c r="V34" s="489"/>
      <c r="W34" s="489"/>
      <c r="X34" s="489"/>
      <c r="Y34" s="195"/>
      <c r="Z34" s="468">
        <f>入力③!P18</f>
        <v>0</v>
      </c>
      <c r="AA34" s="468"/>
      <c r="AB34" s="468"/>
      <c r="AC34" s="468"/>
      <c r="AD34" s="488">
        <f>入力③!Q18</f>
        <v>0</v>
      </c>
      <c r="AE34" s="489"/>
      <c r="AF34" s="489"/>
      <c r="AG34" s="489"/>
      <c r="AH34" s="489"/>
      <c r="AI34" s="489"/>
      <c r="AJ34" s="489"/>
      <c r="AK34" s="489"/>
      <c r="AL34" s="489"/>
      <c r="AM34" s="489"/>
      <c r="AN34" s="489"/>
      <c r="AO34" s="237"/>
      <c r="AP34" s="183"/>
      <c r="AQ34" s="466" t="str">
        <f>入力③!B38</f>
        <v/>
      </c>
      <c r="AR34" s="467"/>
      <c r="AS34" s="467"/>
      <c r="AT34" s="467"/>
      <c r="AU34" s="658" t="s">
        <v>121</v>
      </c>
      <c r="AV34" s="658"/>
      <c r="AW34" s="658"/>
      <c r="AX34" s="659"/>
      <c r="AY34" s="468">
        <f>入力③!N38</f>
        <v>0</v>
      </c>
      <c r="AZ34" s="468"/>
      <c r="BA34" s="468"/>
      <c r="BB34" s="468"/>
      <c r="BC34" s="488">
        <f>入力③!O38</f>
        <v>0</v>
      </c>
      <c r="BD34" s="489"/>
      <c r="BE34" s="489"/>
      <c r="BF34" s="489"/>
      <c r="BG34" s="489"/>
      <c r="BH34" s="489"/>
      <c r="BI34" s="489"/>
      <c r="BJ34" s="489"/>
      <c r="BK34" s="489"/>
      <c r="BL34" s="489"/>
      <c r="BM34" s="489"/>
      <c r="BN34" s="195"/>
      <c r="BO34" s="468">
        <f>入力③!P38</f>
        <v>0</v>
      </c>
      <c r="BP34" s="468"/>
      <c r="BQ34" s="468"/>
      <c r="BR34" s="468"/>
      <c r="BS34" s="488">
        <f>入力③!Q38</f>
        <v>0</v>
      </c>
      <c r="BT34" s="489"/>
      <c r="BU34" s="489"/>
      <c r="BV34" s="489"/>
      <c r="BW34" s="489"/>
      <c r="BX34" s="489"/>
      <c r="BY34" s="489"/>
      <c r="BZ34" s="489"/>
      <c r="CA34" s="489"/>
      <c r="CB34" s="489"/>
      <c r="CC34" s="489"/>
      <c r="CD34" s="237"/>
      <c r="CE34" s="173"/>
      <c r="CF34" s="173"/>
    </row>
    <row r="35" spans="1:84" ht="15.6" customHeight="1">
      <c r="A35" s="171"/>
      <c r="B35" s="466" t="str">
        <f>入力③!B19</f>
        <v/>
      </c>
      <c r="C35" s="467"/>
      <c r="D35" s="467"/>
      <c r="E35" s="467"/>
      <c r="F35" s="658" t="s">
        <v>122</v>
      </c>
      <c r="G35" s="658"/>
      <c r="H35" s="658"/>
      <c r="I35" s="659"/>
      <c r="J35" s="468">
        <f>入力③!N19</f>
        <v>0</v>
      </c>
      <c r="K35" s="468"/>
      <c r="L35" s="468"/>
      <c r="M35" s="468"/>
      <c r="N35" s="488">
        <f>入力③!O19</f>
        <v>0</v>
      </c>
      <c r="O35" s="489"/>
      <c r="P35" s="489"/>
      <c r="Q35" s="489"/>
      <c r="R35" s="489"/>
      <c r="S35" s="489"/>
      <c r="T35" s="489"/>
      <c r="U35" s="489"/>
      <c r="V35" s="489"/>
      <c r="W35" s="489"/>
      <c r="X35" s="489"/>
      <c r="Y35" s="195"/>
      <c r="Z35" s="468">
        <f>入力③!P19</f>
        <v>0</v>
      </c>
      <c r="AA35" s="468"/>
      <c r="AB35" s="468"/>
      <c r="AC35" s="468"/>
      <c r="AD35" s="488">
        <f>入力③!Q19</f>
        <v>0</v>
      </c>
      <c r="AE35" s="489"/>
      <c r="AF35" s="489"/>
      <c r="AG35" s="489"/>
      <c r="AH35" s="489"/>
      <c r="AI35" s="489"/>
      <c r="AJ35" s="489"/>
      <c r="AK35" s="489"/>
      <c r="AL35" s="489"/>
      <c r="AM35" s="489"/>
      <c r="AN35" s="489"/>
      <c r="AO35" s="237"/>
      <c r="AP35" s="183"/>
      <c r="AQ35" s="466" t="str">
        <f>入力③!B39</f>
        <v/>
      </c>
      <c r="AR35" s="467"/>
      <c r="AS35" s="467"/>
      <c r="AT35" s="467"/>
      <c r="AU35" s="658" t="s">
        <v>122</v>
      </c>
      <c r="AV35" s="658"/>
      <c r="AW35" s="658"/>
      <c r="AX35" s="659"/>
      <c r="AY35" s="468">
        <f>入力③!N39</f>
        <v>0</v>
      </c>
      <c r="AZ35" s="468"/>
      <c r="BA35" s="468"/>
      <c r="BB35" s="468"/>
      <c r="BC35" s="488">
        <f>入力③!O39</f>
        <v>0</v>
      </c>
      <c r="BD35" s="489"/>
      <c r="BE35" s="489"/>
      <c r="BF35" s="489"/>
      <c r="BG35" s="489"/>
      <c r="BH35" s="489"/>
      <c r="BI35" s="489"/>
      <c r="BJ35" s="489"/>
      <c r="BK35" s="489"/>
      <c r="BL35" s="489"/>
      <c r="BM35" s="489"/>
      <c r="BN35" s="195"/>
      <c r="BO35" s="468">
        <f>入力③!P39</f>
        <v>0</v>
      </c>
      <c r="BP35" s="468"/>
      <c r="BQ35" s="468"/>
      <c r="BR35" s="468"/>
      <c r="BS35" s="488">
        <f>入力③!Q39</f>
        <v>0</v>
      </c>
      <c r="BT35" s="489"/>
      <c r="BU35" s="489"/>
      <c r="BV35" s="489"/>
      <c r="BW35" s="489"/>
      <c r="BX35" s="489"/>
      <c r="BY35" s="489"/>
      <c r="BZ35" s="489"/>
      <c r="CA35" s="489"/>
      <c r="CB35" s="489"/>
      <c r="CC35" s="489"/>
      <c r="CD35" s="237"/>
      <c r="CE35" s="173"/>
      <c r="CF35" s="173"/>
    </row>
    <row r="36" spans="1:84" ht="15.6" customHeight="1">
      <c r="A36" s="171"/>
      <c r="B36" s="466" t="str">
        <f>入力③!B20</f>
        <v>賞与等</v>
      </c>
      <c r="C36" s="467"/>
      <c r="D36" s="467"/>
      <c r="E36" s="467"/>
      <c r="F36" s="471">
        <f>入力③!C20</f>
        <v>6</v>
      </c>
      <c r="G36" s="471"/>
      <c r="H36" s="471"/>
      <c r="I36" s="472"/>
      <c r="J36" s="468">
        <f>入力③!N20</f>
        <v>0</v>
      </c>
      <c r="K36" s="468"/>
      <c r="L36" s="468"/>
      <c r="M36" s="468"/>
      <c r="N36" s="488">
        <f>入力③!O20</f>
        <v>0</v>
      </c>
      <c r="O36" s="489"/>
      <c r="P36" s="489"/>
      <c r="Q36" s="489"/>
      <c r="R36" s="489"/>
      <c r="S36" s="489"/>
      <c r="T36" s="489"/>
      <c r="U36" s="489"/>
      <c r="V36" s="489"/>
      <c r="W36" s="489"/>
      <c r="X36" s="489"/>
      <c r="Y36" s="195"/>
      <c r="Z36" s="468">
        <f>入力③!P20</f>
        <v>0</v>
      </c>
      <c r="AA36" s="468"/>
      <c r="AB36" s="468"/>
      <c r="AC36" s="468"/>
      <c r="AD36" s="488">
        <f>入力③!Q20</f>
        <v>0</v>
      </c>
      <c r="AE36" s="489"/>
      <c r="AF36" s="489"/>
      <c r="AG36" s="489"/>
      <c r="AH36" s="489"/>
      <c r="AI36" s="489"/>
      <c r="AJ36" s="489"/>
      <c r="AK36" s="489"/>
      <c r="AL36" s="489"/>
      <c r="AM36" s="489"/>
      <c r="AN36" s="489"/>
      <c r="AO36" s="237"/>
      <c r="AP36" s="183"/>
      <c r="AQ36" s="466" t="str">
        <f>入力③!B40</f>
        <v>賞与等</v>
      </c>
      <c r="AR36" s="467"/>
      <c r="AS36" s="467"/>
      <c r="AT36" s="467"/>
      <c r="AU36" s="471">
        <f>入力③!C40</f>
        <v>6</v>
      </c>
      <c r="AV36" s="471"/>
      <c r="AW36" s="471"/>
      <c r="AX36" s="472"/>
      <c r="AY36" s="468">
        <f>入力③!N40</f>
        <v>0</v>
      </c>
      <c r="AZ36" s="468"/>
      <c r="BA36" s="468"/>
      <c r="BB36" s="468"/>
      <c r="BC36" s="488">
        <f>入力③!O40</f>
        <v>0</v>
      </c>
      <c r="BD36" s="489"/>
      <c r="BE36" s="489"/>
      <c r="BF36" s="489"/>
      <c r="BG36" s="489"/>
      <c r="BH36" s="489"/>
      <c r="BI36" s="489"/>
      <c r="BJ36" s="489"/>
      <c r="BK36" s="489"/>
      <c r="BL36" s="489"/>
      <c r="BM36" s="489"/>
      <c r="BN36" s="195"/>
      <c r="BO36" s="468">
        <f>入力③!P40</f>
        <v>0</v>
      </c>
      <c r="BP36" s="468"/>
      <c r="BQ36" s="468"/>
      <c r="BR36" s="468"/>
      <c r="BS36" s="488">
        <f>入力③!Q40</f>
        <v>0</v>
      </c>
      <c r="BT36" s="489"/>
      <c r="BU36" s="489"/>
      <c r="BV36" s="489"/>
      <c r="BW36" s="489"/>
      <c r="BX36" s="489"/>
      <c r="BY36" s="489"/>
      <c r="BZ36" s="489"/>
      <c r="CA36" s="489"/>
      <c r="CB36" s="489"/>
      <c r="CC36" s="489"/>
      <c r="CD36" s="237"/>
      <c r="CE36" s="173"/>
      <c r="CF36" s="173"/>
    </row>
    <row r="37" spans="1:84" ht="15.6" customHeight="1">
      <c r="A37" s="171"/>
      <c r="B37" s="466"/>
      <c r="C37" s="467"/>
      <c r="D37" s="467"/>
      <c r="E37" s="467"/>
      <c r="F37" s="471">
        <f>入力③!C21</f>
        <v>0</v>
      </c>
      <c r="G37" s="471"/>
      <c r="H37" s="471"/>
      <c r="I37" s="472"/>
      <c r="J37" s="468">
        <f>入力③!N21</f>
        <v>0</v>
      </c>
      <c r="K37" s="468"/>
      <c r="L37" s="468"/>
      <c r="M37" s="468"/>
      <c r="N37" s="488">
        <f>入力③!O21</f>
        <v>0</v>
      </c>
      <c r="O37" s="489"/>
      <c r="P37" s="489"/>
      <c r="Q37" s="489"/>
      <c r="R37" s="489"/>
      <c r="S37" s="489"/>
      <c r="T37" s="489"/>
      <c r="U37" s="489"/>
      <c r="V37" s="489"/>
      <c r="W37" s="489"/>
      <c r="X37" s="489"/>
      <c r="Y37" s="195"/>
      <c r="Z37" s="468">
        <f>入力③!P21</f>
        <v>0</v>
      </c>
      <c r="AA37" s="468"/>
      <c r="AB37" s="468"/>
      <c r="AC37" s="468"/>
      <c r="AD37" s="488">
        <f>入力③!Q21</f>
        <v>0</v>
      </c>
      <c r="AE37" s="489"/>
      <c r="AF37" s="489"/>
      <c r="AG37" s="489"/>
      <c r="AH37" s="489"/>
      <c r="AI37" s="489"/>
      <c r="AJ37" s="489"/>
      <c r="AK37" s="489"/>
      <c r="AL37" s="489"/>
      <c r="AM37" s="489"/>
      <c r="AN37" s="489"/>
      <c r="AO37" s="237"/>
      <c r="AP37" s="183"/>
      <c r="AQ37" s="466"/>
      <c r="AR37" s="467"/>
      <c r="AS37" s="467"/>
      <c r="AT37" s="467"/>
      <c r="AU37" s="471">
        <f>入力③!C41</f>
        <v>0</v>
      </c>
      <c r="AV37" s="471"/>
      <c r="AW37" s="471"/>
      <c r="AX37" s="472"/>
      <c r="AY37" s="468">
        <f>入力③!N41</f>
        <v>0</v>
      </c>
      <c r="AZ37" s="468"/>
      <c r="BA37" s="468"/>
      <c r="BB37" s="468"/>
      <c r="BC37" s="488">
        <f>入力③!O41</f>
        <v>0</v>
      </c>
      <c r="BD37" s="489"/>
      <c r="BE37" s="489"/>
      <c r="BF37" s="489"/>
      <c r="BG37" s="489"/>
      <c r="BH37" s="489"/>
      <c r="BI37" s="489"/>
      <c r="BJ37" s="489"/>
      <c r="BK37" s="489"/>
      <c r="BL37" s="489"/>
      <c r="BM37" s="489"/>
      <c r="BN37" s="195"/>
      <c r="BO37" s="468">
        <f>入力③!P41</f>
        <v>0</v>
      </c>
      <c r="BP37" s="468"/>
      <c r="BQ37" s="468"/>
      <c r="BR37" s="468"/>
      <c r="BS37" s="488">
        <f>入力③!Q41</f>
        <v>0</v>
      </c>
      <c r="BT37" s="489"/>
      <c r="BU37" s="489"/>
      <c r="BV37" s="489"/>
      <c r="BW37" s="489"/>
      <c r="BX37" s="489"/>
      <c r="BY37" s="489"/>
      <c r="BZ37" s="489"/>
      <c r="CA37" s="489"/>
      <c r="CB37" s="489"/>
      <c r="CC37" s="489"/>
      <c r="CD37" s="237"/>
      <c r="CE37" s="173"/>
      <c r="CF37" s="173"/>
    </row>
    <row r="38" spans="1:84" ht="15.6" customHeight="1">
      <c r="A38" s="171"/>
      <c r="B38" s="466"/>
      <c r="C38" s="467"/>
      <c r="D38" s="467"/>
      <c r="E38" s="467"/>
      <c r="F38" s="471">
        <f>入力③!C22</f>
        <v>12</v>
      </c>
      <c r="G38" s="471"/>
      <c r="H38" s="471"/>
      <c r="I38" s="472"/>
      <c r="J38" s="468">
        <f>入力③!N22</f>
        <v>0</v>
      </c>
      <c r="K38" s="468"/>
      <c r="L38" s="468"/>
      <c r="M38" s="468"/>
      <c r="N38" s="488">
        <f>入力③!O22</f>
        <v>0</v>
      </c>
      <c r="O38" s="489"/>
      <c r="P38" s="489"/>
      <c r="Q38" s="489"/>
      <c r="R38" s="489"/>
      <c r="S38" s="489"/>
      <c r="T38" s="489"/>
      <c r="U38" s="489"/>
      <c r="V38" s="489"/>
      <c r="W38" s="489"/>
      <c r="X38" s="489"/>
      <c r="Y38" s="195"/>
      <c r="Z38" s="468">
        <f>入力③!P22</f>
        <v>0</v>
      </c>
      <c r="AA38" s="468"/>
      <c r="AB38" s="468"/>
      <c r="AC38" s="468"/>
      <c r="AD38" s="488">
        <f>入力③!Q22</f>
        <v>0</v>
      </c>
      <c r="AE38" s="489"/>
      <c r="AF38" s="489"/>
      <c r="AG38" s="489"/>
      <c r="AH38" s="489"/>
      <c r="AI38" s="489"/>
      <c r="AJ38" s="489"/>
      <c r="AK38" s="489"/>
      <c r="AL38" s="489"/>
      <c r="AM38" s="489"/>
      <c r="AN38" s="489"/>
      <c r="AO38" s="237"/>
      <c r="AP38" s="183"/>
      <c r="AQ38" s="466"/>
      <c r="AR38" s="467"/>
      <c r="AS38" s="467"/>
      <c r="AT38" s="467"/>
      <c r="AU38" s="471">
        <f>入力③!C42</f>
        <v>12</v>
      </c>
      <c r="AV38" s="471"/>
      <c r="AW38" s="471"/>
      <c r="AX38" s="472"/>
      <c r="AY38" s="468">
        <f>入力③!N42</f>
        <v>0</v>
      </c>
      <c r="AZ38" s="468"/>
      <c r="BA38" s="468"/>
      <c r="BB38" s="468"/>
      <c r="BC38" s="488">
        <f>入力③!O42</f>
        <v>0</v>
      </c>
      <c r="BD38" s="489"/>
      <c r="BE38" s="489"/>
      <c r="BF38" s="489"/>
      <c r="BG38" s="489"/>
      <c r="BH38" s="489"/>
      <c r="BI38" s="489"/>
      <c r="BJ38" s="489"/>
      <c r="BK38" s="489"/>
      <c r="BL38" s="489"/>
      <c r="BM38" s="489"/>
      <c r="BN38" s="195"/>
      <c r="BO38" s="468">
        <f>入力③!P42</f>
        <v>0</v>
      </c>
      <c r="BP38" s="468"/>
      <c r="BQ38" s="468"/>
      <c r="BR38" s="468"/>
      <c r="BS38" s="488">
        <f>入力③!Q42</f>
        <v>0</v>
      </c>
      <c r="BT38" s="489"/>
      <c r="BU38" s="489"/>
      <c r="BV38" s="489"/>
      <c r="BW38" s="489"/>
      <c r="BX38" s="489"/>
      <c r="BY38" s="489"/>
      <c r="BZ38" s="489"/>
      <c r="CA38" s="489"/>
      <c r="CB38" s="489"/>
      <c r="CC38" s="489"/>
      <c r="CD38" s="237"/>
      <c r="CE38" s="173"/>
      <c r="CF38" s="173"/>
    </row>
    <row r="39" spans="1:84" ht="15.6" customHeight="1">
      <c r="A39" s="171"/>
      <c r="B39" s="466"/>
      <c r="C39" s="467"/>
      <c r="D39" s="467"/>
      <c r="E39" s="467"/>
      <c r="F39" s="471">
        <f>入力③!C23</f>
        <v>0</v>
      </c>
      <c r="G39" s="471"/>
      <c r="H39" s="471"/>
      <c r="I39" s="472"/>
      <c r="J39" s="468">
        <f>入力③!N23</f>
        <v>0</v>
      </c>
      <c r="K39" s="468"/>
      <c r="L39" s="468"/>
      <c r="M39" s="468"/>
      <c r="N39" s="488">
        <f>入力③!O23</f>
        <v>0</v>
      </c>
      <c r="O39" s="489"/>
      <c r="P39" s="489"/>
      <c r="Q39" s="489"/>
      <c r="R39" s="489"/>
      <c r="S39" s="489"/>
      <c r="T39" s="489"/>
      <c r="U39" s="489"/>
      <c r="V39" s="489"/>
      <c r="W39" s="489"/>
      <c r="X39" s="489"/>
      <c r="Y39" s="195"/>
      <c r="Z39" s="468">
        <f>入力③!P23</f>
        <v>0</v>
      </c>
      <c r="AA39" s="468"/>
      <c r="AB39" s="468"/>
      <c r="AC39" s="468"/>
      <c r="AD39" s="488">
        <f>入力③!Q23</f>
        <v>0</v>
      </c>
      <c r="AE39" s="489"/>
      <c r="AF39" s="489"/>
      <c r="AG39" s="489"/>
      <c r="AH39" s="489"/>
      <c r="AI39" s="489"/>
      <c r="AJ39" s="489"/>
      <c r="AK39" s="489"/>
      <c r="AL39" s="489"/>
      <c r="AM39" s="489"/>
      <c r="AN39" s="489"/>
      <c r="AO39" s="237"/>
      <c r="AP39" s="183"/>
      <c r="AQ39" s="466"/>
      <c r="AR39" s="467"/>
      <c r="AS39" s="467"/>
      <c r="AT39" s="467"/>
      <c r="AU39" s="471">
        <f>入力③!C43</f>
        <v>0</v>
      </c>
      <c r="AV39" s="471"/>
      <c r="AW39" s="471"/>
      <c r="AX39" s="472"/>
      <c r="AY39" s="468">
        <f>入力③!N43</f>
        <v>0</v>
      </c>
      <c r="AZ39" s="468"/>
      <c r="BA39" s="468"/>
      <c r="BB39" s="468"/>
      <c r="BC39" s="488">
        <f>入力③!O43</f>
        <v>0</v>
      </c>
      <c r="BD39" s="489"/>
      <c r="BE39" s="489"/>
      <c r="BF39" s="489"/>
      <c r="BG39" s="489"/>
      <c r="BH39" s="489"/>
      <c r="BI39" s="489"/>
      <c r="BJ39" s="489"/>
      <c r="BK39" s="489"/>
      <c r="BL39" s="489"/>
      <c r="BM39" s="489"/>
      <c r="BN39" s="195"/>
      <c r="BO39" s="468">
        <f>入力③!P43</f>
        <v>0</v>
      </c>
      <c r="BP39" s="468"/>
      <c r="BQ39" s="468"/>
      <c r="BR39" s="468"/>
      <c r="BS39" s="488">
        <f>入力③!Q43</f>
        <v>0</v>
      </c>
      <c r="BT39" s="489"/>
      <c r="BU39" s="489"/>
      <c r="BV39" s="489"/>
      <c r="BW39" s="489"/>
      <c r="BX39" s="489"/>
      <c r="BY39" s="489"/>
      <c r="BZ39" s="489"/>
      <c r="CA39" s="489"/>
      <c r="CB39" s="489"/>
      <c r="CC39" s="489"/>
      <c r="CD39" s="237"/>
      <c r="CE39" s="173"/>
      <c r="CF39" s="173"/>
    </row>
    <row r="40" spans="1:84" ht="15.6" customHeight="1">
      <c r="A40" s="171"/>
      <c r="B40" s="466"/>
      <c r="C40" s="467"/>
      <c r="D40" s="467"/>
      <c r="E40" s="467"/>
      <c r="F40" s="471"/>
      <c r="G40" s="471"/>
      <c r="H40" s="471"/>
      <c r="I40" s="472"/>
      <c r="J40" s="468"/>
      <c r="K40" s="468"/>
      <c r="L40" s="468"/>
      <c r="M40" s="468"/>
      <c r="N40" s="488"/>
      <c r="O40" s="489"/>
      <c r="P40" s="489"/>
      <c r="Q40" s="489"/>
      <c r="R40" s="489"/>
      <c r="S40" s="489"/>
      <c r="T40" s="489"/>
      <c r="U40" s="489"/>
      <c r="V40" s="489"/>
      <c r="W40" s="489"/>
      <c r="X40" s="489"/>
      <c r="Y40" s="195"/>
      <c r="Z40" s="468"/>
      <c r="AA40" s="468"/>
      <c r="AB40" s="468"/>
      <c r="AC40" s="468"/>
      <c r="AD40" s="488"/>
      <c r="AE40" s="489"/>
      <c r="AF40" s="489"/>
      <c r="AG40" s="489"/>
      <c r="AH40" s="489"/>
      <c r="AI40" s="489"/>
      <c r="AJ40" s="489"/>
      <c r="AK40" s="489"/>
      <c r="AL40" s="489"/>
      <c r="AM40" s="489"/>
      <c r="AN40" s="489"/>
      <c r="AO40" s="237"/>
      <c r="AP40" s="183"/>
      <c r="AQ40" s="466"/>
      <c r="AR40" s="467"/>
      <c r="AS40" s="467"/>
      <c r="AT40" s="467"/>
      <c r="AU40" s="471"/>
      <c r="AV40" s="471"/>
      <c r="AW40" s="471"/>
      <c r="AX40" s="472"/>
      <c r="AY40" s="468"/>
      <c r="AZ40" s="468"/>
      <c r="BA40" s="468"/>
      <c r="BB40" s="468"/>
      <c r="BC40" s="488"/>
      <c r="BD40" s="489"/>
      <c r="BE40" s="489"/>
      <c r="BF40" s="489"/>
      <c r="BG40" s="489"/>
      <c r="BH40" s="489"/>
      <c r="BI40" s="489"/>
      <c r="BJ40" s="489"/>
      <c r="BK40" s="489"/>
      <c r="BL40" s="489"/>
      <c r="BM40" s="489"/>
      <c r="BN40" s="195"/>
      <c r="BO40" s="468"/>
      <c r="BP40" s="468"/>
      <c r="BQ40" s="468"/>
      <c r="BR40" s="468"/>
      <c r="BS40" s="488"/>
      <c r="BT40" s="489"/>
      <c r="BU40" s="489"/>
      <c r="BV40" s="489"/>
      <c r="BW40" s="489"/>
      <c r="BX40" s="489"/>
      <c r="BY40" s="489"/>
      <c r="BZ40" s="489"/>
      <c r="CA40" s="489"/>
      <c r="CB40" s="489"/>
      <c r="CC40" s="489"/>
      <c r="CD40" s="237"/>
      <c r="CE40" s="173"/>
      <c r="CF40" s="173"/>
    </row>
    <row r="41" spans="1:84" ht="15.6" customHeight="1">
      <c r="A41" s="171"/>
      <c r="B41" s="466"/>
      <c r="C41" s="467"/>
      <c r="D41" s="467"/>
      <c r="E41" s="467"/>
      <c r="F41" s="471"/>
      <c r="G41" s="471"/>
      <c r="H41" s="471"/>
      <c r="I41" s="472"/>
      <c r="J41" s="468"/>
      <c r="K41" s="468"/>
      <c r="L41" s="468"/>
      <c r="M41" s="468"/>
      <c r="N41" s="469"/>
      <c r="O41" s="470"/>
      <c r="P41" s="470"/>
      <c r="Q41" s="470"/>
      <c r="R41" s="470"/>
      <c r="S41" s="470"/>
      <c r="T41" s="470"/>
      <c r="U41" s="470"/>
      <c r="V41" s="470"/>
      <c r="W41" s="470"/>
      <c r="X41" s="470"/>
      <c r="Y41" s="239"/>
      <c r="Z41" s="468"/>
      <c r="AA41" s="468"/>
      <c r="AB41" s="468"/>
      <c r="AC41" s="468"/>
      <c r="AD41" s="469"/>
      <c r="AE41" s="470"/>
      <c r="AF41" s="470"/>
      <c r="AG41" s="470"/>
      <c r="AH41" s="470"/>
      <c r="AI41" s="470"/>
      <c r="AJ41" s="470"/>
      <c r="AK41" s="470"/>
      <c r="AL41" s="470"/>
      <c r="AM41" s="470"/>
      <c r="AN41" s="470"/>
      <c r="AO41" s="238"/>
      <c r="AP41" s="183"/>
      <c r="AQ41" s="466"/>
      <c r="AR41" s="467"/>
      <c r="AS41" s="467"/>
      <c r="AT41" s="467"/>
      <c r="AU41" s="471"/>
      <c r="AV41" s="471"/>
      <c r="AW41" s="471"/>
      <c r="AX41" s="472"/>
      <c r="AY41" s="468"/>
      <c r="AZ41" s="468"/>
      <c r="BA41" s="468"/>
      <c r="BB41" s="468"/>
      <c r="BC41" s="488"/>
      <c r="BD41" s="489"/>
      <c r="BE41" s="489"/>
      <c r="BF41" s="489"/>
      <c r="BG41" s="489"/>
      <c r="BH41" s="489"/>
      <c r="BI41" s="489"/>
      <c r="BJ41" s="489"/>
      <c r="BK41" s="489"/>
      <c r="BL41" s="489"/>
      <c r="BM41" s="489"/>
      <c r="BN41" s="195"/>
      <c r="BO41" s="468"/>
      <c r="BP41" s="468"/>
      <c r="BQ41" s="468"/>
      <c r="BR41" s="468"/>
      <c r="BS41" s="488"/>
      <c r="BT41" s="489"/>
      <c r="BU41" s="489"/>
      <c r="BV41" s="489"/>
      <c r="BW41" s="489"/>
      <c r="BX41" s="489"/>
      <c r="BY41" s="489"/>
      <c r="BZ41" s="489"/>
      <c r="CA41" s="489"/>
      <c r="CB41" s="489"/>
      <c r="CC41" s="489"/>
      <c r="CD41" s="238"/>
      <c r="CE41" s="173"/>
      <c r="CF41" s="173"/>
    </row>
    <row r="42" spans="1:84" ht="18.75" customHeight="1">
      <c r="A42" s="171"/>
      <c r="B42" s="492" t="s">
        <v>101</v>
      </c>
      <c r="C42" s="493"/>
      <c r="D42" s="493"/>
      <c r="E42" s="493"/>
      <c r="F42" s="493"/>
      <c r="G42" s="493"/>
      <c r="H42" s="493"/>
      <c r="I42" s="493"/>
      <c r="J42" s="494">
        <f>入力③!N24</f>
        <v>0</v>
      </c>
      <c r="K42" s="494"/>
      <c r="L42" s="494"/>
      <c r="M42" s="494"/>
      <c r="N42" s="495">
        <f>SUM(N24:X41)</f>
        <v>0</v>
      </c>
      <c r="O42" s="496"/>
      <c r="P42" s="496"/>
      <c r="Q42" s="496"/>
      <c r="R42" s="496"/>
      <c r="S42" s="496"/>
      <c r="T42" s="496"/>
      <c r="U42" s="496"/>
      <c r="V42" s="496"/>
      <c r="W42" s="496"/>
      <c r="X42" s="496"/>
      <c r="Y42" s="284" t="s">
        <v>40</v>
      </c>
      <c r="Z42" s="494">
        <f>入力③!P24</f>
        <v>0</v>
      </c>
      <c r="AA42" s="494"/>
      <c r="AB42" s="494"/>
      <c r="AC42" s="494"/>
      <c r="AD42" s="495">
        <f>SUM(AD24:AN41)</f>
        <v>0</v>
      </c>
      <c r="AE42" s="496"/>
      <c r="AF42" s="496"/>
      <c r="AG42" s="496"/>
      <c r="AH42" s="496"/>
      <c r="AI42" s="496"/>
      <c r="AJ42" s="496"/>
      <c r="AK42" s="496"/>
      <c r="AL42" s="496"/>
      <c r="AM42" s="496"/>
      <c r="AN42" s="496"/>
      <c r="AO42" s="285" t="s">
        <v>40</v>
      </c>
      <c r="AP42" s="183"/>
      <c r="AQ42" s="492" t="s">
        <v>101</v>
      </c>
      <c r="AR42" s="493"/>
      <c r="AS42" s="493"/>
      <c r="AT42" s="493"/>
      <c r="AU42" s="493"/>
      <c r="AV42" s="493"/>
      <c r="AW42" s="493"/>
      <c r="AX42" s="493"/>
      <c r="AY42" s="494">
        <f>入力③!N44</f>
        <v>0</v>
      </c>
      <c r="AZ42" s="494"/>
      <c r="BA42" s="494"/>
      <c r="BB42" s="494"/>
      <c r="BC42" s="495">
        <f>SUM(BC24:BM41)</f>
        <v>0</v>
      </c>
      <c r="BD42" s="496"/>
      <c r="BE42" s="496"/>
      <c r="BF42" s="496"/>
      <c r="BG42" s="496"/>
      <c r="BH42" s="496"/>
      <c r="BI42" s="496"/>
      <c r="BJ42" s="496"/>
      <c r="BK42" s="496"/>
      <c r="BL42" s="496"/>
      <c r="BM42" s="496"/>
      <c r="BN42" s="284" t="s">
        <v>40</v>
      </c>
      <c r="BO42" s="494">
        <f>入力③!P44</f>
        <v>0</v>
      </c>
      <c r="BP42" s="494"/>
      <c r="BQ42" s="494"/>
      <c r="BR42" s="494"/>
      <c r="BS42" s="495">
        <f>SUM(BS24:CC41)</f>
        <v>0</v>
      </c>
      <c r="BT42" s="496"/>
      <c r="BU42" s="496"/>
      <c r="BV42" s="496"/>
      <c r="BW42" s="496"/>
      <c r="BX42" s="496"/>
      <c r="BY42" s="496"/>
      <c r="BZ42" s="496"/>
      <c r="CA42" s="496"/>
      <c r="CB42" s="496"/>
      <c r="CC42" s="496"/>
      <c r="CD42" s="285" t="s">
        <v>40</v>
      </c>
      <c r="CE42" s="173"/>
      <c r="CF42" s="173"/>
    </row>
    <row r="43" spans="1:84" ht="9" customHeight="1">
      <c r="A43" s="171"/>
      <c r="B43" s="196"/>
      <c r="C43" s="196"/>
      <c r="D43" s="196"/>
      <c r="E43" s="196"/>
      <c r="F43" s="196"/>
      <c r="G43" s="196"/>
      <c r="H43" s="196"/>
      <c r="I43" s="196"/>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173"/>
      <c r="AQ43" s="196"/>
      <c r="AR43" s="196"/>
      <c r="AS43" s="196"/>
      <c r="AT43" s="196"/>
      <c r="AU43" s="196"/>
      <c r="AV43" s="196"/>
      <c r="AW43" s="196"/>
      <c r="AX43" s="196"/>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173"/>
      <c r="CF43" s="173"/>
    </row>
    <row r="44" spans="1:84" s="198" customFormat="1" ht="16.5" customHeight="1">
      <c r="A44" s="183"/>
      <c r="B44" s="183" t="s">
        <v>102</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t="s">
        <v>103</v>
      </c>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row>
    <row r="45" spans="1:84" s="192" customFormat="1" ht="18" customHeight="1">
      <c r="A45" s="190"/>
      <c r="B45" s="650" t="s">
        <v>104</v>
      </c>
      <c r="C45" s="651"/>
      <c r="D45" s="651"/>
      <c r="E45" s="651"/>
      <c r="F45" s="651"/>
      <c r="G45" s="651"/>
      <c r="H45" s="651"/>
      <c r="I45" s="651"/>
      <c r="J45" s="651"/>
      <c r="K45" s="651"/>
      <c r="L45" s="651"/>
      <c r="M45" s="651"/>
      <c r="N45" s="651"/>
      <c r="O45" s="651"/>
      <c r="P45" s="651"/>
      <c r="Q45" s="651"/>
      <c r="R45" s="651"/>
      <c r="S45" s="651"/>
      <c r="T45" s="651" t="s">
        <v>105</v>
      </c>
      <c r="U45" s="651"/>
      <c r="V45" s="651"/>
      <c r="W45" s="651"/>
      <c r="X45" s="651"/>
      <c r="Y45" s="651"/>
      <c r="Z45" s="651"/>
      <c r="AA45" s="651"/>
      <c r="AB45" s="651"/>
      <c r="AC45" s="651"/>
      <c r="AD45" s="651"/>
      <c r="AE45" s="651"/>
      <c r="AF45" s="651"/>
      <c r="AG45" s="651"/>
      <c r="AH45" s="651"/>
      <c r="AI45" s="651"/>
      <c r="AJ45" s="651"/>
      <c r="AK45" s="651"/>
      <c r="AL45" s="652" t="s">
        <v>79</v>
      </c>
      <c r="AM45" s="652"/>
      <c r="AN45" s="652"/>
      <c r="AO45" s="652"/>
      <c r="AP45" s="652"/>
      <c r="AQ45" s="652"/>
      <c r="AR45" s="652"/>
      <c r="AS45" s="652"/>
      <c r="AT45" s="652"/>
      <c r="AU45" s="652"/>
      <c r="AV45" s="652"/>
      <c r="AW45" s="651" t="s">
        <v>106</v>
      </c>
      <c r="AX45" s="651"/>
      <c r="AY45" s="651"/>
      <c r="AZ45" s="651"/>
      <c r="BA45" s="651"/>
      <c r="BB45" s="651"/>
      <c r="BC45" s="651"/>
      <c r="BD45" s="651"/>
      <c r="BE45" s="651"/>
      <c r="BF45" s="651"/>
      <c r="BG45" s="653"/>
      <c r="BH45" s="193"/>
      <c r="BI45" s="193"/>
      <c r="BJ45" s="647" t="s">
        <v>107</v>
      </c>
      <c r="BK45" s="648"/>
      <c r="BL45" s="648"/>
      <c r="BM45" s="648"/>
      <c r="BN45" s="648"/>
      <c r="BO45" s="648"/>
      <c r="BP45" s="648"/>
      <c r="BQ45" s="649"/>
      <c r="BR45" s="199"/>
      <c r="BS45" s="311"/>
      <c r="BT45" s="201" t="str">
        <f>入力①!N47</f>
        <v>□　月末</v>
      </c>
      <c r="BU45" s="201"/>
      <c r="BV45" s="201"/>
      <c r="BW45" s="201"/>
      <c r="BX45" s="201"/>
      <c r="BY45" s="201"/>
      <c r="BZ45" s="201"/>
      <c r="CA45" s="201"/>
      <c r="CB45" s="201"/>
      <c r="CC45" s="201"/>
      <c r="CD45" s="202"/>
      <c r="CE45" s="191"/>
      <c r="CF45" s="191"/>
    </row>
    <row r="46" spans="1:84" ht="18" customHeight="1">
      <c r="A46" s="171"/>
      <c r="B46" s="654" t="str">
        <f>IF(入力②!$C9="","",入力②!$C9)</f>
        <v/>
      </c>
      <c r="C46" s="655"/>
      <c r="D46" s="655"/>
      <c r="E46" s="655"/>
      <c r="F46" s="655"/>
      <c r="G46" s="655"/>
      <c r="H46" s="655"/>
      <c r="I46" s="655"/>
      <c r="J46" s="655"/>
      <c r="K46" s="655"/>
      <c r="L46" s="655"/>
      <c r="M46" s="655"/>
      <c r="N46" s="655"/>
      <c r="O46" s="655"/>
      <c r="P46" s="655"/>
      <c r="Q46" s="655"/>
      <c r="R46" s="655"/>
      <c r="S46" s="655"/>
      <c r="T46" s="655" t="str">
        <f>IF(入力②!$B9="","",入力②!$B9)</f>
        <v/>
      </c>
      <c r="U46" s="655"/>
      <c r="V46" s="655"/>
      <c r="W46" s="655"/>
      <c r="X46" s="655"/>
      <c r="Y46" s="655"/>
      <c r="Z46" s="655"/>
      <c r="AA46" s="655"/>
      <c r="AB46" s="655"/>
      <c r="AC46" s="655"/>
      <c r="AD46" s="655"/>
      <c r="AE46" s="655"/>
      <c r="AF46" s="655"/>
      <c r="AG46" s="655"/>
      <c r="AH46" s="655"/>
      <c r="AI46" s="655"/>
      <c r="AJ46" s="655"/>
      <c r="AK46" s="655"/>
      <c r="AL46" s="656" t="str">
        <f>IF(入力②!$D9="","",入力②!$D9)</f>
        <v/>
      </c>
      <c r="AM46" s="656"/>
      <c r="AN46" s="656"/>
      <c r="AO46" s="656"/>
      <c r="AP46" s="656"/>
      <c r="AQ46" s="656"/>
      <c r="AR46" s="656"/>
      <c r="AS46" s="656"/>
      <c r="AT46" s="656"/>
      <c r="AU46" s="656"/>
      <c r="AV46" s="656"/>
      <c r="AW46" s="656" t="str">
        <f>IF(入力②!$E9="","",入力②!$E9)</f>
        <v/>
      </c>
      <c r="AX46" s="656"/>
      <c r="AY46" s="656"/>
      <c r="AZ46" s="656"/>
      <c r="BA46" s="656"/>
      <c r="BB46" s="656"/>
      <c r="BC46" s="656"/>
      <c r="BD46" s="656"/>
      <c r="BE46" s="656"/>
      <c r="BF46" s="656"/>
      <c r="BG46" s="657"/>
      <c r="BH46" s="176"/>
      <c r="BI46" s="176"/>
      <c r="BJ46" s="523"/>
      <c r="BK46" s="519"/>
      <c r="BL46" s="519"/>
      <c r="BM46" s="519"/>
      <c r="BN46" s="519"/>
      <c r="BO46" s="519"/>
      <c r="BP46" s="519"/>
      <c r="BQ46" s="520"/>
      <c r="BR46" s="203"/>
      <c r="BS46" s="204"/>
      <c r="BT46" s="205" t="str">
        <f>入力①!O47</f>
        <v>□　　　　日</v>
      </c>
      <c r="BU46" s="205"/>
      <c r="BV46" s="205"/>
      <c r="BW46" s="205"/>
      <c r="BX46" s="205"/>
      <c r="BY46" s="205"/>
      <c r="BZ46" s="205"/>
      <c r="CA46" s="205"/>
      <c r="CB46" s="205"/>
      <c r="CC46" s="205"/>
      <c r="CD46" s="206"/>
      <c r="CE46" s="173"/>
      <c r="CF46" s="173"/>
    </row>
    <row r="47" spans="1:84" ht="18" customHeight="1">
      <c r="A47" s="171"/>
      <c r="B47" s="629" t="str">
        <f>IF(入力②!$C10="","",入力②!$C10)</f>
        <v/>
      </c>
      <c r="C47" s="630"/>
      <c r="D47" s="630"/>
      <c r="E47" s="630"/>
      <c r="F47" s="630"/>
      <c r="G47" s="630"/>
      <c r="H47" s="630"/>
      <c r="I47" s="630"/>
      <c r="J47" s="630"/>
      <c r="K47" s="630"/>
      <c r="L47" s="630"/>
      <c r="M47" s="630"/>
      <c r="N47" s="630"/>
      <c r="O47" s="630"/>
      <c r="P47" s="630"/>
      <c r="Q47" s="630"/>
      <c r="R47" s="630"/>
      <c r="S47" s="630"/>
      <c r="T47" s="630" t="str">
        <f>IF(入力②!$B10="","",入力②!$B10)</f>
        <v/>
      </c>
      <c r="U47" s="630"/>
      <c r="V47" s="630"/>
      <c r="W47" s="630"/>
      <c r="X47" s="630"/>
      <c r="Y47" s="630"/>
      <c r="Z47" s="630"/>
      <c r="AA47" s="630"/>
      <c r="AB47" s="630"/>
      <c r="AC47" s="630"/>
      <c r="AD47" s="630"/>
      <c r="AE47" s="630"/>
      <c r="AF47" s="630"/>
      <c r="AG47" s="630"/>
      <c r="AH47" s="630"/>
      <c r="AI47" s="630"/>
      <c r="AJ47" s="630"/>
      <c r="AK47" s="630"/>
      <c r="AL47" s="631" t="str">
        <f>IF(入力②!$D10="","",入力②!$D10)</f>
        <v/>
      </c>
      <c r="AM47" s="631"/>
      <c r="AN47" s="631"/>
      <c r="AO47" s="631"/>
      <c r="AP47" s="631"/>
      <c r="AQ47" s="631"/>
      <c r="AR47" s="631"/>
      <c r="AS47" s="631"/>
      <c r="AT47" s="631"/>
      <c r="AU47" s="631"/>
      <c r="AV47" s="631"/>
      <c r="AW47" s="631" t="str">
        <f>IF(入力②!$E10="","",入力②!$E10)</f>
        <v/>
      </c>
      <c r="AX47" s="631"/>
      <c r="AY47" s="631"/>
      <c r="AZ47" s="631"/>
      <c r="BA47" s="631"/>
      <c r="BB47" s="631"/>
      <c r="BC47" s="631"/>
      <c r="BD47" s="631"/>
      <c r="BE47" s="631"/>
      <c r="BF47" s="631"/>
      <c r="BG47" s="632"/>
      <c r="BH47" s="176"/>
      <c r="BI47" s="176"/>
      <c r="BJ47" s="647" t="s">
        <v>108</v>
      </c>
      <c r="BK47" s="648"/>
      <c r="BL47" s="648"/>
      <c r="BM47" s="648"/>
      <c r="BN47" s="648"/>
      <c r="BO47" s="648"/>
      <c r="BP47" s="648"/>
      <c r="BQ47" s="649"/>
      <c r="BR47" s="199"/>
      <c r="BS47" s="207"/>
      <c r="BT47" s="201" t="str">
        <f>入力①!N48</f>
        <v>□　当月</v>
      </c>
      <c r="BU47" s="201"/>
      <c r="BV47" s="201"/>
      <c r="BW47" s="201"/>
      <c r="BX47" s="201"/>
      <c r="BY47" s="201"/>
      <c r="BZ47" s="201"/>
      <c r="CA47" s="201"/>
      <c r="CB47" s="201"/>
      <c r="CC47" s="201"/>
      <c r="CD47" s="202"/>
      <c r="CE47" s="173"/>
      <c r="CF47" s="173"/>
    </row>
    <row r="48" spans="1:84" ht="18" customHeight="1">
      <c r="A48" s="171"/>
      <c r="B48" s="629" t="str">
        <f>IF(入力②!$C11="","",入力②!$C11)</f>
        <v/>
      </c>
      <c r="C48" s="630"/>
      <c r="D48" s="630"/>
      <c r="E48" s="630"/>
      <c r="F48" s="630"/>
      <c r="G48" s="630"/>
      <c r="H48" s="630"/>
      <c r="I48" s="630"/>
      <c r="J48" s="630"/>
      <c r="K48" s="630"/>
      <c r="L48" s="630"/>
      <c r="M48" s="630"/>
      <c r="N48" s="630"/>
      <c r="O48" s="630"/>
      <c r="P48" s="630"/>
      <c r="Q48" s="630"/>
      <c r="R48" s="630"/>
      <c r="S48" s="630"/>
      <c r="T48" s="630" t="str">
        <f>IF(入力②!$B11="","",入力②!$B11)</f>
        <v/>
      </c>
      <c r="U48" s="630"/>
      <c r="V48" s="630"/>
      <c r="W48" s="630"/>
      <c r="X48" s="630"/>
      <c r="Y48" s="630"/>
      <c r="Z48" s="630"/>
      <c r="AA48" s="630"/>
      <c r="AB48" s="630"/>
      <c r="AC48" s="630"/>
      <c r="AD48" s="630"/>
      <c r="AE48" s="630"/>
      <c r="AF48" s="630"/>
      <c r="AG48" s="630"/>
      <c r="AH48" s="630"/>
      <c r="AI48" s="630"/>
      <c r="AJ48" s="630"/>
      <c r="AK48" s="630"/>
      <c r="AL48" s="631" t="str">
        <f>IF(入力②!$D11="","",入力②!$D11)</f>
        <v/>
      </c>
      <c r="AM48" s="631"/>
      <c r="AN48" s="631"/>
      <c r="AO48" s="631"/>
      <c r="AP48" s="631"/>
      <c r="AQ48" s="631"/>
      <c r="AR48" s="631"/>
      <c r="AS48" s="631"/>
      <c r="AT48" s="631"/>
      <c r="AU48" s="631"/>
      <c r="AV48" s="631"/>
      <c r="AW48" s="631" t="str">
        <f>IF(入力②!$E11="","",入力②!$E11)</f>
        <v/>
      </c>
      <c r="AX48" s="631"/>
      <c r="AY48" s="631"/>
      <c r="AZ48" s="631"/>
      <c r="BA48" s="631"/>
      <c r="BB48" s="631"/>
      <c r="BC48" s="631"/>
      <c r="BD48" s="631"/>
      <c r="BE48" s="631"/>
      <c r="BF48" s="631"/>
      <c r="BG48" s="632"/>
      <c r="BH48" s="176"/>
      <c r="BI48" s="176"/>
      <c r="BJ48" s="523"/>
      <c r="BK48" s="519"/>
      <c r="BL48" s="519"/>
      <c r="BM48" s="519"/>
      <c r="BN48" s="519"/>
      <c r="BO48" s="519"/>
      <c r="BP48" s="519"/>
      <c r="BQ48" s="520"/>
      <c r="BR48" s="203"/>
      <c r="BS48" s="204"/>
      <c r="BT48" s="205" t="str">
        <f>入力①!O48</f>
        <v>□　翌月</v>
      </c>
      <c r="BU48" s="205"/>
      <c r="BV48" s="205"/>
      <c r="BW48" s="205"/>
      <c r="BX48" s="205"/>
      <c r="BY48" s="205"/>
      <c r="BZ48" s="205"/>
      <c r="CA48" s="205"/>
      <c r="CB48" s="205"/>
      <c r="CC48" s="205"/>
      <c r="CD48" s="208"/>
      <c r="CE48" s="173"/>
      <c r="CF48" s="173"/>
    </row>
    <row r="49" spans="1:84" ht="18" customHeight="1">
      <c r="A49" s="171"/>
      <c r="B49" s="629" t="str">
        <f>IF(入力②!$C12="","",入力②!$C12)</f>
        <v/>
      </c>
      <c r="C49" s="630"/>
      <c r="D49" s="630"/>
      <c r="E49" s="630"/>
      <c r="F49" s="630"/>
      <c r="G49" s="630"/>
      <c r="H49" s="630"/>
      <c r="I49" s="630"/>
      <c r="J49" s="630"/>
      <c r="K49" s="630"/>
      <c r="L49" s="630"/>
      <c r="M49" s="630"/>
      <c r="N49" s="630"/>
      <c r="O49" s="630"/>
      <c r="P49" s="630"/>
      <c r="Q49" s="630"/>
      <c r="R49" s="630"/>
      <c r="S49" s="630"/>
      <c r="T49" s="630" t="str">
        <f>IF(入力②!$B12="","",入力②!$B12)</f>
        <v/>
      </c>
      <c r="U49" s="630"/>
      <c r="V49" s="630"/>
      <c r="W49" s="630"/>
      <c r="X49" s="630"/>
      <c r="Y49" s="630"/>
      <c r="Z49" s="630"/>
      <c r="AA49" s="630"/>
      <c r="AB49" s="630"/>
      <c r="AC49" s="630"/>
      <c r="AD49" s="630"/>
      <c r="AE49" s="630"/>
      <c r="AF49" s="630"/>
      <c r="AG49" s="630"/>
      <c r="AH49" s="630"/>
      <c r="AI49" s="630"/>
      <c r="AJ49" s="630"/>
      <c r="AK49" s="630"/>
      <c r="AL49" s="631" t="str">
        <f>IF(入力②!$D12="","",入力②!$D12)</f>
        <v/>
      </c>
      <c r="AM49" s="631"/>
      <c r="AN49" s="631"/>
      <c r="AO49" s="631"/>
      <c r="AP49" s="631"/>
      <c r="AQ49" s="631"/>
      <c r="AR49" s="631"/>
      <c r="AS49" s="631"/>
      <c r="AT49" s="631"/>
      <c r="AU49" s="631"/>
      <c r="AV49" s="631"/>
      <c r="AW49" s="631" t="str">
        <f>IF(入力②!$E12="","",入力②!$E12)</f>
        <v/>
      </c>
      <c r="AX49" s="631"/>
      <c r="AY49" s="631"/>
      <c r="AZ49" s="631"/>
      <c r="BA49" s="631"/>
      <c r="BB49" s="631"/>
      <c r="BC49" s="631"/>
      <c r="BD49" s="631"/>
      <c r="BE49" s="631"/>
      <c r="BF49" s="631"/>
      <c r="BG49" s="632"/>
      <c r="BH49" s="176"/>
      <c r="BI49" s="176"/>
      <c r="BJ49" s="633" t="s">
        <v>109</v>
      </c>
      <c r="BK49" s="634"/>
      <c r="BL49" s="634"/>
      <c r="BM49" s="634"/>
      <c r="BN49" s="634"/>
      <c r="BO49" s="634"/>
      <c r="BP49" s="634"/>
      <c r="BQ49" s="635"/>
      <c r="BR49" s="209"/>
      <c r="BS49" s="207"/>
      <c r="BT49" s="201" t="str">
        <f>入力①!N49</f>
        <v>□　支払月</v>
      </c>
      <c r="BU49" s="201"/>
      <c r="BV49" s="201"/>
      <c r="BW49" s="201"/>
      <c r="BX49" s="201"/>
      <c r="BY49" s="201"/>
      <c r="BZ49" s="201"/>
      <c r="CA49" s="201"/>
      <c r="CB49" s="201"/>
      <c r="CC49" s="201"/>
      <c r="CD49" s="202"/>
      <c r="CE49" s="173"/>
      <c r="CF49" s="173"/>
    </row>
    <row r="50" spans="1:84" ht="18" customHeight="1">
      <c r="A50" s="171"/>
      <c r="B50" s="640" t="str">
        <f>IF(入力②!$C13="","",入力②!$C13)</f>
        <v/>
      </c>
      <c r="C50" s="641"/>
      <c r="D50" s="641"/>
      <c r="E50" s="641"/>
      <c r="F50" s="641"/>
      <c r="G50" s="641"/>
      <c r="H50" s="641"/>
      <c r="I50" s="641"/>
      <c r="J50" s="641"/>
      <c r="K50" s="641"/>
      <c r="L50" s="641"/>
      <c r="M50" s="641"/>
      <c r="N50" s="641"/>
      <c r="O50" s="641"/>
      <c r="P50" s="641"/>
      <c r="Q50" s="641"/>
      <c r="R50" s="641"/>
      <c r="S50" s="641"/>
      <c r="T50" s="642" t="str">
        <f>IF(入力②!$B13="","",入力②!$B13)</f>
        <v/>
      </c>
      <c r="U50" s="642"/>
      <c r="V50" s="642"/>
      <c r="W50" s="642"/>
      <c r="X50" s="642"/>
      <c r="Y50" s="642"/>
      <c r="Z50" s="642"/>
      <c r="AA50" s="642"/>
      <c r="AB50" s="642"/>
      <c r="AC50" s="642"/>
      <c r="AD50" s="642"/>
      <c r="AE50" s="642"/>
      <c r="AF50" s="642"/>
      <c r="AG50" s="642"/>
      <c r="AH50" s="642"/>
      <c r="AI50" s="642"/>
      <c r="AJ50" s="642"/>
      <c r="AK50" s="642"/>
      <c r="AL50" s="643" t="str">
        <f>IF(入力②!$D13="","",入力②!$D13)</f>
        <v/>
      </c>
      <c r="AM50" s="643"/>
      <c r="AN50" s="643"/>
      <c r="AO50" s="643"/>
      <c r="AP50" s="643"/>
      <c r="AQ50" s="643"/>
      <c r="AR50" s="643"/>
      <c r="AS50" s="643"/>
      <c r="AT50" s="643"/>
      <c r="AU50" s="643"/>
      <c r="AV50" s="643"/>
      <c r="AW50" s="643" t="str">
        <f>IF(入力②!$E13="","",入力②!$E13)</f>
        <v/>
      </c>
      <c r="AX50" s="643"/>
      <c r="AY50" s="643"/>
      <c r="AZ50" s="643"/>
      <c r="BA50" s="643"/>
      <c r="BB50" s="643"/>
      <c r="BC50" s="643"/>
      <c r="BD50" s="643"/>
      <c r="BE50" s="643"/>
      <c r="BF50" s="643"/>
      <c r="BG50" s="644"/>
      <c r="BH50" s="176"/>
      <c r="BI50" s="176"/>
      <c r="BJ50" s="636"/>
      <c r="BK50" s="637"/>
      <c r="BL50" s="637"/>
      <c r="BM50" s="637"/>
      <c r="BN50" s="637"/>
      <c r="BO50" s="637"/>
      <c r="BP50" s="637"/>
      <c r="BQ50" s="638"/>
      <c r="BR50" s="210"/>
      <c r="BS50" s="204"/>
      <c r="BT50" s="205" t="str">
        <f>入力①!O49</f>
        <v>□　内容月</v>
      </c>
      <c r="BU50" s="205"/>
      <c r="BV50" s="205"/>
      <c r="BW50" s="205"/>
      <c r="BX50" s="205"/>
      <c r="BY50" s="205"/>
      <c r="BZ50" s="205"/>
      <c r="CA50" s="205"/>
      <c r="CB50" s="205"/>
      <c r="CC50" s="205"/>
      <c r="CD50" s="208"/>
      <c r="CE50" s="173"/>
      <c r="CF50" s="173"/>
    </row>
    <row r="51" spans="1:84" ht="18" customHeight="1">
      <c r="A51" s="171"/>
      <c r="B51" s="424" t="s">
        <v>222</v>
      </c>
      <c r="C51" s="453"/>
      <c r="D51" s="453"/>
      <c r="E51" s="453"/>
      <c r="F51" s="453"/>
      <c r="G51" s="453"/>
      <c r="H51" s="453"/>
      <c r="I51" s="453"/>
      <c r="J51" s="453"/>
      <c r="K51" s="453"/>
      <c r="L51" s="453"/>
      <c r="M51" s="453"/>
      <c r="N51" s="453"/>
      <c r="O51" s="453"/>
      <c r="P51" s="453"/>
      <c r="Q51" s="453"/>
      <c r="R51" s="453"/>
      <c r="S51" s="453"/>
      <c r="T51" s="452"/>
      <c r="U51" s="452"/>
      <c r="V51" s="452"/>
      <c r="W51" s="452"/>
      <c r="X51" s="452"/>
      <c r="Y51" s="452"/>
      <c r="Z51" s="452"/>
      <c r="AA51" s="452"/>
      <c r="AB51" s="452"/>
      <c r="AC51" s="452"/>
      <c r="AD51" s="452"/>
      <c r="AE51" s="452"/>
      <c r="AF51" s="452"/>
      <c r="AG51" s="452"/>
      <c r="AH51" s="452"/>
      <c r="AI51" s="452"/>
      <c r="AJ51" s="452"/>
      <c r="AK51" s="452"/>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173"/>
      <c r="BI51" s="173"/>
      <c r="BJ51" s="645" t="s">
        <v>110</v>
      </c>
      <c r="BK51" s="645"/>
      <c r="BL51" s="645"/>
      <c r="BM51" s="645"/>
      <c r="BN51" s="645"/>
      <c r="BO51" s="645"/>
      <c r="BP51" s="645"/>
      <c r="BQ51" s="645"/>
      <c r="BR51" s="645"/>
      <c r="BS51" s="645"/>
      <c r="BT51" s="645"/>
      <c r="BU51" s="645"/>
      <c r="BV51" s="645"/>
      <c r="BW51" s="645"/>
      <c r="BX51" s="645"/>
      <c r="BY51" s="645"/>
      <c r="BZ51" s="645"/>
      <c r="CA51" s="645"/>
      <c r="CB51" s="645"/>
      <c r="CC51" s="645"/>
      <c r="CD51" s="645"/>
      <c r="CE51" s="173"/>
      <c r="CF51" s="173"/>
    </row>
    <row r="52" spans="1:84" ht="18" customHeight="1">
      <c r="A52" s="171"/>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173"/>
      <c r="BI52" s="173"/>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173"/>
      <c r="CF52" s="173"/>
    </row>
    <row r="53" spans="1:84" s="213" customFormat="1" ht="18" customHeight="1">
      <c r="A53" s="185"/>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212"/>
      <c r="BI53" s="212"/>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212"/>
      <c r="CF53" s="212"/>
    </row>
    <row r="54" spans="1:84" s="213" customFormat="1" ht="18" customHeight="1">
      <c r="A54" s="185"/>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214"/>
      <c r="BI54" s="214"/>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212"/>
      <c r="CF54" s="212"/>
    </row>
    <row r="55" spans="1:84" s="213" customFormat="1" ht="18" customHeight="1">
      <c r="A55" s="185"/>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214"/>
      <c r="BI55" s="214"/>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212"/>
      <c r="CF55" s="212"/>
    </row>
    <row r="56" spans="1:84" s="215" customFormat="1" ht="18" customHeight="1">
      <c r="A56" s="185"/>
      <c r="B56" s="639"/>
      <c r="C56" s="639"/>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185"/>
      <c r="CE56" s="185"/>
      <c r="CF56" s="185"/>
    </row>
    <row r="57" spans="1:84" s="215" customFormat="1" ht="18" customHeight="1">
      <c r="A57" s="185"/>
      <c r="B57" s="414"/>
      <c r="C57" s="414"/>
      <c r="D57" s="423" t="str">
        <f>IF(入力②!Q23&gt;0,CONCATENATE("令和４年度確定保険料　算定基礎賃金集計表","　",IF(入力②!P23=1,"提出できる",IF(入力②!P23=2,"提出できない","入力なし"))),"")</f>
        <v/>
      </c>
      <c r="E57" s="414"/>
      <c r="F57" s="414"/>
      <c r="G57" s="414"/>
      <c r="H57" s="414"/>
      <c r="I57" s="414"/>
      <c r="J57" s="414"/>
      <c r="K57" s="414"/>
      <c r="L57" s="414"/>
      <c r="M57" s="414"/>
      <c r="N57" s="414"/>
      <c r="O57" s="4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185"/>
      <c r="CE57" s="185"/>
      <c r="CF57" s="185"/>
    </row>
    <row r="58" spans="1:84" s="216" customFormat="1" ht="18" customHeight="1">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1"/>
      <c r="CE58" s="171"/>
      <c r="CF58" s="171"/>
    </row>
    <row r="59" spans="1:84" s="216" customFormat="1" ht="17.25" customHeight="1">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row>
    <row r="60" spans="1:84" s="216" customFormat="1" ht="17.25" customHeight="1">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row>
    <row r="61" spans="1:84" s="216" customFormat="1" ht="17.25" customHeight="1">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row>
    <row r="62" spans="1:84" s="216" customFormat="1" ht="17.25" customHeight="1">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row>
    <row r="63" spans="1:84" s="216" customFormat="1" ht="17.25" customHeight="1">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row>
    <row r="64" spans="1:84" s="216" customFormat="1" ht="17.25" customHeight="1">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row>
    <row r="65" spans="39:81" s="216" customFormat="1" ht="17.25" customHeight="1">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row>
    <row r="66" spans="39:81" s="216" customFormat="1" ht="17.25" customHeight="1">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row>
    <row r="67" spans="39:81" s="216" customFormat="1" ht="17.25" customHeight="1">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row>
    <row r="68" spans="39:81" s="216" customFormat="1" ht="17.25" customHeight="1">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row>
    <row r="69" spans="39:81" s="216" customFormat="1" ht="17.25" customHeight="1">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row>
    <row r="70" spans="39:81" s="216" customFormat="1" ht="17.25" customHeight="1">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row>
    <row r="71" spans="39:81" s="216" customFormat="1" ht="17.25" customHeight="1">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row>
    <row r="72" spans="39:81" s="216" customFormat="1" ht="17.25" customHeight="1">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row>
    <row r="73" spans="39:81" s="216" customFormat="1" ht="17.25" customHeight="1"/>
    <row r="74" spans="39:81" s="216" customFormat="1" ht="17.25" customHeight="1"/>
    <row r="75" spans="39:81" s="216" customFormat="1" ht="17.25" customHeight="1"/>
    <row r="76" spans="39:81" s="216" customFormat="1" ht="17.25" customHeight="1"/>
    <row r="77" spans="39:81" s="216" customFormat="1" ht="17.25" customHeight="1"/>
    <row r="78" spans="39:81" s="216" customFormat="1" ht="17.25" customHeight="1"/>
    <row r="79" spans="39:81" s="216" customFormat="1" ht="17.25" customHeight="1"/>
    <row r="80" spans="39:81" s="216" customFormat="1" ht="17.25" customHeight="1"/>
    <row r="81" s="216" customFormat="1" ht="17.25" customHeight="1"/>
    <row r="82" s="216" customFormat="1" ht="17.25" customHeight="1"/>
    <row r="83" s="216" customFormat="1" ht="17.25" customHeight="1"/>
    <row r="84" s="216" customFormat="1" ht="17.25" customHeight="1"/>
    <row r="85" s="216" customFormat="1" ht="17.25" customHeight="1"/>
    <row r="86" s="216" customFormat="1" ht="17.25" customHeight="1"/>
    <row r="87" s="216" customFormat="1" ht="17.25" customHeight="1"/>
    <row r="88" s="216" customFormat="1" ht="17.25" customHeight="1"/>
    <row r="89" s="216" customFormat="1" ht="17.25" customHeight="1"/>
    <row r="90" s="216" customFormat="1" ht="17.25" customHeight="1"/>
    <row r="91" s="216" customFormat="1" ht="17.25" customHeight="1"/>
    <row r="92" s="216" customFormat="1" ht="17.25" customHeight="1"/>
    <row r="93" s="216" customFormat="1" ht="17.25" customHeight="1"/>
    <row r="94" s="216" customFormat="1" ht="17.25" customHeight="1"/>
    <row r="95" s="216" customFormat="1" ht="17.25" customHeight="1"/>
    <row r="96" s="216" customFormat="1" ht="17.25" customHeight="1"/>
    <row r="97" s="216" customFormat="1" ht="17.25" customHeight="1"/>
    <row r="98" s="216" customFormat="1" ht="17.25" customHeight="1"/>
    <row r="99" s="216" customFormat="1" ht="17.25" customHeight="1"/>
    <row r="100" s="216" customFormat="1" ht="17.25" customHeight="1"/>
    <row r="101" s="216" customFormat="1" ht="17.25" customHeight="1"/>
    <row r="102" s="216" customFormat="1" ht="17.25" customHeight="1"/>
    <row r="103" s="216" customFormat="1" ht="17.25" customHeight="1"/>
    <row r="104" s="216" customFormat="1" ht="17.25" customHeight="1"/>
    <row r="105" s="216" customFormat="1" ht="17.25" customHeight="1"/>
    <row r="106" s="216" customFormat="1" ht="17.25" customHeight="1"/>
    <row r="107" s="216" customFormat="1" ht="17.25" customHeight="1"/>
    <row r="108" s="216" customFormat="1" ht="17.25" customHeight="1"/>
    <row r="109" s="216" customFormat="1" ht="17.25" customHeight="1"/>
    <row r="110" s="216" customFormat="1" ht="17.25" customHeight="1"/>
    <row r="111" s="216" customFormat="1" ht="17.25" customHeight="1"/>
    <row r="112" s="216" customFormat="1" ht="17.25" customHeight="1"/>
    <row r="113" s="216" customFormat="1" ht="17.25" customHeight="1"/>
    <row r="114" s="216" customFormat="1" ht="17.25" customHeight="1"/>
    <row r="115" s="216" customFormat="1" ht="17.25" customHeight="1"/>
    <row r="116" s="216" customFormat="1" ht="17.25" customHeight="1"/>
    <row r="117" s="216" customFormat="1" ht="17.25" customHeight="1"/>
    <row r="118" s="216" customFormat="1" ht="17.25" customHeight="1"/>
    <row r="119" s="216" customFormat="1" ht="17.25" customHeight="1"/>
    <row r="120" s="216" customFormat="1" ht="17.25" customHeight="1"/>
    <row r="121" s="216" customFormat="1" ht="17.25" customHeight="1"/>
    <row r="122" s="216" customFormat="1" ht="17.25" customHeight="1"/>
    <row r="123" s="216" customFormat="1" ht="17.25" customHeight="1"/>
    <row r="124" s="216" customFormat="1" ht="17.25" customHeight="1"/>
    <row r="125" s="216" customFormat="1" ht="17.25" customHeight="1"/>
    <row r="126" s="216" customFormat="1" ht="17.25" customHeight="1"/>
    <row r="127" s="216" customFormat="1" ht="17.25" customHeight="1"/>
    <row r="128" s="216" customFormat="1" ht="17.25" customHeight="1"/>
    <row r="129" s="216" customFormat="1" ht="17.25" customHeight="1"/>
    <row r="130" s="216" customFormat="1" ht="17.25" customHeight="1"/>
    <row r="131" s="216" customFormat="1" ht="17.25" customHeight="1"/>
    <row r="132" s="216" customFormat="1" ht="17.25" customHeight="1"/>
    <row r="133" s="216" customFormat="1" ht="17.25" customHeight="1"/>
    <row r="134" s="216" customFormat="1" ht="17.25" customHeight="1"/>
    <row r="135" s="216" customFormat="1" ht="17.25" customHeight="1"/>
    <row r="136" s="216" customFormat="1" ht="17.25" customHeight="1"/>
    <row r="137" s="216" customFormat="1" ht="17.25" customHeight="1"/>
    <row r="138" s="216" customFormat="1" ht="17.25" customHeight="1"/>
    <row r="139" s="216" customFormat="1" ht="17.25" customHeight="1"/>
    <row r="140" s="216" customFormat="1" ht="17.25" customHeight="1"/>
    <row r="141" s="216" customFormat="1" ht="17.25" customHeight="1"/>
    <row r="142" s="216" customFormat="1" ht="17.25" customHeight="1"/>
    <row r="143" s="216" customFormat="1" ht="17.25" customHeight="1"/>
    <row r="144" s="216" customFormat="1" ht="17.25" customHeight="1"/>
    <row r="145" s="216" customFormat="1" ht="17.25" customHeight="1"/>
    <row r="146" s="216" customFormat="1" ht="17.25" customHeight="1"/>
    <row r="147" s="216" customFormat="1" ht="17.25" customHeight="1"/>
    <row r="148" s="216" customFormat="1" ht="17.25" customHeight="1"/>
    <row r="149" s="216" customFormat="1" ht="17.25" customHeight="1"/>
    <row r="150" s="216" customFormat="1" ht="17.25" customHeight="1"/>
    <row r="151" s="216" customFormat="1" ht="17.25" customHeight="1"/>
    <row r="152" s="216" customFormat="1" ht="17.25" customHeight="1"/>
    <row r="153" s="216" customFormat="1" ht="17.25" customHeight="1"/>
    <row r="154" s="216" customFormat="1" ht="17.25" customHeight="1"/>
    <row r="155" s="216" customFormat="1" ht="17.25" customHeight="1"/>
    <row r="156" s="216" customFormat="1" ht="17.25" customHeight="1"/>
    <row r="157" s="216" customFormat="1" ht="17.25" customHeight="1"/>
    <row r="158" s="216" customFormat="1" ht="17.25" customHeight="1"/>
    <row r="159" s="216" customFormat="1" ht="17.25" customHeight="1"/>
    <row r="160" s="216" customFormat="1" ht="17.25" customHeight="1"/>
    <row r="161" s="216" customFormat="1" ht="17.25" customHeight="1"/>
    <row r="162" s="216" customFormat="1" ht="17.25" customHeight="1"/>
    <row r="163" s="216" customFormat="1" ht="17.25" customHeight="1"/>
    <row r="164" s="216" customFormat="1" ht="17.25" customHeight="1"/>
    <row r="165" s="216" customFormat="1" ht="17.25" customHeight="1"/>
    <row r="166" s="216" customFormat="1" ht="17.25" customHeight="1"/>
    <row r="167" s="216" customFormat="1" ht="17.25" customHeight="1"/>
    <row r="168" s="216" customFormat="1" ht="17.25" customHeight="1"/>
    <row r="169" s="216" customFormat="1" ht="17.25" customHeight="1"/>
    <row r="170" s="216" customFormat="1" ht="17.25" customHeight="1"/>
    <row r="171" s="216" customFormat="1" ht="17.25" customHeight="1"/>
    <row r="172" s="216" customFormat="1" ht="17.25" customHeight="1"/>
    <row r="173" s="216" customFormat="1" ht="17.25" customHeight="1"/>
    <row r="174" s="216" customFormat="1" ht="17.25" customHeight="1"/>
    <row r="175" s="216" customFormat="1" ht="17.25" customHeight="1"/>
    <row r="176" s="216" customFormat="1" ht="17.25" customHeight="1"/>
    <row r="177" s="216" customFormat="1" ht="17.25" customHeight="1"/>
    <row r="178" s="216" customFormat="1" ht="17.25" customHeight="1"/>
    <row r="179" s="216" customFormat="1" ht="17.25" customHeight="1"/>
    <row r="180" s="216" customFormat="1" ht="17.25" customHeight="1"/>
    <row r="181" s="216" customFormat="1" ht="17.25" customHeight="1"/>
    <row r="182" s="216" customFormat="1" ht="17.25" customHeight="1"/>
    <row r="183" s="216" customFormat="1" ht="17.25" customHeight="1"/>
    <row r="184" s="216" customFormat="1" ht="17.25" customHeight="1"/>
    <row r="185" s="216" customFormat="1" ht="17.25" customHeight="1"/>
    <row r="186" s="216" customFormat="1" ht="17.25" customHeight="1"/>
    <row r="187" s="216" customFormat="1" ht="17.25" customHeight="1"/>
    <row r="188" s="216" customFormat="1" ht="17.25" customHeight="1"/>
    <row r="189" s="216" customFormat="1" ht="17.25" customHeight="1"/>
    <row r="190" s="216" customFormat="1" ht="17.25" customHeight="1"/>
    <row r="191" s="216" customFormat="1" ht="17.25" customHeight="1"/>
    <row r="192" s="216" customFormat="1" ht="17.25" customHeight="1"/>
    <row r="193" s="216" customFormat="1" ht="17.25" customHeight="1"/>
    <row r="194" s="216" customFormat="1" ht="17.25" customHeight="1"/>
    <row r="195" s="216" customFormat="1" ht="17.25" customHeight="1"/>
    <row r="196" s="216" customFormat="1" ht="17.25" customHeight="1"/>
    <row r="197" s="216" customFormat="1" ht="17.25" customHeight="1"/>
    <row r="198" s="216" customFormat="1" ht="17.25" customHeight="1"/>
    <row r="199" s="216" customFormat="1" ht="17.25" customHeight="1"/>
    <row r="200" s="216" customFormat="1" ht="17.25" customHeight="1"/>
    <row r="201" s="216" customFormat="1" ht="17.25" customHeight="1"/>
    <row r="202" s="216" customFormat="1" ht="17.25" customHeight="1"/>
    <row r="203" s="216" customFormat="1" ht="17.25" customHeight="1"/>
    <row r="204" s="216" customFormat="1" ht="17.25" customHeight="1"/>
    <row r="205" s="216" customFormat="1" ht="17.25" customHeight="1"/>
    <row r="206" s="216" customFormat="1" ht="17.25" customHeight="1"/>
    <row r="207" s="216" customFormat="1" ht="17.25" customHeight="1"/>
    <row r="208" s="216" customFormat="1" ht="17.25" customHeight="1"/>
    <row r="209" s="216" customFormat="1" ht="17.25" customHeight="1"/>
    <row r="210" s="216" customFormat="1" ht="17.25" customHeight="1"/>
    <row r="211" s="216" customFormat="1" ht="17.25" customHeight="1"/>
    <row r="212" s="216" customFormat="1" ht="17.25" customHeight="1"/>
    <row r="213" s="216" customFormat="1" ht="17.25" customHeight="1"/>
    <row r="214" s="216" customFormat="1" ht="17.25" customHeight="1"/>
    <row r="215" s="216" customFormat="1" ht="17.25" customHeight="1"/>
    <row r="216" s="216" customFormat="1" ht="17.25" customHeight="1"/>
    <row r="217" s="216" customFormat="1" ht="17.25" customHeight="1"/>
    <row r="218" s="216" customFormat="1" ht="17.25" customHeight="1"/>
    <row r="219" s="216" customFormat="1" ht="17.25" customHeight="1"/>
    <row r="220" s="216" customFormat="1" ht="17.25" customHeight="1"/>
    <row r="221" s="216" customFormat="1" ht="17.25" customHeight="1"/>
    <row r="222" s="216" customFormat="1" ht="17.25" customHeight="1"/>
    <row r="223" s="216" customFormat="1" ht="17.25" customHeight="1"/>
    <row r="224" s="216" customFormat="1" ht="17.25" customHeight="1"/>
    <row r="225" s="216" customFormat="1" ht="17.25" customHeight="1"/>
    <row r="226" s="216" customFormat="1" ht="17.25" customHeight="1"/>
    <row r="227" s="216" customFormat="1" ht="17.25" customHeight="1"/>
    <row r="228" s="216" customFormat="1" ht="17.25" customHeight="1"/>
    <row r="229" s="216" customFormat="1" ht="17.25" customHeight="1"/>
    <row r="230" s="216" customFormat="1" ht="17.25" customHeight="1"/>
    <row r="231" s="216" customFormat="1" ht="17.25" customHeight="1"/>
    <row r="232" s="216" customFormat="1" ht="17.25" customHeight="1"/>
    <row r="233" s="216" customFormat="1" ht="17.25" customHeight="1"/>
    <row r="234" s="216" customFormat="1" ht="17.25" customHeight="1"/>
    <row r="235" s="216" customFormat="1" ht="17.25" customHeight="1"/>
    <row r="236" s="216" customFormat="1" ht="17.25" customHeight="1"/>
    <row r="237" s="216" customFormat="1" ht="17.25" customHeight="1"/>
    <row r="238" s="216" customFormat="1" ht="17.25" customHeight="1"/>
    <row r="239" s="216" customFormat="1" ht="17.25" customHeight="1"/>
    <row r="240" s="216" customFormat="1" ht="17.25" customHeight="1"/>
    <row r="241" s="216" customFormat="1" ht="17.25" customHeight="1"/>
    <row r="242" s="216" customFormat="1" ht="17.25" customHeight="1"/>
    <row r="243" s="216" customFormat="1" ht="17.25" customHeight="1"/>
    <row r="244" s="216" customFormat="1" ht="17.25" customHeight="1"/>
    <row r="245" s="216" customFormat="1" ht="17.25" customHeight="1"/>
    <row r="246" s="216" customFormat="1" ht="17.25" customHeight="1"/>
    <row r="247" s="216" customFormat="1" ht="17.25" customHeight="1"/>
    <row r="248" s="216" customFormat="1" ht="17.25" customHeight="1"/>
    <row r="249" s="216" customFormat="1" ht="17.25" customHeight="1"/>
    <row r="250" s="216" customFormat="1" ht="17.25" customHeight="1"/>
    <row r="251" s="216" customFormat="1" ht="17.25" customHeight="1"/>
    <row r="252" s="216" customFormat="1" ht="17.25" customHeight="1"/>
    <row r="253" s="216" customFormat="1" ht="17.25" customHeight="1"/>
    <row r="254" s="216" customFormat="1" ht="17.25" customHeight="1"/>
    <row r="255" s="216" customFormat="1" ht="17.25" customHeight="1"/>
    <row r="256" s="216" customFormat="1" ht="17.25" customHeight="1"/>
    <row r="257" s="216" customFormat="1" ht="17.25" customHeight="1"/>
    <row r="258" s="216" customFormat="1" ht="17.25" customHeight="1"/>
    <row r="259" s="216" customFormat="1" ht="17.25" customHeight="1"/>
    <row r="260" s="216" customFormat="1" ht="17.25" customHeight="1"/>
    <row r="261" s="216" customFormat="1" ht="17.25" customHeight="1"/>
    <row r="262" s="216" customFormat="1" ht="17.25" customHeight="1"/>
    <row r="263" s="216" customFormat="1" ht="17.25" customHeight="1"/>
    <row r="264" s="216" customFormat="1" ht="17.25" customHeight="1"/>
    <row r="265" s="216" customFormat="1" ht="17.25" customHeight="1"/>
    <row r="266" s="216" customFormat="1" ht="17.25" customHeight="1"/>
    <row r="267" s="216" customFormat="1" ht="17.25" customHeight="1"/>
    <row r="268" s="216" customFormat="1" ht="17.25" customHeight="1"/>
    <row r="269" s="216" customFormat="1" ht="17.25" customHeight="1"/>
    <row r="270" s="216" customFormat="1" ht="17.25" customHeight="1"/>
    <row r="271" s="216" customFormat="1" ht="17.25" customHeight="1"/>
    <row r="272" s="216" customFormat="1" ht="17.25" customHeight="1"/>
    <row r="273" s="216" customFormat="1" ht="17.25" customHeight="1"/>
    <row r="274" s="216" customFormat="1" ht="17.25" customHeight="1"/>
    <row r="275" s="216" customFormat="1" ht="17.25" customHeight="1"/>
    <row r="276" s="216" customFormat="1" ht="17.25" customHeight="1"/>
    <row r="277" s="216" customFormat="1" ht="17.25" customHeight="1"/>
    <row r="278" s="216" customFormat="1" ht="17.25" customHeight="1"/>
    <row r="279" s="216" customFormat="1" ht="17.25" customHeight="1"/>
    <row r="280" s="216" customFormat="1" ht="17.25" customHeight="1"/>
    <row r="281" s="216" customFormat="1" ht="17.25" customHeight="1"/>
    <row r="282" s="216" customFormat="1" ht="17.25" customHeight="1"/>
    <row r="283" s="216" customFormat="1" ht="17.25" customHeight="1"/>
    <row r="284" s="216" customFormat="1" ht="17.25" customHeight="1"/>
    <row r="285" s="216" customFormat="1" ht="17.25" customHeight="1"/>
    <row r="286" s="216" customFormat="1" ht="17.25" customHeight="1"/>
    <row r="287" s="216" customFormat="1" ht="17.25" customHeight="1"/>
    <row r="288" s="216" customFormat="1" ht="17.25" customHeight="1"/>
    <row r="289" s="216" customFormat="1" ht="17.25" customHeight="1"/>
    <row r="290" s="216" customFormat="1" ht="17.25" customHeight="1"/>
    <row r="291" s="216" customFormat="1" ht="17.25" customHeight="1"/>
    <row r="292" s="216" customFormat="1" ht="17.25" customHeight="1"/>
    <row r="293" s="216" customFormat="1" ht="17.25" customHeight="1"/>
    <row r="294" s="216" customFormat="1" ht="17.25" customHeight="1"/>
    <row r="295" s="216" customFormat="1" ht="17.25" customHeight="1"/>
    <row r="296" s="216" customFormat="1" ht="17.25" customHeight="1"/>
    <row r="297" s="216" customFormat="1" ht="17.25" customHeight="1"/>
    <row r="298" s="216" customFormat="1" ht="17.25" customHeight="1"/>
    <row r="299" s="216" customFormat="1" ht="17.25" customHeight="1"/>
    <row r="300" s="216" customFormat="1" ht="17.25" customHeight="1"/>
    <row r="301" s="216" customFormat="1" ht="17.25" customHeight="1"/>
    <row r="302" s="216" customFormat="1" ht="17.25" customHeight="1"/>
    <row r="303" s="216" customFormat="1" ht="17.25" customHeight="1"/>
    <row r="304" s="216" customFormat="1" ht="17.25" customHeight="1"/>
    <row r="305" s="216" customFormat="1" ht="17.25" customHeight="1"/>
    <row r="306" s="216" customFormat="1" ht="17.25" customHeight="1"/>
    <row r="307" s="216" customFormat="1" ht="17.25" customHeight="1"/>
    <row r="308" s="216" customFormat="1" ht="17.25" customHeight="1"/>
    <row r="309" s="216" customFormat="1" ht="17.25" customHeight="1"/>
    <row r="310" s="216" customFormat="1" ht="17.25" customHeight="1"/>
    <row r="311" s="216" customFormat="1" ht="17.25" customHeight="1"/>
    <row r="312" s="216" customFormat="1" ht="17.25" customHeight="1"/>
    <row r="313" s="216" customFormat="1" ht="17.25" customHeight="1"/>
    <row r="314" s="216" customFormat="1" ht="17.25" customHeight="1"/>
    <row r="315" s="216" customFormat="1" ht="17.25" customHeight="1"/>
    <row r="316" s="216" customFormat="1" ht="17.25" customHeight="1"/>
    <row r="317" s="216" customFormat="1" ht="17.25" customHeight="1"/>
    <row r="318" s="216" customFormat="1" ht="17.25" customHeight="1"/>
    <row r="319" s="216" customFormat="1" ht="17.25" customHeight="1"/>
    <row r="320" s="216" customFormat="1" ht="17.25" customHeight="1"/>
    <row r="321" s="216" customFormat="1" ht="17.25" customHeight="1"/>
    <row r="322" s="216" customFormat="1" ht="17.25" customHeight="1"/>
    <row r="323" s="216" customFormat="1" ht="17.25" customHeight="1"/>
    <row r="324" s="216" customFormat="1" ht="17.25" customHeight="1"/>
    <row r="325" s="216" customFormat="1" ht="17.25" customHeight="1"/>
    <row r="326" s="216" customFormat="1" ht="17.25" customHeight="1"/>
    <row r="327" s="216" customFormat="1" ht="17.25" customHeight="1"/>
    <row r="328" s="216" customFormat="1" ht="17.25" customHeight="1"/>
    <row r="329" s="216" customFormat="1" ht="17.25" customHeight="1"/>
    <row r="330" s="216" customFormat="1" ht="17.25" customHeight="1"/>
    <row r="331" s="216" customFormat="1" ht="17.25" customHeight="1"/>
    <row r="332" s="216" customFormat="1" ht="17.25" customHeight="1"/>
    <row r="333" s="216" customFormat="1" ht="17.25" customHeight="1"/>
    <row r="334" s="216" customFormat="1" ht="17.25" customHeight="1"/>
    <row r="335" s="216" customFormat="1" ht="17.25" customHeight="1"/>
    <row r="336" s="216" customFormat="1" ht="17.25" customHeight="1"/>
    <row r="337" s="216" customFormat="1" ht="17.25" customHeight="1"/>
    <row r="338" s="216" customFormat="1" ht="17.25" customHeight="1"/>
    <row r="339" s="216" customFormat="1" ht="17.25" customHeight="1"/>
    <row r="340" s="216" customFormat="1" ht="17.25" customHeight="1"/>
    <row r="341" s="216" customFormat="1" ht="17.25" customHeight="1"/>
    <row r="342" s="216" customFormat="1" ht="17.25" customHeight="1"/>
    <row r="343" s="216" customFormat="1" ht="17.25" customHeight="1"/>
    <row r="344" s="216" customFormat="1" ht="17.25" customHeight="1"/>
    <row r="345" s="216" customFormat="1" ht="17.25" customHeight="1"/>
    <row r="346" s="216" customFormat="1" ht="17.25" customHeight="1"/>
    <row r="347" s="216" customFormat="1" ht="17.25" customHeight="1"/>
    <row r="348" s="216" customFormat="1" ht="17.25" customHeight="1"/>
    <row r="349" s="216" customFormat="1" ht="17.25" customHeight="1"/>
    <row r="350" s="216" customFormat="1" ht="17.25" customHeight="1"/>
    <row r="351" s="216" customFormat="1" ht="17.25" customHeight="1"/>
    <row r="352" s="216" customFormat="1" ht="17.25" customHeight="1"/>
    <row r="353" s="216" customFormat="1" ht="17.25" customHeight="1"/>
    <row r="354" s="216" customFormat="1" ht="17.25" customHeight="1"/>
    <row r="355" s="216" customFormat="1" ht="17.25" customHeight="1"/>
    <row r="356" s="216" customFormat="1" ht="17.25" customHeight="1"/>
    <row r="357" s="216" customFormat="1" ht="17.25" customHeight="1"/>
    <row r="358" s="216" customFormat="1" ht="17.25" customHeight="1"/>
    <row r="359" s="216" customFormat="1" ht="17.25" customHeight="1"/>
    <row r="360" s="216" customFormat="1" ht="17.25" customHeight="1"/>
    <row r="361" s="216" customFormat="1" ht="17.25" customHeight="1"/>
    <row r="362" s="216" customFormat="1" ht="17.25" customHeight="1"/>
    <row r="363" s="216" customFormat="1" ht="17.25" customHeight="1"/>
    <row r="364" s="216" customFormat="1" ht="17.25" customHeight="1"/>
    <row r="365" s="216" customFormat="1" ht="17.25" customHeight="1"/>
    <row r="366" s="216" customFormat="1" ht="17.25" customHeight="1"/>
    <row r="367" s="216" customFormat="1" ht="17.25" customHeight="1"/>
    <row r="368" s="216" customFormat="1" ht="17.25" customHeight="1"/>
    <row r="369" s="216" customFormat="1" ht="17.25" customHeight="1"/>
    <row r="370" s="216" customFormat="1" ht="17.25" customHeight="1"/>
    <row r="371" s="216" customFormat="1" ht="17.25" customHeight="1"/>
    <row r="372" s="216" customFormat="1" ht="17.25" customHeight="1"/>
    <row r="373" s="216" customFormat="1" ht="17.25" customHeight="1"/>
    <row r="374" s="216" customFormat="1" ht="17.25" customHeight="1"/>
    <row r="375" s="216" customFormat="1" ht="17.25" customHeight="1"/>
    <row r="376" s="216" customFormat="1" ht="17.25" customHeight="1"/>
    <row r="377" s="216" customFormat="1" ht="17.25" customHeight="1"/>
    <row r="378" s="216" customFormat="1" ht="17.25" customHeight="1"/>
    <row r="379" s="216" customFormat="1" ht="17.25" customHeight="1"/>
    <row r="380" s="216" customFormat="1" ht="17.25" customHeight="1"/>
    <row r="381" s="216" customFormat="1" ht="17.25" customHeight="1"/>
    <row r="382" s="216" customFormat="1" ht="17.25" customHeight="1"/>
    <row r="383" s="216" customFormat="1" ht="17.25" customHeight="1"/>
    <row r="384" s="216" customFormat="1" ht="17.25" customHeight="1"/>
    <row r="385" s="216" customFormat="1" ht="17.25" customHeight="1"/>
    <row r="386" s="216" customFormat="1" ht="17.25" customHeight="1"/>
    <row r="387" s="216" customFormat="1" ht="17.25" customHeight="1"/>
    <row r="388" s="216" customFormat="1" ht="17.25" customHeight="1"/>
    <row r="389" s="216" customFormat="1" ht="17.25" customHeight="1"/>
    <row r="390" s="216" customFormat="1" ht="17.25" customHeight="1"/>
    <row r="391" s="216" customFormat="1" ht="17.25" customHeight="1"/>
    <row r="392" s="216" customFormat="1" ht="17.25" customHeight="1"/>
    <row r="393" s="216" customFormat="1" ht="17.25" customHeight="1"/>
    <row r="394" s="216" customFormat="1" ht="17.25" customHeight="1"/>
    <row r="395" s="216" customFormat="1" ht="17.25" customHeight="1"/>
    <row r="396" s="216" customFormat="1" ht="17.25" customHeight="1"/>
    <row r="397" s="216" customFormat="1" ht="17.25" customHeight="1"/>
    <row r="398" s="216" customFormat="1" ht="17.25" customHeight="1"/>
    <row r="399" s="216" customFormat="1" ht="17.25" customHeight="1"/>
    <row r="400" s="216" customFormat="1" ht="17.25" customHeight="1"/>
    <row r="401" s="216" customFormat="1" ht="17.25" customHeight="1"/>
    <row r="402" s="216" customFormat="1" ht="17.25" customHeight="1"/>
    <row r="403" s="216" customFormat="1" ht="17.25" customHeight="1"/>
    <row r="404" s="216" customFormat="1" ht="17.25" customHeight="1"/>
    <row r="405" s="216" customFormat="1" ht="17.25" customHeight="1"/>
    <row r="406" s="216" customFormat="1" ht="17.25" customHeight="1"/>
    <row r="407" s="216" customFormat="1" ht="17.25" customHeight="1"/>
    <row r="408" s="216" customFormat="1" ht="17.25" customHeight="1"/>
    <row r="409" s="216" customFormat="1" ht="17.25" customHeight="1"/>
    <row r="410" s="216" customFormat="1" ht="17.25" customHeight="1"/>
    <row r="411" s="216" customFormat="1" ht="17.25" customHeight="1"/>
    <row r="412" s="216" customFormat="1" ht="17.25" customHeight="1"/>
    <row r="413" s="216" customFormat="1" ht="17.25" customHeight="1"/>
    <row r="414" s="216" customFormat="1" ht="17.25" customHeight="1"/>
    <row r="415" s="216" customFormat="1" ht="17.25" customHeight="1"/>
    <row r="416" s="216" customFormat="1" ht="17.25" customHeight="1"/>
    <row r="417" s="216" customFormat="1" ht="17.25" customHeight="1"/>
    <row r="418" s="216" customFormat="1" ht="17.25" customHeight="1"/>
    <row r="419" s="216" customFormat="1" ht="17.25" customHeight="1"/>
    <row r="420" s="216" customFormat="1" ht="17.25" customHeight="1"/>
    <row r="421" s="216" customFormat="1" ht="17.25" customHeight="1"/>
    <row r="422" s="216" customFormat="1" ht="17.25" customHeight="1"/>
    <row r="423" s="216" customFormat="1" ht="17.25" customHeight="1"/>
    <row r="424" s="216" customFormat="1" ht="17.25" customHeight="1"/>
    <row r="425" s="216" customFormat="1" ht="17.25" customHeight="1"/>
    <row r="426" s="216" customFormat="1" ht="17.25" customHeight="1"/>
    <row r="427" s="216" customFormat="1" ht="17.25" customHeight="1"/>
    <row r="428" s="216" customFormat="1" ht="17.25" customHeight="1"/>
    <row r="429" s="216" customFormat="1" ht="17.25" customHeight="1"/>
    <row r="430" s="216" customFormat="1" ht="17.25" customHeight="1"/>
    <row r="431" s="216" customFormat="1" ht="17.25" customHeight="1"/>
    <row r="432" s="216" customFormat="1" ht="17.25" customHeight="1"/>
    <row r="433" s="216" customFormat="1" ht="17.25" customHeight="1"/>
    <row r="434" s="216" customFormat="1" ht="17.25" customHeight="1"/>
    <row r="435" s="216" customFormat="1" ht="17.25" customHeight="1"/>
    <row r="436" s="216" customFormat="1" ht="17.25" customHeight="1"/>
    <row r="437" s="216" customFormat="1" ht="17.25" customHeight="1"/>
    <row r="438" s="216" customFormat="1" ht="17.25" customHeight="1"/>
    <row r="439" s="216" customFormat="1" ht="17.25" customHeight="1"/>
    <row r="440" s="216" customFormat="1" ht="17.25" customHeight="1"/>
    <row r="441" s="216" customFormat="1" ht="17.25" customHeight="1"/>
    <row r="442" s="216" customFormat="1" ht="17.25" customHeight="1"/>
    <row r="443" s="216" customFormat="1" ht="17.25" customHeight="1"/>
    <row r="444" s="216" customFormat="1" ht="17.25" customHeight="1"/>
    <row r="445" s="216" customFormat="1" ht="17.25" customHeight="1"/>
    <row r="446" s="216" customFormat="1" ht="17.25" customHeight="1"/>
    <row r="447" s="216" customFormat="1" ht="17.25" customHeight="1"/>
    <row r="448" s="216" customFormat="1" ht="17.25" customHeight="1"/>
    <row r="449" s="216" customFormat="1" ht="17.25" customHeight="1"/>
    <row r="450" s="216" customFormat="1" ht="17.25" customHeight="1"/>
    <row r="451" s="216" customFormat="1" ht="17.25" customHeight="1"/>
    <row r="452" s="216" customFormat="1" ht="17.25" customHeight="1"/>
    <row r="453" s="216" customFormat="1" ht="17.25" customHeight="1"/>
    <row r="454" s="216" customFormat="1" ht="17.25" customHeight="1"/>
    <row r="455" s="216" customFormat="1" ht="17.25" customHeight="1"/>
    <row r="456" s="216" customFormat="1" ht="17.25" customHeight="1"/>
    <row r="457" s="216" customFormat="1" ht="17.25" customHeight="1"/>
    <row r="458" s="216" customFormat="1" ht="17.25" customHeight="1"/>
    <row r="459" s="216" customFormat="1" ht="17.25" customHeight="1"/>
    <row r="460" s="216" customFormat="1" ht="17.25" customHeight="1"/>
    <row r="461" s="216" customFormat="1" ht="17.25" customHeight="1"/>
    <row r="462" s="216" customFormat="1" ht="17.25" customHeight="1"/>
    <row r="463" s="216" customFormat="1" ht="17.25" customHeight="1"/>
    <row r="464" s="216" customFormat="1" ht="17.25" customHeight="1"/>
    <row r="465" s="216" customFormat="1" ht="17.25" customHeight="1"/>
    <row r="466" s="216" customFormat="1" ht="17.25" customHeight="1"/>
    <row r="467" s="216" customFormat="1" ht="17.25" customHeight="1"/>
    <row r="468" s="216" customFormat="1" ht="17.25" customHeight="1"/>
    <row r="469" s="216" customFormat="1" ht="17.25" customHeight="1"/>
    <row r="470" s="216" customFormat="1" ht="17.25" customHeight="1"/>
    <row r="471" s="216" customFormat="1" ht="17.25" customHeight="1"/>
    <row r="472" s="216" customFormat="1" ht="17.25" customHeight="1"/>
    <row r="473" s="216" customFormat="1" ht="17.25" customHeight="1"/>
    <row r="474" s="216" customFormat="1" ht="17.25" customHeight="1"/>
    <row r="475" s="216" customFormat="1" ht="17.25" customHeight="1"/>
    <row r="476" s="216" customFormat="1" ht="17.25" customHeight="1"/>
    <row r="477" s="216" customFormat="1" ht="17.25" customHeight="1"/>
    <row r="478" s="216" customFormat="1" ht="17.25" customHeight="1"/>
    <row r="479" s="216" customFormat="1" ht="17.25" customHeight="1"/>
    <row r="480" s="216" customFormat="1" ht="17.25" customHeight="1"/>
    <row r="481" s="216" customFormat="1" ht="17.25" customHeight="1"/>
    <row r="482" s="216" customFormat="1" ht="17.25" customHeight="1"/>
    <row r="483" s="216" customFormat="1" ht="17.25" customHeight="1"/>
    <row r="484" s="216" customFormat="1" ht="17.25" customHeight="1"/>
    <row r="485" s="216" customFormat="1" ht="17.25" customHeight="1"/>
    <row r="486" s="216" customFormat="1" ht="17.25" customHeight="1"/>
    <row r="487" s="216" customFormat="1" ht="17.25" customHeight="1"/>
    <row r="488" s="216" customFormat="1" ht="17.25" customHeight="1"/>
    <row r="489" s="216" customFormat="1" ht="17.25" customHeight="1"/>
    <row r="490" s="216" customFormat="1" ht="17.25" customHeight="1"/>
    <row r="491" s="216" customFormat="1" ht="17.25" customHeight="1"/>
    <row r="492" s="216" customFormat="1" ht="17.25" customHeight="1"/>
    <row r="493" s="216" customFormat="1" ht="17.25" customHeight="1"/>
    <row r="494" s="216" customFormat="1" ht="17.25" customHeight="1"/>
    <row r="495" s="216" customFormat="1" ht="17.25" customHeight="1"/>
    <row r="496" s="216" customFormat="1" ht="17.25" customHeight="1"/>
    <row r="497" s="216" customFormat="1" ht="17.25" customHeight="1"/>
    <row r="498" s="216" customFormat="1" ht="17.25" customHeight="1"/>
    <row r="499" s="216" customFormat="1" ht="17.25" customHeight="1"/>
    <row r="500" s="216" customFormat="1" ht="17.25" customHeight="1"/>
    <row r="501" s="216" customFormat="1" ht="17.25" customHeight="1"/>
    <row r="502" s="216" customFormat="1" ht="17.25" customHeight="1"/>
    <row r="503" s="216" customFormat="1" ht="17.25" customHeight="1"/>
    <row r="504" s="216" customFormat="1" ht="17.25" customHeight="1"/>
    <row r="505" s="216" customFormat="1" ht="17.25" customHeight="1"/>
    <row r="506" s="216" customFormat="1" ht="17.25" customHeight="1"/>
    <row r="507" s="216" customFormat="1" ht="17.25" customHeight="1"/>
    <row r="508" s="216" customFormat="1" ht="17.25" customHeight="1"/>
    <row r="509" s="216" customFormat="1" ht="17.25" customHeight="1"/>
    <row r="510" s="216" customFormat="1" ht="17.25" customHeight="1"/>
    <row r="511" s="216" customFormat="1" ht="17.25" customHeight="1"/>
    <row r="512" s="216" customFormat="1" ht="17.25" customHeight="1"/>
    <row r="513" s="216" customFormat="1" ht="17.25" customHeight="1"/>
    <row r="514" s="216" customFormat="1" ht="17.25" customHeight="1"/>
    <row r="515" s="216" customFormat="1" ht="17.25" customHeight="1"/>
    <row r="516" s="216" customFormat="1" ht="17.25" customHeight="1"/>
    <row r="517" s="216" customFormat="1" ht="17.25" customHeight="1"/>
    <row r="518" s="216" customFormat="1" ht="17.25" customHeight="1"/>
    <row r="519" s="216" customFormat="1" ht="17.25" customHeight="1"/>
    <row r="520" s="216" customFormat="1" ht="17.25" customHeight="1"/>
    <row r="521" s="216" customFormat="1" ht="17.25" customHeight="1"/>
    <row r="522" s="216" customFormat="1" ht="17.25" customHeight="1"/>
    <row r="523" s="216" customFormat="1" ht="17.25" customHeight="1"/>
    <row r="524" s="216" customFormat="1" ht="17.25" customHeight="1"/>
    <row r="525" s="216" customFormat="1" ht="17.25" customHeight="1"/>
    <row r="526" s="216" customFormat="1" ht="17.25" customHeight="1"/>
    <row r="527" s="216" customFormat="1" ht="17.25" customHeight="1"/>
    <row r="528" s="216" customFormat="1" ht="17.25" customHeight="1"/>
    <row r="529" s="216" customFormat="1" ht="17.25" customHeight="1"/>
    <row r="530" s="216" customFormat="1" ht="17.25" customHeight="1"/>
    <row r="531" s="216" customFormat="1" ht="17.25" customHeight="1"/>
    <row r="532" s="216" customFormat="1" ht="17.25" customHeight="1"/>
    <row r="533" s="216" customFormat="1" ht="17.25" customHeight="1"/>
    <row r="534" s="216" customFormat="1" ht="17.25" customHeight="1"/>
    <row r="535" s="216" customFormat="1" ht="17.25" customHeight="1"/>
    <row r="536" s="216" customFormat="1" ht="17.25" customHeight="1"/>
    <row r="537" s="216" customFormat="1" ht="17.25" customHeight="1"/>
    <row r="538" s="216" customFormat="1" ht="17.25" customHeight="1"/>
    <row r="539" s="216" customFormat="1" ht="17.25" customHeight="1"/>
    <row r="540" s="216" customFormat="1" ht="17.25" customHeight="1"/>
    <row r="541" s="216" customFormat="1" ht="17.25" customHeight="1"/>
    <row r="542" s="216" customFormat="1" ht="17.25" customHeight="1"/>
    <row r="543" s="216" customFormat="1" ht="17.25" customHeight="1"/>
    <row r="544" s="216" customFormat="1" ht="17.25" customHeight="1"/>
    <row r="545" s="216" customFormat="1" ht="17.25" customHeight="1"/>
    <row r="546" s="216" customFormat="1" ht="17.25" customHeight="1"/>
    <row r="547" s="216" customFormat="1" ht="17.25" customHeight="1"/>
    <row r="548" s="216" customFormat="1" ht="17.25" customHeight="1"/>
    <row r="549" s="216" customFormat="1" ht="17.25" customHeight="1"/>
    <row r="550" s="216" customFormat="1" ht="17.25" customHeight="1"/>
    <row r="551" s="216" customFormat="1" ht="17.25" customHeight="1"/>
    <row r="552" s="216" customFormat="1" ht="17.25" customHeight="1"/>
    <row r="553" s="216" customFormat="1" ht="17.25" customHeight="1"/>
    <row r="554" s="216" customFormat="1" ht="17.25" customHeight="1"/>
    <row r="555" s="216" customFormat="1" ht="17.25" customHeight="1"/>
    <row r="556" s="216" customFormat="1" ht="17.25" customHeight="1"/>
    <row r="557" s="216" customFormat="1" ht="17.25" customHeight="1"/>
    <row r="558" s="216" customFormat="1" ht="17.25" customHeight="1"/>
    <row r="559" s="216" customFormat="1" ht="17.25" customHeight="1"/>
    <row r="560" s="216" customFormat="1" ht="17.25" customHeight="1"/>
    <row r="561" s="216" customFormat="1" ht="17.25" customHeight="1"/>
    <row r="562" s="216" customFormat="1" ht="17.25" customHeight="1"/>
    <row r="563" s="216" customFormat="1" ht="17.25" customHeight="1"/>
    <row r="564" s="216" customFormat="1" ht="17.25" customHeight="1"/>
    <row r="565" s="216" customFormat="1" ht="17.25" customHeight="1"/>
    <row r="566" s="216" customFormat="1" ht="17.25" customHeight="1"/>
    <row r="567" s="216" customFormat="1" ht="17.25" customHeight="1"/>
    <row r="568" s="216" customFormat="1" ht="17.25" customHeight="1"/>
    <row r="569" s="216" customFormat="1" ht="17.25" customHeight="1"/>
    <row r="570" s="216" customFormat="1" ht="17.25" customHeight="1"/>
    <row r="571" s="216" customFormat="1" ht="17.25" customHeight="1"/>
    <row r="572" s="216" customFormat="1" ht="17.25" customHeight="1"/>
    <row r="573" s="216" customFormat="1" ht="17.25" customHeight="1"/>
    <row r="574" s="216" customFormat="1" ht="17.25" customHeight="1"/>
    <row r="575" s="216" customFormat="1" ht="17.25" customHeight="1"/>
    <row r="576" s="216" customFormat="1" ht="17.25" customHeight="1"/>
    <row r="577" s="216" customFormat="1" ht="17.25" customHeight="1"/>
    <row r="578" s="216" customFormat="1" ht="17.25" customHeight="1"/>
    <row r="579" s="216" customFormat="1" ht="17.25" customHeight="1"/>
    <row r="580" s="216" customFormat="1" ht="17.25" customHeight="1"/>
    <row r="581" s="216" customFormat="1" ht="17.25" customHeight="1"/>
    <row r="582" s="216" customFormat="1" ht="17.25" customHeight="1"/>
    <row r="583" s="216" customFormat="1" ht="17.25" customHeight="1"/>
    <row r="584" s="216" customFormat="1" ht="17.25" customHeight="1"/>
    <row r="585" s="216" customFormat="1" ht="17.25" customHeight="1"/>
    <row r="586" s="216" customFormat="1" ht="17.25" customHeight="1"/>
    <row r="587" s="216" customFormat="1" ht="17.25" customHeight="1"/>
    <row r="588" s="216" customFormat="1" ht="17.25" customHeight="1"/>
    <row r="589" s="216" customFormat="1" ht="17.25" customHeight="1"/>
    <row r="590" s="216" customFormat="1" ht="17.25" customHeight="1"/>
    <row r="591" s="216" customFormat="1" ht="17.25" customHeight="1"/>
    <row r="592" s="216" customFormat="1" ht="17.25" customHeight="1"/>
    <row r="593" s="216" customFormat="1" ht="17.25" customHeight="1"/>
    <row r="594" s="216" customFormat="1" ht="17.25" customHeight="1"/>
    <row r="595" s="216" customFormat="1" ht="17.25" customHeight="1"/>
    <row r="596" s="216" customFormat="1" ht="17.25" customHeight="1"/>
    <row r="597" s="216" customFormat="1" ht="17.25" customHeight="1"/>
    <row r="598" s="216" customFormat="1" ht="17.25" customHeight="1"/>
    <row r="599" s="216" customFormat="1" ht="17.25" customHeight="1"/>
    <row r="600" s="216" customFormat="1" ht="17.25" customHeight="1"/>
    <row r="601" s="216" customFormat="1" ht="17.25" customHeight="1"/>
    <row r="602" s="216" customFormat="1" ht="17.25" customHeight="1"/>
    <row r="603" s="216" customFormat="1" ht="17.25" customHeight="1"/>
    <row r="604" s="216" customFormat="1" ht="17.25" customHeight="1"/>
    <row r="605" s="216" customFormat="1" ht="17.25" customHeight="1"/>
    <row r="606" s="216" customFormat="1" ht="17.25" customHeight="1"/>
    <row r="607" s="216" customFormat="1" ht="17.25" customHeight="1"/>
    <row r="608" s="216" customFormat="1" ht="17.25" customHeight="1"/>
    <row r="609" s="216" customFormat="1" ht="17.25" customHeight="1"/>
    <row r="610" s="216" customFormat="1" ht="17.25" customHeight="1"/>
    <row r="611" s="216" customFormat="1" ht="17.25" customHeight="1"/>
    <row r="612" s="216" customFormat="1" ht="17.25" customHeight="1"/>
    <row r="613" s="216" customFormat="1" ht="17.25" customHeight="1"/>
    <row r="614" s="216" customFormat="1" ht="17.25" customHeight="1"/>
    <row r="615" s="216" customFormat="1" ht="17.25" customHeight="1"/>
    <row r="616" s="216" customFormat="1" ht="17.25" customHeight="1"/>
    <row r="617" s="216" customFormat="1" ht="17.25" customHeight="1"/>
    <row r="618" s="216" customFormat="1" ht="17.25" customHeight="1"/>
    <row r="619" s="216" customFormat="1" ht="17.25" customHeight="1"/>
    <row r="620" s="216" customFormat="1" ht="17.25" customHeight="1"/>
    <row r="621" s="216" customFormat="1" ht="17.25" customHeight="1"/>
    <row r="622" s="216" customFormat="1" ht="17.25" customHeight="1"/>
    <row r="623" s="216" customFormat="1" ht="17.25" customHeight="1"/>
    <row r="624" s="216" customFormat="1" ht="17.25" customHeight="1"/>
    <row r="625" s="216" customFormat="1" ht="17.25" customHeight="1"/>
    <row r="626" s="216" customFormat="1" ht="17.25" customHeight="1"/>
    <row r="627" s="216" customFormat="1" ht="17.25" customHeight="1"/>
    <row r="628" s="216" customFormat="1" ht="17.25" customHeight="1"/>
    <row r="629" s="216" customFormat="1" ht="17.25" customHeight="1"/>
    <row r="630" s="216" customFormat="1" ht="17.25" customHeight="1"/>
    <row r="631" s="216" customFormat="1" ht="17.25" customHeight="1"/>
    <row r="632" s="216" customFormat="1" ht="17.25" customHeight="1"/>
    <row r="633" s="216" customFormat="1" ht="17.25" customHeight="1"/>
    <row r="634" s="216" customFormat="1" ht="17.25" customHeight="1"/>
    <row r="635" s="216" customFormat="1" ht="17.25" customHeight="1"/>
    <row r="636" s="216" customFormat="1" ht="17.25" customHeight="1"/>
    <row r="637" s="216" customFormat="1" ht="17.25" customHeight="1"/>
    <row r="638" s="216" customFormat="1" ht="17.25" customHeight="1"/>
    <row r="639" s="216" customFormat="1" ht="17.25" customHeight="1"/>
    <row r="640" s="216" customFormat="1" ht="17.25" customHeight="1"/>
    <row r="641" s="216" customFormat="1" ht="17.25" customHeight="1"/>
    <row r="642" s="216" customFormat="1" ht="17.25" customHeight="1"/>
    <row r="643" s="216" customFormat="1" ht="17.25" customHeight="1"/>
    <row r="644" s="216" customFormat="1" ht="17.25" customHeight="1"/>
    <row r="645" s="216" customFormat="1" ht="17.25" customHeight="1"/>
    <row r="646" s="216" customFormat="1" ht="17.25" customHeight="1"/>
    <row r="647" s="216" customFormat="1" ht="17.25" customHeight="1"/>
    <row r="648" s="216" customFormat="1" ht="17.25" customHeight="1"/>
    <row r="649" s="216" customFormat="1" ht="17.25" customHeight="1"/>
    <row r="650" s="216" customFormat="1" ht="17.25" customHeight="1"/>
    <row r="651" s="216" customFormat="1" ht="17.25" customHeight="1"/>
    <row r="652" s="216" customFormat="1" ht="17.25" customHeight="1"/>
    <row r="653" s="216" customFormat="1" ht="17.25" customHeight="1"/>
    <row r="654" s="216" customFormat="1" ht="17.25" customHeight="1"/>
    <row r="655" s="216" customFormat="1" ht="17.25" customHeight="1"/>
    <row r="656" s="216" customFormat="1" ht="17.25" customHeight="1"/>
    <row r="657" s="216" customFormat="1" ht="17.25" customHeight="1"/>
    <row r="658" s="216" customFormat="1" ht="17.25" customHeight="1"/>
    <row r="659" s="216" customFormat="1" ht="17.25" customHeight="1"/>
    <row r="660" s="216" customFormat="1" ht="17.25" customHeight="1"/>
    <row r="661" s="216" customFormat="1" ht="17.25" customHeight="1"/>
    <row r="662" s="216" customFormat="1" ht="17.25" customHeight="1"/>
    <row r="663" s="216" customFormat="1" ht="17.25" customHeight="1"/>
    <row r="664" s="216" customFormat="1" ht="17.25" customHeight="1"/>
    <row r="665" s="216" customFormat="1" ht="17.25" customHeight="1"/>
    <row r="666" s="216" customFormat="1" ht="17.25" customHeight="1"/>
    <row r="667" s="216" customFormat="1" ht="17.25" customHeight="1"/>
    <row r="668" s="216" customFormat="1" ht="17.25" customHeight="1"/>
    <row r="669" s="216" customFormat="1" ht="17.25" customHeight="1"/>
    <row r="670" s="216" customFormat="1" ht="17.25" customHeight="1"/>
    <row r="671" s="216" customFormat="1" ht="17.25" customHeight="1"/>
    <row r="672" s="216" customFormat="1" ht="17.25" customHeight="1"/>
    <row r="673" s="216" customFormat="1" ht="17.25" customHeight="1"/>
    <row r="674" s="216" customFormat="1" ht="17.25" customHeight="1"/>
    <row r="675" s="216" customFormat="1" ht="17.25" customHeight="1"/>
    <row r="676" s="216" customFormat="1" ht="17.25" customHeight="1"/>
    <row r="677" s="216" customFormat="1" ht="17.25" customHeight="1"/>
    <row r="678" s="216" customFormat="1" ht="17.25" customHeight="1"/>
    <row r="679" s="216" customFormat="1" ht="17.25" customHeight="1"/>
    <row r="680" s="216" customFormat="1" ht="17.25" customHeight="1"/>
    <row r="681" s="216" customFormat="1" ht="17.25" customHeight="1"/>
    <row r="682" s="216" customFormat="1" ht="17.25" customHeight="1"/>
    <row r="683" s="216" customFormat="1" ht="17.25" customHeight="1"/>
    <row r="684" s="216" customFormat="1" ht="17.25" customHeight="1"/>
    <row r="685" s="216" customFormat="1" ht="17.25" customHeight="1"/>
    <row r="686" s="216" customFormat="1" ht="17.25" customHeight="1"/>
    <row r="687" s="216" customFormat="1" ht="17.25" customHeight="1"/>
    <row r="688" s="216" customFormat="1" ht="17.25" customHeight="1"/>
    <row r="689" s="216" customFormat="1" ht="17.25" customHeight="1"/>
    <row r="690" s="216" customFormat="1" ht="17.25" customHeight="1"/>
    <row r="691" s="216" customFormat="1" ht="17.25" customHeight="1"/>
    <row r="692" s="216" customFormat="1" ht="17.25" customHeight="1"/>
    <row r="693" s="216" customFormat="1" ht="17.25" customHeight="1"/>
    <row r="694" s="216" customFormat="1" ht="17.25" customHeight="1"/>
    <row r="695" s="216" customFormat="1" ht="17.25" customHeight="1"/>
    <row r="696" s="216" customFormat="1" ht="17.25" customHeight="1"/>
    <row r="697" s="216" customFormat="1" ht="17.25" customHeight="1"/>
    <row r="698" s="216" customFormat="1" ht="17.25" customHeight="1"/>
    <row r="699" s="216" customFormat="1" ht="17.25" customHeight="1"/>
    <row r="700" s="216" customFormat="1" ht="17.25" customHeight="1"/>
    <row r="701" s="216" customFormat="1" ht="17.25" customHeight="1"/>
    <row r="702" s="216" customFormat="1" ht="17.25" customHeight="1"/>
    <row r="703" s="216" customFormat="1" ht="17.25" customHeight="1"/>
    <row r="704" s="216" customFormat="1" ht="17.25" customHeight="1"/>
    <row r="705" s="216" customFormat="1" ht="17.25" customHeight="1"/>
    <row r="706" s="216" customFormat="1" ht="17.25" customHeight="1"/>
    <row r="707" s="216" customFormat="1" ht="17.25" customHeight="1"/>
    <row r="708" s="216" customFormat="1" ht="17.25" customHeight="1"/>
    <row r="709" s="216" customFormat="1" ht="17.25" customHeight="1"/>
    <row r="710" s="216" customFormat="1" ht="17.25" customHeight="1"/>
    <row r="711" s="216" customFormat="1" ht="17.25" customHeight="1"/>
    <row r="712" s="216" customFormat="1" ht="17.25" customHeight="1"/>
    <row r="713" s="216" customFormat="1" ht="17.25" customHeight="1"/>
    <row r="714" s="216" customFormat="1" ht="17.25" customHeight="1"/>
    <row r="715" s="216" customFormat="1" ht="17.25" customHeight="1"/>
    <row r="716" s="216" customFormat="1" ht="17.25" customHeight="1"/>
    <row r="717" s="216" customFormat="1" ht="17.25" customHeight="1"/>
    <row r="718" s="216" customFormat="1" ht="17.25" customHeight="1"/>
    <row r="719" s="216" customFormat="1" ht="17.25" customHeight="1"/>
    <row r="720" s="216" customFormat="1" ht="17.25" customHeight="1"/>
    <row r="721" s="216" customFormat="1" ht="17.25" customHeight="1"/>
    <row r="722" s="216" customFormat="1" ht="17.25" customHeight="1"/>
    <row r="723" s="216" customFormat="1" ht="17.25" customHeight="1"/>
    <row r="724" s="216" customFormat="1" ht="17.25" customHeight="1"/>
    <row r="725" s="216" customFormat="1" ht="17.25" customHeight="1"/>
    <row r="726" s="216" customFormat="1" ht="17.25" customHeight="1"/>
    <row r="727" s="216" customFormat="1" ht="17.25" customHeight="1"/>
    <row r="728" s="216" customFormat="1" ht="17.25" customHeight="1"/>
    <row r="729" s="216" customFormat="1" ht="17.25" customHeight="1"/>
    <row r="730" s="216" customFormat="1" ht="17.25" customHeight="1"/>
    <row r="731" s="216" customFormat="1" ht="17.25" customHeight="1"/>
    <row r="732" s="216" customFormat="1" ht="17.25" customHeight="1"/>
    <row r="733" s="216" customFormat="1" ht="17.25" customHeight="1"/>
    <row r="734" s="216" customFormat="1" ht="17.25" customHeight="1"/>
    <row r="735" s="216" customFormat="1" ht="17.25" customHeight="1"/>
    <row r="736" s="216" customFormat="1" ht="17.25" customHeight="1"/>
    <row r="737" s="216" customFormat="1" ht="17.25" customHeight="1"/>
    <row r="738" s="216" customFormat="1" ht="17.25" customHeight="1"/>
    <row r="739" s="216" customFormat="1" ht="17.25" customHeight="1"/>
    <row r="740" s="216" customFormat="1" ht="17.25" customHeight="1"/>
    <row r="741" s="216" customFormat="1" ht="17.25" customHeight="1"/>
    <row r="742" s="216" customFormat="1" ht="17.25" customHeight="1"/>
    <row r="743" s="216" customFormat="1" ht="17.25" customHeight="1"/>
    <row r="744" s="216" customFormat="1" ht="17.25" customHeight="1"/>
    <row r="745" s="216" customFormat="1" ht="17.25" customHeight="1"/>
    <row r="746" s="216" customFormat="1" ht="17.25" customHeight="1"/>
    <row r="747" s="216" customFormat="1" ht="17.25" customHeight="1"/>
    <row r="748" s="216" customFormat="1" ht="17.25" customHeight="1"/>
    <row r="749" s="216" customFormat="1" ht="17.25" customHeight="1"/>
    <row r="750" s="216" customFormat="1" ht="17.25" customHeight="1"/>
    <row r="751" s="216" customFormat="1" ht="17.25" customHeight="1"/>
    <row r="752" s="216" customFormat="1" ht="17.25" customHeight="1"/>
    <row r="753" s="216" customFormat="1" ht="17.25" customHeight="1"/>
    <row r="754" s="216" customFormat="1" ht="17.25" customHeight="1"/>
    <row r="755" s="216" customFormat="1" ht="17.25" customHeight="1"/>
    <row r="756" s="216" customFormat="1" ht="17.25" customHeight="1"/>
    <row r="757" s="216" customFormat="1" ht="17.25" customHeight="1"/>
    <row r="758" s="216" customFormat="1" ht="17.25" customHeight="1"/>
    <row r="759" s="216" customFormat="1" ht="17.25" customHeight="1"/>
    <row r="760" s="216" customFormat="1" ht="17.25" customHeight="1"/>
    <row r="761" s="216" customFormat="1" ht="17.25" customHeight="1"/>
    <row r="762" s="216" customFormat="1" ht="17.25" customHeight="1"/>
    <row r="763" s="216" customFormat="1" ht="17.25" customHeight="1"/>
    <row r="764" s="216" customFormat="1" ht="17.25" customHeight="1"/>
    <row r="765" s="216" customFormat="1" ht="17.25" customHeight="1"/>
    <row r="766" s="216" customFormat="1" ht="17.25" customHeight="1"/>
    <row r="767" s="216" customFormat="1" ht="17.25" customHeight="1"/>
    <row r="768" s="216" customFormat="1" ht="17.25" customHeight="1"/>
    <row r="769" s="216" customFormat="1" ht="17.25" customHeight="1"/>
    <row r="770" s="216" customFormat="1" ht="17.25" customHeight="1"/>
    <row r="771" s="216" customFormat="1" ht="17.25" customHeight="1"/>
    <row r="772" s="216" customFormat="1" ht="17.25" customHeight="1"/>
    <row r="773" s="216" customFormat="1" ht="17.25" customHeight="1"/>
    <row r="774" s="216" customFormat="1" ht="17.25" customHeight="1"/>
    <row r="775" s="216" customFormat="1" ht="17.25" customHeight="1"/>
    <row r="776" s="216" customFormat="1" ht="17.25" customHeight="1"/>
    <row r="777" s="216" customFormat="1" ht="17.25" customHeight="1"/>
    <row r="778" s="216" customFormat="1" ht="17.25" customHeight="1"/>
    <row r="779" s="216" customFormat="1" ht="17.25" customHeight="1"/>
    <row r="780" s="216" customFormat="1" ht="17.25" customHeight="1"/>
    <row r="781" s="216" customFormat="1" ht="17.25" customHeight="1"/>
    <row r="782" s="216" customFormat="1" ht="17.25" customHeight="1"/>
    <row r="783" s="216" customFormat="1" ht="17.25" customHeight="1"/>
    <row r="784" s="216" customFormat="1" ht="17.25" customHeight="1"/>
    <row r="785" s="216" customFormat="1" ht="17.25" customHeight="1"/>
    <row r="786" s="216" customFormat="1" ht="17.25" customHeight="1"/>
    <row r="787" s="216" customFormat="1" ht="17.25" customHeight="1"/>
    <row r="788" s="216" customFormat="1" ht="17.25" customHeight="1"/>
    <row r="789" s="216" customFormat="1" ht="17.25" customHeight="1"/>
    <row r="790" s="216" customFormat="1" ht="17.25" customHeight="1"/>
    <row r="791" s="216" customFormat="1" ht="17.25" customHeight="1"/>
    <row r="792" s="216" customFormat="1" ht="17.25" customHeight="1"/>
    <row r="793" s="216" customFormat="1" ht="17.25" customHeight="1"/>
    <row r="794" s="216" customFormat="1" ht="17.25" customHeight="1"/>
    <row r="795" s="216" customFormat="1" ht="17.25" customHeight="1"/>
    <row r="796" s="216" customFormat="1" ht="17.25" customHeight="1"/>
    <row r="797" s="216" customFormat="1" ht="17.25" customHeight="1"/>
    <row r="798" s="216" customFormat="1" ht="17.25" customHeight="1"/>
    <row r="799" s="216" customFormat="1" ht="17.25" customHeight="1"/>
    <row r="800" s="216" customFormat="1" ht="17.25" customHeight="1"/>
    <row r="801" s="216" customFormat="1" ht="17.25" customHeight="1"/>
    <row r="802" s="216" customFormat="1" ht="17.25" customHeight="1"/>
    <row r="803" s="216" customFormat="1" ht="17.25" customHeight="1"/>
    <row r="804" s="216" customFormat="1" ht="17.25" customHeight="1"/>
    <row r="805" s="216" customFormat="1" ht="17.25" customHeight="1"/>
    <row r="806" s="216" customFormat="1" ht="17.25" customHeight="1"/>
    <row r="807" s="216" customFormat="1" ht="17.25" customHeight="1"/>
    <row r="808" s="216" customFormat="1" ht="17.25" customHeight="1"/>
    <row r="809" s="216" customFormat="1" ht="17.25" customHeight="1"/>
    <row r="810" s="216" customFormat="1" ht="17.25" customHeight="1"/>
    <row r="811" s="216" customFormat="1" ht="17.25" customHeight="1"/>
    <row r="812" s="216" customFormat="1" ht="17.25" customHeight="1"/>
    <row r="813" s="216" customFormat="1" ht="17.25" customHeight="1"/>
    <row r="814" s="216" customFormat="1" ht="17.25" customHeight="1"/>
    <row r="815" s="216" customFormat="1" ht="17.25" customHeight="1"/>
    <row r="816" s="216" customFormat="1" ht="17.25" customHeight="1"/>
    <row r="817" s="216" customFormat="1" ht="17.25" customHeight="1"/>
    <row r="818" s="216" customFormat="1" ht="17.25" customHeight="1"/>
    <row r="819" s="216" customFormat="1" ht="17.25" customHeight="1"/>
    <row r="820" s="216" customFormat="1" ht="17.25" customHeight="1"/>
    <row r="821" s="216" customFormat="1" ht="17.25" customHeight="1"/>
    <row r="822" s="216" customFormat="1" ht="17.25" customHeight="1"/>
    <row r="823" s="216" customFormat="1" ht="17.25" customHeight="1"/>
    <row r="824" s="216" customFormat="1" ht="17.25" customHeight="1"/>
    <row r="825" s="216" customFormat="1" ht="17.25" customHeight="1"/>
    <row r="826" s="216" customFormat="1" ht="17.25" customHeight="1"/>
    <row r="827" s="216" customFormat="1" ht="17.25" customHeight="1"/>
    <row r="828" s="216" customFormat="1" ht="17.25" customHeight="1"/>
    <row r="829" s="216" customFormat="1" ht="17.25" customHeight="1"/>
    <row r="830" s="216" customFormat="1" ht="17.25" customHeight="1"/>
    <row r="831" s="216" customFormat="1" ht="17.25" customHeight="1"/>
    <row r="832" s="216" customFormat="1" ht="17.25" customHeight="1"/>
    <row r="833" s="216" customFormat="1" ht="17.25" customHeight="1"/>
    <row r="834" s="216" customFormat="1" ht="17.25" customHeight="1"/>
    <row r="835" s="216" customFormat="1" ht="17.25" customHeight="1"/>
    <row r="836" s="216" customFormat="1" ht="17.25" customHeight="1"/>
    <row r="837" s="216" customFormat="1" ht="17.25" customHeight="1"/>
    <row r="838" s="216" customFormat="1" ht="17.25" customHeight="1"/>
    <row r="839" s="216" customFormat="1" ht="17.25" customHeight="1"/>
    <row r="840" s="216" customFormat="1" ht="17.25" customHeight="1"/>
    <row r="841" s="216" customFormat="1" ht="17.25" customHeight="1"/>
    <row r="842" s="216" customFormat="1" ht="17.25" customHeight="1"/>
    <row r="843" s="216" customFormat="1" ht="17.25" customHeight="1"/>
    <row r="844" s="216" customFormat="1" ht="17.25" customHeight="1"/>
    <row r="845" s="216" customFormat="1" ht="17.25" customHeight="1"/>
    <row r="846" s="216" customFormat="1" ht="17.25" customHeight="1"/>
    <row r="847" s="216" customFormat="1" ht="17.25" customHeight="1"/>
    <row r="848" s="216" customFormat="1" ht="17.25" customHeight="1"/>
    <row r="849" s="216" customFormat="1" ht="17.25" customHeight="1"/>
    <row r="850" s="216" customFormat="1" ht="17.25" customHeight="1"/>
    <row r="851" s="216" customFormat="1" ht="17.25" customHeight="1"/>
    <row r="852" s="216" customFormat="1" ht="17.25" customHeight="1"/>
    <row r="853" s="216" customFormat="1" ht="17.25" customHeight="1"/>
    <row r="854" s="216" customFormat="1" ht="17.25" customHeight="1"/>
    <row r="855" s="216" customFormat="1" ht="17.25" customHeight="1"/>
    <row r="856" s="216" customFormat="1" ht="17.25" customHeight="1"/>
    <row r="857" s="216" customFormat="1" ht="17.25" customHeight="1"/>
    <row r="858" s="216" customFormat="1" ht="17.25" customHeight="1"/>
    <row r="859" s="216" customFormat="1" ht="17.25" customHeight="1"/>
    <row r="860" s="216" customFormat="1" ht="17.25" customHeight="1"/>
    <row r="861" s="216" customFormat="1" ht="17.25" customHeight="1"/>
    <row r="862" s="216" customFormat="1" ht="17.25" customHeight="1"/>
    <row r="863" s="216" customFormat="1" ht="17.25" customHeight="1"/>
    <row r="864" s="216" customFormat="1" ht="17.25" customHeight="1"/>
    <row r="865" s="216" customFormat="1" ht="17.25" customHeight="1"/>
    <row r="866" s="216" customFormat="1" ht="17.25" customHeight="1"/>
    <row r="867" s="216" customFormat="1" ht="17.25" customHeight="1"/>
    <row r="868" s="216" customFormat="1" ht="17.25" customHeight="1"/>
    <row r="869" s="216" customFormat="1" ht="17.25" customHeight="1"/>
    <row r="870" s="216" customFormat="1" ht="17.25" customHeight="1"/>
    <row r="871" s="216" customFormat="1" ht="17.25" customHeight="1"/>
    <row r="872" s="216" customFormat="1" ht="17.25" customHeight="1"/>
    <row r="873" s="216" customFormat="1" ht="17.25" customHeight="1"/>
    <row r="874" s="216" customFormat="1" ht="17.25" customHeight="1"/>
    <row r="875" s="216" customFormat="1" ht="17.25" customHeight="1"/>
    <row r="876" s="216" customFormat="1" ht="17.25" customHeight="1"/>
    <row r="877" s="216" customFormat="1" ht="17.25" customHeight="1"/>
    <row r="878" s="216" customFormat="1" ht="17.25" customHeight="1"/>
    <row r="879" s="216" customFormat="1" ht="17.25" customHeight="1"/>
    <row r="880" s="216" customFormat="1" ht="17.25" customHeight="1"/>
    <row r="881" s="216" customFormat="1" ht="17.25" customHeight="1"/>
    <row r="882" s="216" customFormat="1" ht="17.25" customHeight="1"/>
    <row r="883" s="216" customFormat="1" ht="17.25" customHeight="1"/>
    <row r="884" s="216" customFormat="1" ht="17.25" customHeight="1"/>
    <row r="885" s="216" customFormat="1" ht="17.25" customHeight="1"/>
    <row r="886" s="216" customFormat="1" ht="17.25" customHeight="1"/>
    <row r="887" s="216" customFormat="1" ht="17.25" customHeight="1"/>
    <row r="888" s="216" customFormat="1" ht="17.25" customHeight="1"/>
    <row r="889" s="216" customFormat="1" ht="17.25" customHeight="1"/>
    <row r="890" s="216" customFormat="1" ht="17.25" customHeight="1"/>
    <row r="891" s="216" customFormat="1" ht="17.25" customHeight="1"/>
    <row r="892" s="216" customFormat="1" ht="17.25" customHeight="1"/>
    <row r="893" s="216" customFormat="1" ht="17.25" customHeight="1"/>
    <row r="894" s="216" customFormat="1" ht="17.25" customHeight="1"/>
    <row r="895" s="216" customFormat="1" ht="17.25" customHeight="1"/>
    <row r="896" s="216" customFormat="1" ht="17.25" customHeight="1"/>
    <row r="897" s="216" customFormat="1" ht="17.25" customHeight="1"/>
    <row r="898" s="216" customFormat="1" ht="17.25" customHeight="1"/>
    <row r="899" s="216" customFormat="1" ht="17.25" customHeight="1"/>
    <row r="900" s="216" customFormat="1" ht="17.25" customHeight="1"/>
    <row r="901" s="216" customFormat="1" ht="17.25" customHeight="1"/>
    <row r="902" s="216" customFormat="1" ht="17.25" customHeight="1"/>
    <row r="903" s="216" customFormat="1" ht="17.25" customHeight="1"/>
    <row r="904" s="216" customFormat="1" ht="17.25" customHeight="1"/>
    <row r="905" s="216" customFormat="1" ht="17.25" customHeight="1"/>
    <row r="906" s="216" customFormat="1" ht="17.25" customHeight="1"/>
    <row r="907" s="216" customFormat="1" ht="17.25" customHeight="1"/>
    <row r="908" s="216" customFormat="1" ht="17.25" customHeight="1"/>
    <row r="909" s="216" customFormat="1" ht="17.25" customHeight="1"/>
    <row r="910" s="216" customFormat="1" ht="17.25" customHeight="1"/>
    <row r="911" s="216" customFormat="1" ht="17.25" customHeight="1"/>
    <row r="912" s="216" customFormat="1" ht="17.25" customHeight="1"/>
    <row r="913" s="216" customFormat="1" ht="17.25" customHeight="1"/>
    <row r="914" s="216" customFormat="1" ht="17.25" customHeight="1"/>
    <row r="915" s="216" customFormat="1" ht="17.25" customHeight="1"/>
    <row r="916" s="216" customFormat="1" ht="17.25" customHeight="1"/>
    <row r="917" s="216" customFormat="1" ht="17.25" customHeight="1"/>
    <row r="918" s="216" customFormat="1" ht="17.25" customHeight="1"/>
    <row r="919" s="216" customFormat="1" ht="17.25" customHeight="1"/>
    <row r="920" s="216" customFormat="1" ht="17.25" customHeight="1"/>
    <row r="921" s="216" customFormat="1" ht="17.25" customHeight="1"/>
    <row r="922" s="216" customFormat="1" ht="17.25" customHeight="1"/>
    <row r="923" s="216" customFormat="1" ht="17.25" customHeight="1"/>
    <row r="924" s="216" customFormat="1" ht="17.25" customHeight="1"/>
    <row r="925" s="216" customFormat="1" ht="17.25" customHeight="1"/>
    <row r="926" s="216" customFormat="1" ht="17.25" customHeight="1"/>
    <row r="927" s="216" customFormat="1" ht="17.25" customHeight="1"/>
    <row r="928" s="216" customFormat="1" ht="17.25" customHeight="1"/>
    <row r="929" s="216" customFormat="1" ht="17.25" customHeight="1"/>
    <row r="930" s="216" customFormat="1" ht="17.25" customHeight="1"/>
    <row r="931" s="216" customFormat="1" ht="17.25" customHeight="1"/>
    <row r="932" s="216" customFormat="1" ht="17.25" customHeight="1"/>
    <row r="933" s="216" customFormat="1" ht="17.25" customHeight="1"/>
    <row r="934" s="216" customFormat="1" ht="17.25" customHeight="1"/>
    <row r="935" s="216" customFormat="1" ht="17.25" customHeight="1"/>
    <row r="936" s="216" customFormat="1" ht="17.25" customHeight="1"/>
    <row r="937" s="216" customFormat="1" ht="17.25" customHeight="1"/>
    <row r="938" s="216" customFormat="1" ht="17.25" customHeight="1"/>
    <row r="939" s="216" customFormat="1" ht="17.25" customHeight="1"/>
    <row r="940" s="216" customFormat="1" ht="17.25" customHeight="1"/>
    <row r="941" s="216" customFormat="1" ht="17.25" customHeight="1"/>
    <row r="942" s="216" customFormat="1" ht="17.25" customHeight="1"/>
    <row r="943" s="216" customFormat="1" ht="17.25" customHeight="1"/>
    <row r="944" s="216" customFormat="1" ht="17.25" customHeight="1"/>
    <row r="945" s="216" customFormat="1" ht="17.25" customHeight="1"/>
    <row r="946" s="216" customFormat="1" ht="17.25" customHeight="1"/>
    <row r="947" s="216" customFormat="1" ht="17.25" customHeight="1"/>
    <row r="948" s="216" customFormat="1" ht="17.25" customHeight="1"/>
    <row r="949" s="216" customFormat="1" ht="17.25" customHeight="1"/>
    <row r="950" s="216" customFormat="1" ht="17.25" customHeight="1"/>
    <row r="951" s="216" customFormat="1" ht="17.25" customHeight="1"/>
    <row r="952" s="216" customFormat="1" ht="17.25" customHeight="1"/>
    <row r="953" s="216" customFormat="1" ht="17.25" customHeight="1"/>
    <row r="954" s="216" customFormat="1" ht="17.25" customHeight="1"/>
    <row r="955" s="216" customFormat="1" ht="17.25" customHeight="1"/>
    <row r="956" s="216" customFormat="1" ht="17.25" customHeight="1"/>
    <row r="957" s="216" customFormat="1" ht="17.25" customHeight="1"/>
    <row r="958" s="216" customFormat="1" ht="17.25" customHeight="1"/>
    <row r="959" s="216" customFormat="1" ht="17.25" customHeight="1"/>
    <row r="960" s="216" customFormat="1" ht="17.25" customHeight="1"/>
    <row r="961" s="216" customFormat="1" ht="17.25" customHeight="1"/>
    <row r="962" s="216" customFormat="1" ht="17.25" customHeight="1"/>
    <row r="963" s="216" customFormat="1" ht="17.25" customHeight="1"/>
    <row r="964" s="216" customFormat="1" ht="17.25" customHeight="1"/>
    <row r="965" s="216" customFormat="1" ht="17.25" customHeight="1"/>
    <row r="966" s="216" customFormat="1" ht="17.25" customHeight="1"/>
    <row r="967" s="216" customFormat="1" ht="17.25" customHeight="1"/>
    <row r="968" s="216" customFormat="1" ht="17.25" customHeight="1"/>
    <row r="969" s="216" customFormat="1" ht="17.25" customHeight="1"/>
    <row r="970" s="216" customFormat="1" ht="17.25" customHeight="1"/>
    <row r="971" s="216" customFormat="1" ht="17.25" customHeight="1"/>
    <row r="972" s="216" customFormat="1" ht="17.25" customHeight="1"/>
    <row r="973" s="216" customFormat="1" ht="17.25" customHeight="1"/>
    <row r="974" s="216" customFormat="1" ht="17.25" customHeight="1"/>
    <row r="975" s="216" customFormat="1" ht="17.25" customHeight="1"/>
    <row r="976" s="216" customFormat="1" ht="17.25" customHeight="1"/>
    <row r="977" s="216" customFormat="1" ht="17.25" customHeight="1"/>
    <row r="978" s="216" customFormat="1" ht="17.25" customHeight="1"/>
    <row r="979" s="216" customFormat="1" ht="17.25" customHeight="1"/>
    <row r="980" s="216" customFormat="1" ht="17.25" customHeight="1"/>
    <row r="981" s="216" customFormat="1" ht="17.25" customHeight="1"/>
    <row r="982" s="216" customFormat="1" ht="17.25" customHeight="1"/>
    <row r="983" s="216" customFormat="1" ht="17.25" customHeight="1"/>
    <row r="984" s="216" customFormat="1" ht="17.25" customHeight="1"/>
    <row r="985" s="216" customFormat="1" ht="17.25" customHeight="1"/>
    <row r="986" s="216" customFormat="1" ht="17.25" customHeight="1"/>
    <row r="987" s="216" customFormat="1" ht="17.25" customHeight="1"/>
    <row r="988" s="216" customFormat="1" ht="17.25" customHeight="1"/>
    <row r="989" s="216" customFormat="1" ht="17.25" customHeight="1"/>
    <row r="990" s="216" customFormat="1" ht="17.25" customHeight="1"/>
    <row r="991" s="216" customFormat="1" ht="17.25" customHeight="1"/>
    <row r="992" s="216" customFormat="1" ht="17.25" customHeight="1"/>
    <row r="993" s="216" customFormat="1" ht="17.25" customHeight="1"/>
    <row r="994" s="216" customFormat="1" ht="17.25" customHeight="1"/>
    <row r="995" s="216" customFormat="1" ht="17.25" customHeight="1"/>
    <row r="996" s="216" customFormat="1" ht="17.25" customHeight="1"/>
    <row r="997" s="216" customFormat="1" ht="17.25" customHeight="1"/>
    <row r="998" s="216" customFormat="1" ht="17.25" customHeight="1"/>
    <row r="999" s="216" customFormat="1" ht="17.25" customHeight="1"/>
    <row r="1000" s="216" customFormat="1" ht="17.25" customHeight="1"/>
    <row r="1001" s="216" customFormat="1" ht="17.25" customHeight="1"/>
    <row r="1002" s="216" customFormat="1" ht="17.25" customHeight="1"/>
    <row r="1003" s="216" customFormat="1" ht="17.25" customHeight="1"/>
    <row r="1004" s="216" customFormat="1" ht="17.25" customHeight="1"/>
    <row r="1005" s="216" customFormat="1" ht="17.25" customHeight="1"/>
    <row r="1006" s="216" customFormat="1" ht="17.25" customHeight="1"/>
    <row r="1007" s="216" customFormat="1" ht="17.25" customHeight="1"/>
    <row r="1008" s="216" customFormat="1" ht="17.25" customHeight="1"/>
    <row r="1009" s="216" customFormat="1" ht="17.25" customHeight="1"/>
    <row r="1010" s="216" customFormat="1" ht="17.25" customHeight="1"/>
    <row r="1011" s="216" customFormat="1" ht="17.25" customHeight="1"/>
    <row r="1012" s="216" customFormat="1" ht="17.25" customHeight="1"/>
    <row r="1013" s="216" customFormat="1" ht="17.25" customHeight="1"/>
    <row r="1014" s="216" customFormat="1" ht="17.25" customHeight="1"/>
    <row r="1015" s="216" customFormat="1" ht="17.25" customHeight="1"/>
    <row r="1016" s="216" customFormat="1" ht="17.25" customHeight="1"/>
    <row r="1017" s="216" customFormat="1" ht="17.25" customHeight="1"/>
    <row r="1018" s="216" customFormat="1" ht="17.25" customHeight="1"/>
    <row r="1019" s="216" customFormat="1" ht="17.25" customHeight="1"/>
    <row r="1020" s="216" customFormat="1" ht="17.25" customHeight="1"/>
    <row r="1021" s="216" customFormat="1" ht="17.25" customHeight="1"/>
  </sheetData>
  <sheetProtection algorithmName="SHA-512" hashValue="nHxkoQSx1eKHRFNpWhYm8n+cyqsdzwv9Jg9MAxNwBnho+zdsF5tby25NcipQaUtpPpyXQybo1Zp8KLjZ/3fW9A==" saltValue="y50w91W7udS3SJKHMj6qaw==" spinCount="100000" sheet="1" selectLockedCells="1"/>
  <mergeCells count="337">
    <mergeCell ref="P15:AC15"/>
    <mergeCell ref="B16:O16"/>
    <mergeCell ref="P16:AC16"/>
    <mergeCell ref="E1:BE1"/>
    <mergeCell ref="BL3:BN3"/>
    <mergeCell ref="BR3:BT3"/>
    <mergeCell ref="BX3:BZ3"/>
    <mergeCell ref="B4:AC4"/>
    <mergeCell ref="AH4:AO9"/>
    <mergeCell ref="AP4:AU5"/>
    <mergeCell ref="AW4:CD5"/>
    <mergeCell ref="B5:E5"/>
    <mergeCell ref="F5:G5"/>
    <mergeCell ref="H5:K5"/>
    <mergeCell ref="L5:W5"/>
    <mergeCell ref="X5:AC5"/>
    <mergeCell ref="B6:C6"/>
    <mergeCell ref="D6:E6"/>
    <mergeCell ref="F6:G6"/>
    <mergeCell ref="H6:I6"/>
    <mergeCell ref="J6:K6"/>
    <mergeCell ref="L6:M6"/>
    <mergeCell ref="N6:O6"/>
    <mergeCell ref="F9:G9"/>
    <mergeCell ref="H9:I9"/>
    <mergeCell ref="J9:K9"/>
    <mergeCell ref="L9:M9"/>
    <mergeCell ref="AB6:AC6"/>
    <mergeCell ref="AP6:AU6"/>
    <mergeCell ref="AW6:CD6"/>
    <mergeCell ref="AP7:AU8"/>
    <mergeCell ref="AW7:CD8"/>
    <mergeCell ref="B8:AA8"/>
    <mergeCell ref="P6:Q6"/>
    <mergeCell ref="R6:S6"/>
    <mergeCell ref="T6:U6"/>
    <mergeCell ref="V6:W6"/>
    <mergeCell ref="X6:Y6"/>
    <mergeCell ref="Z6:AA6"/>
    <mergeCell ref="AW13:CD14"/>
    <mergeCell ref="AP14:AU14"/>
    <mergeCell ref="AP15:AU16"/>
    <mergeCell ref="AW15:BO16"/>
    <mergeCell ref="BP15:CD16"/>
    <mergeCell ref="Z9:AA9"/>
    <mergeCell ref="AP9:AU9"/>
    <mergeCell ref="AW9:BO9"/>
    <mergeCell ref="BP9:CD9"/>
    <mergeCell ref="B10:AC10"/>
    <mergeCell ref="AD11:AN16"/>
    <mergeCell ref="AP11:AU12"/>
    <mergeCell ref="AW11:CD12"/>
    <mergeCell ref="AP13:AU13"/>
    <mergeCell ref="N9:O9"/>
    <mergeCell ref="P9:Q9"/>
    <mergeCell ref="R9:S9"/>
    <mergeCell ref="T9:U9"/>
    <mergeCell ref="V9:W9"/>
    <mergeCell ref="X9:Y9"/>
    <mergeCell ref="B9:C9"/>
    <mergeCell ref="D9:E9"/>
    <mergeCell ref="B11:AC14"/>
    <mergeCell ref="B15:O15"/>
    <mergeCell ref="C18:CC18"/>
    <mergeCell ref="Z19:BC19"/>
    <mergeCell ref="B21:AO21"/>
    <mergeCell ref="AQ21:CD21"/>
    <mergeCell ref="B22:I23"/>
    <mergeCell ref="J22:Y22"/>
    <mergeCell ref="Z22:AO22"/>
    <mergeCell ref="AQ22:AX23"/>
    <mergeCell ref="AY22:BN22"/>
    <mergeCell ref="BO22:CD22"/>
    <mergeCell ref="B25:E25"/>
    <mergeCell ref="F25:I25"/>
    <mergeCell ref="J25:M25"/>
    <mergeCell ref="N25:X25"/>
    <mergeCell ref="Z25:AC25"/>
    <mergeCell ref="AD25:AN25"/>
    <mergeCell ref="BO23:BR23"/>
    <mergeCell ref="BS23:CD23"/>
    <mergeCell ref="B24:E24"/>
    <mergeCell ref="F24:I24"/>
    <mergeCell ref="J24:M24"/>
    <mergeCell ref="N24:X24"/>
    <mergeCell ref="Z24:AC24"/>
    <mergeCell ref="AD24:AN24"/>
    <mergeCell ref="AQ24:AT24"/>
    <mergeCell ref="AU24:AX24"/>
    <mergeCell ref="J23:M23"/>
    <mergeCell ref="N23:Y23"/>
    <mergeCell ref="Z23:AC23"/>
    <mergeCell ref="AD23:AO23"/>
    <mergeCell ref="AY23:BB23"/>
    <mergeCell ref="BC23:BN23"/>
    <mergeCell ref="AQ25:AT25"/>
    <mergeCell ref="AU25:AX25"/>
    <mergeCell ref="AY25:BB25"/>
    <mergeCell ref="BC25:BM25"/>
    <mergeCell ref="BO25:BR25"/>
    <mergeCell ref="BS25:CC25"/>
    <mergeCell ref="AY24:BB24"/>
    <mergeCell ref="BC24:BM24"/>
    <mergeCell ref="BO24:BR24"/>
    <mergeCell ref="BS24:CC24"/>
    <mergeCell ref="AQ26:AT26"/>
    <mergeCell ref="AU26:AX26"/>
    <mergeCell ref="AY26:BB26"/>
    <mergeCell ref="BC26:BM26"/>
    <mergeCell ref="BO26:BR26"/>
    <mergeCell ref="BS26:CC26"/>
    <mergeCell ref="B26:E26"/>
    <mergeCell ref="F26:I26"/>
    <mergeCell ref="J26:M26"/>
    <mergeCell ref="N26:X26"/>
    <mergeCell ref="Z26:AC26"/>
    <mergeCell ref="AD26:AN26"/>
    <mergeCell ref="AQ27:AT27"/>
    <mergeCell ref="AU27:AX27"/>
    <mergeCell ref="AY27:BB27"/>
    <mergeCell ref="BC27:BM27"/>
    <mergeCell ref="BO27:BR27"/>
    <mergeCell ref="BS27:CC27"/>
    <mergeCell ref="B27:E27"/>
    <mergeCell ref="F27:I27"/>
    <mergeCell ref="J27:M27"/>
    <mergeCell ref="N27:X27"/>
    <mergeCell ref="Z27:AC27"/>
    <mergeCell ref="AD27:AN27"/>
    <mergeCell ref="AQ28:AT28"/>
    <mergeCell ref="AU28:AX28"/>
    <mergeCell ref="AY28:BB28"/>
    <mergeCell ref="BC28:BM28"/>
    <mergeCell ref="BO28:BR28"/>
    <mergeCell ref="BS28:CC28"/>
    <mergeCell ref="B28:E28"/>
    <mergeCell ref="F28:I28"/>
    <mergeCell ref="J28:M28"/>
    <mergeCell ref="N28:X28"/>
    <mergeCell ref="Z28:AC28"/>
    <mergeCell ref="AD28:AN28"/>
    <mergeCell ref="AQ29:AT29"/>
    <mergeCell ref="AU29:AX29"/>
    <mergeCell ref="AY29:BB29"/>
    <mergeCell ref="BC29:BM29"/>
    <mergeCell ref="BO29:BR29"/>
    <mergeCell ref="BS29:CC29"/>
    <mergeCell ref="B29:E29"/>
    <mergeCell ref="F29:I29"/>
    <mergeCell ref="J29:M29"/>
    <mergeCell ref="N29:X29"/>
    <mergeCell ref="Z29:AC29"/>
    <mergeCell ref="AD29:AN29"/>
    <mergeCell ref="AQ30:AT30"/>
    <mergeCell ref="AU30:AX30"/>
    <mergeCell ref="AY30:BB30"/>
    <mergeCell ref="BC30:BM30"/>
    <mergeCell ref="BO30:BR30"/>
    <mergeCell ref="BS30:CC30"/>
    <mergeCell ref="B30:E30"/>
    <mergeCell ref="F30:I30"/>
    <mergeCell ref="J30:M30"/>
    <mergeCell ref="N30:X30"/>
    <mergeCell ref="Z30:AC30"/>
    <mergeCell ref="AD30:AN30"/>
    <mergeCell ref="AQ31:AT31"/>
    <mergeCell ref="AU31:AX31"/>
    <mergeCell ref="AY31:BB31"/>
    <mergeCell ref="BC31:BM31"/>
    <mergeCell ref="BO31:BR31"/>
    <mergeCell ref="BS31:CC31"/>
    <mergeCell ref="B31:E31"/>
    <mergeCell ref="F31:I31"/>
    <mergeCell ref="J31:M31"/>
    <mergeCell ref="N31:X31"/>
    <mergeCell ref="Z31:AC31"/>
    <mergeCell ref="AD31:AN31"/>
    <mergeCell ref="AQ32:AT32"/>
    <mergeCell ref="AU32:AX32"/>
    <mergeCell ref="AY32:BB32"/>
    <mergeCell ref="BC32:BM32"/>
    <mergeCell ref="BO32:BR32"/>
    <mergeCell ref="BS32:CC32"/>
    <mergeCell ref="B32:E32"/>
    <mergeCell ref="F32:I32"/>
    <mergeCell ref="J32:M32"/>
    <mergeCell ref="N32:X32"/>
    <mergeCell ref="Z32:AC32"/>
    <mergeCell ref="AD32:AN32"/>
    <mergeCell ref="AQ33:AT33"/>
    <mergeCell ref="AU33:AX33"/>
    <mergeCell ref="AY33:BB33"/>
    <mergeCell ref="BC33:BM33"/>
    <mergeCell ref="BO33:BR33"/>
    <mergeCell ref="BS33:CC33"/>
    <mergeCell ref="B33:E33"/>
    <mergeCell ref="F33:I33"/>
    <mergeCell ref="J33:M33"/>
    <mergeCell ref="N33:X33"/>
    <mergeCell ref="Z33:AC33"/>
    <mergeCell ref="AD33:AN33"/>
    <mergeCell ref="AQ34:AT34"/>
    <mergeCell ref="AU34:AX34"/>
    <mergeCell ref="AY34:BB34"/>
    <mergeCell ref="BC34:BM34"/>
    <mergeCell ref="BO34:BR34"/>
    <mergeCell ref="BS34:CC34"/>
    <mergeCell ref="B34:E34"/>
    <mergeCell ref="F34:I34"/>
    <mergeCell ref="J34:M34"/>
    <mergeCell ref="N34:X34"/>
    <mergeCell ref="Z34:AC34"/>
    <mergeCell ref="AD34:AN34"/>
    <mergeCell ref="AQ35:AT35"/>
    <mergeCell ref="AU35:AX35"/>
    <mergeCell ref="AY35:BB35"/>
    <mergeCell ref="BC35:BM35"/>
    <mergeCell ref="BO35:BR35"/>
    <mergeCell ref="BS35:CC35"/>
    <mergeCell ref="B35:E35"/>
    <mergeCell ref="F35:I35"/>
    <mergeCell ref="J35:M35"/>
    <mergeCell ref="N35:X35"/>
    <mergeCell ref="Z35:AC35"/>
    <mergeCell ref="AD35:AN35"/>
    <mergeCell ref="AQ36:AT36"/>
    <mergeCell ref="AU36:AX36"/>
    <mergeCell ref="AY36:BB36"/>
    <mergeCell ref="BC36:BM36"/>
    <mergeCell ref="BO36:BR36"/>
    <mergeCell ref="BS36:CC36"/>
    <mergeCell ref="B36:E36"/>
    <mergeCell ref="F36:I36"/>
    <mergeCell ref="J36:M36"/>
    <mergeCell ref="N36:X36"/>
    <mergeCell ref="Z36:AC36"/>
    <mergeCell ref="AD36:AN36"/>
    <mergeCell ref="BO41:BR41"/>
    <mergeCell ref="BS41:CC41"/>
    <mergeCell ref="B41:E41"/>
    <mergeCell ref="F41:I41"/>
    <mergeCell ref="J41:M41"/>
    <mergeCell ref="N41:X41"/>
    <mergeCell ref="Z41:AC41"/>
    <mergeCell ref="AD41:AN41"/>
    <mergeCell ref="AQ37:AT37"/>
    <mergeCell ref="AU37:AX37"/>
    <mergeCell ref="AY37:BB37"/>
    <mergeCell ref="BC37:BM37"/>
    <mergeCell ref="BO37:BR37"/>
    <mergeCell ref="BS37:CC37"/>
    <mergeCell ref="B37:E37"/>
    <mergeCell ref="F37:I37"/>
    <mergeCell ref="J37:M37"/>
    <mergeCell ref="N37:X37"/>
    <mergeCell ref="Z37:AC37"/>
    <mergeCell ref="AD37:AN37"/>
    <mergeCell ref="AQ41:AT41"/>
    <mergeCell ref="AU41:AX41"/>
    <mergeCell ref="AY41:BB41"/>
    <mergeCell ref="BC41:BM41"/>
    <mergeCell ref="BS42:CC42"/>
    <mergeCell ref="B45:S45"/>
    <mergeCell ref="T45:AK45"/>
    <mergeCell ref="AL45:AV45"/>
    <mergeCell ref="AW45:BG45"/>
    <mergeCell ref="BJ45:BQ46"/>
    <mergeCell ref="B46:S46"/>
    <mergeCell ref="B42:I42"/>
    <mergeCell ref="J42:M42"/>
    <mergeCell ref="N42:X42"/>
    <mergeCell ref="Z42:AC42"/>
    <mergeCell ref="AD42:AN42"/>
    <mergeCell ref="AQ42:AX42"/>
    <mergeCell ref="T46:AK46"/>
    <mergeCell ref="AL46:AV46"/>
    <mergeCell ref="AW46:BG46"/>
    <mergeCell ref="B56:C56"/>
    <mergeCell ref="AY42:BB42"/>
    <mergeCell ref="BC42:BM42"/>
    <mergeCell ref="BJ53:CD55"/>
    <mergeCell ref="BJ47:BQ48"/>
    <mergeCell ref="B48:S48"/>
    <mergeCell ref="T48:AK48"/>
    <mergeCell ref="AL48:AV48"/>
    <mergeCell ref="AW48:BG48"/>
    <mergeCell ref="B49:S49"/>
    <mergeCell ref="T49:AK49"/>
    <mergeCell ref="AL49:AV49"/>
    <mergeCell ref="AW49:BG49"/>
    <mergeCell ref="BJ49:BQ50"/>
    <mergeCell ref="BJ51:CD51"/>
    <mergeCell ref="B47:S47"/>
    <mergeCell ref="T47:AK47"/>
    <mergeCell ref="AL47:AV47"/>
    <mergeCell ref="AW47:BG47"/>
    <mergeCell ref="B50:S50"/>
    <mergeCell ref="T50:AK50"/>
    <mergeCell ref="AL50:AV50"/>
    <mergeCell ref="AW50:BG50"/>
    <mergeCell ref="BO42:BR42"/>
    <mergeCell ref="BC38:BM38"/>
    <mergeCell ref="BO38:BR38"/>
    <mergeCell ref="BS38:CC38"/>
    <mergeCell ref="B39:E39"/>
    <mergeCell ref="F39:I39"/>
    <mergeCell ref="J39:M39"/>
    <mergeCell ref="N39:X39"/>
    <mergeCell ref="Z39:AC39"/>
    <mergeCell ref="AD39:AN39"/>
    <mergeCell ref="AQ39:AT39"/>
    <mergeCell ref="AU39:AX39"/>
    <mergeCell ref="AY39:BB39"/>
    <mergeCell ref="BC39:BM39"/>
    <mergeCell ref="BO39:BR39"/>
    <mergeCell ref="BS39:CC39"/>
    <mergeCell ref="B38:E38"/>
    <mergeCell ref="F38:I38"/>
    <mergeCell ref="J38:M38"/>
    <mergeCell ref="N38:X38"/>
    <mergeCell ref="Z38:AC38"/>
    <mergeCell ref="AD38:AN38"/>
    <mergeCell ref="AQ38:AT38"/>
    <mergeCell ref="AU38:AX38"/>
    <mergeCell ref="AY38:BB38"/>
    <mergeCell ref="BC40:BM40"/>
    <mergeCell ref="BO40:BR40"/>
    <mergeCell ref="BS40:CC40"/>
    <mergeCell ref="B40:E40"/>
    <mergeCell ref="F40:I40"/>
    <mergeCell ref="J40:M40"/>
    <mergeCell ref="N40:X40"/>
    <mergeCell ref="Z40:AC40"/>
    <mergeCell ref="AD40:AN40"/>
    <mergeCell ref="AQ40:AT40"/>
    <mergeCell ref="AU40:AX40"/>
    <mergeCell ref="AY40:BB40"/>
  </mergeCells>
  <phoneticPr fontId="4"/>
  <pageMargins left="0.55000000000000004" right="0.28999999999999998" top="0.33" bottom="0.27" header="0.2" footer="0.2"/>
  <pageSetup paperSize="9"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2:AP57"/>
  <sheetViews>
    <sheetView showGridLines="0" topLeftCell="A12" zoomScaleNormal="100" workbookViewId="0">
      <selection activeCell="G10" sqref="G10"/>
    </sheetView>
  </sheetViews>
  <sheetFormatPr defaultRowHeight="13.5"/>
  <cols>
    <col min="1" max="2" width="0.875" customWidth="1"/>
    <col min="3" max="7" width="3.125" customWidth="1"/>
    <col min="8" max="36" width="2.625" customWidth="1"/>
    <col min="37" max="37" width="1.625" customWidth="1"/>
    <col min="38" max="38" width="1.25" customWidth="1"/>
    <col min="39" max="39" width="1" customWidth="1"/>
    <col min="41" max="42" width="9" hidden="1" customWidth="1"/>
  </cols>
  <sheetData>
    <row r="2" spans="2:37" ht="22.5" customHeight="1">
      <c r="B2" s="150"/>
      <c r="C2" s="151" t="s">
        <v>86</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row>
    <row r="3" spans="2:37" ht="18"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4" spans="2:37" s="149" customFormat="1" ht="18.75" customHeight="1">
      <c r="B4" s="148"/>
      <c r="C4" s="148"/>
      <c r="D4" s="148"/>
      <c r="E4" s="148"/>
      <c r="F4" s="148"/>
      <c r="G4" s="148"/>
      <c r="H4" s="148"/>
      <c r="I4" s="148"/>
      <c r="J4" s="148"/>
      <c r="K4" s="148"/>
      <c r="L4" s="148"/>
      <c r="M4" s="148"/>
      <c r="N4" s="148"/>
      <c r="O4" s="148"/>
      <c r="P4" s="148"/>
      <c r="Q4" s="148"/>
      <c r="R4" s="148"/>
      <c r="S4" s="148"/>
      <c r="T4" s="128"/>
      <c r="U4" s="128"/>
      <c r="V4" s="128"/>
      <c r="W4" s="128"/>
      <c r="X4" s="280"/>
      <c r="Y4" s="280"/>
      <c r="Z4" s="280" t="s">
        <v>140</v>
      </c>
      <c r="AA4" s="308"/>
      <c r="AB4" s="705" t="str">
        <f>IF('確定（労働局提出用）'!BL3:BL3="","",'確定（労働局提出用）'!BL3:BL3)</f>
        <v/>
      </c>
      <c r="AC4" s="705"/>
      <c r="AD4" s="281" t="s">
        <v>139</v>
      </c>
      <c r="AE4" s="698" t="str">
        <f>IF('確定（労働局提出用）'!BR3:BR3="","",'確定（労働局提出用）'!BR3:BR3)</f>
        <v/>
      </c>
      <c r="AF4" s="698"/>
      <c r="AG4" s="280" t="s">
        <v>138</v>
      </c>
      <c r="AH4" s="698" t="str">
        <f>IF('確定（労働局提出用）'!BX3:BX3="","",'確定（労働局提出用）'!BX3:BX3)</f>
        <v/>
      </c>
      <c r="AI4" s="698"/>
      <c r="AJ4" s="280" t="s">
        <v>130</v>
      </c>
      <c r="AK4" s="148"/>
    </row>
    <row r="5" spans="2:37" s="126" customFormat="1" ht="18.75" customHeight="1">
      <c r="B5" s="127"/>
      <c r="C5" s="127"/>
      <c r="D5" s="128"/>
      <c r="E5" s="128"/>
      <c r="F5" s="128"/>
      <c r="G5" s="128"/>
      <c r="H5" s="128"/>
      <c r="I5" s="128"/>
      <c r="J5" s="128"/>
      <c r="K5" s="128"/>
      <c r="L5" s="128"/>
      <c r="M5" s="129"/>
      <c r="N5" s="129"/>
      <c r="O5" s="129"/>
      <c r="P5" s="128"/>
      <c r="Q5" s="128"/>
      <c r="R5" s="128"/>
      <c r="S5" s="128"/>
      <c r="T5" s="128"/>
      <c r="U5" s="128"/>
      <c r="V5" s="128"/>
      <c r="W5" s="128"/>
      <c r="X5" s="128"/>
      <c r="Y5" s="128"/>
      <c r="Z5" s="128"/>
      <c r="AA5" s="128"/>
      <c r="AB5" s="128"/>
      <c r="AC5" s="128"/>
      <c r="AD5" s="128"/>
      <c r="AE5" s="128"/>
      <c r="AF5" s="128"/>
      <c r="AG5" s="128"/>
      <c r="AH5" s="128"/>
      <c r="AI5" s="128"/>
      <c r="AJ5" s="128"/>
      <c r="AK5" s="127"/>
    </row>
    <row r="6" spans="2:37" s="126" customFormat="1" ht="18.75" customHeight="1">
      <c r="B6" s="130"/>
      <c r="C6" s="706"/>
      <c r="D6" s="706"/>
      <c r="E6" s="706"/>
      <c r="F6" s="706"/>
      <c r="G6" s="706"/>
      <c r="H6" s="129" t="s">
        <v>73</v>
      </c>
      <c r="I6" s="131"/>
      <c r="J6" s="131"/>
      <c r="K6" s="131"/>
      <c r="L6" s="131"/>
      <c r="M6" s="129"/>
      <c r="N6" s="129"/>
      <c r="O6" s="129"/>
      <c r="P6" s="128"/>
      <c r="Q6" s="128"/>
      <c r="R6" s="128"/>
      <c r="S6" s="128"/>
      <c r="T6" s="128"/>
      <c r="U6" s="128"/>
      <c r="V6" s="128"/>
      <c r="W6" s="128"/>
      <c r="X6" s="128"/>
      <c r="Y6" s="128"/>
      <c r="Z6" s="128"/>
      <c r="AA6" s="128"/>
      <c r="AB6" s="128"/>
      <c r="AC6" s="128"/>
      <c r="AD6" s="128"/>
      <c r="AE6" s="128"/>
      <c r="AF6" s="128"/>
      <c r="AG6" s="128"/>
      <c r="AH6" s="128"/>
      <c r="AI6" s="128"/>
      <c r="AJ6" s="128"/>
      <c r="AK6" s="127"/>
    </row>
    <row r="7" spans="2:37" s="126" customFormat="1" ht="18.75" customHeight="1">
      <c r="B7" s="127"/>
      <c r="C7" s="127"/>
      <c r="D7" s="128"/>
      <c r="E7" s="128"/>
      <c r="F7" s="128"/>
      <c r="G7" s="128"/>
      <c r="H7" s="128"/>
      <c r="I7" s="128"/>
      <c r="J7" s="128"/>
      <c r="K7" s="128"/>
      <c r="L7" s="128"/>
      <c r="M7" s="128"/>
      <c r="N7" s="128"/>
      <c r="O7" s="128"/>
      <c r="P7" s="128"/>
      <c r="Q7" s="128"/>
      <c r="R7" s="128"/>
      <c r="S7" s="128"/>
      <c r="T7" s="128"/>
      <c r="U7" s="128"/>
      <c r="V7" s="132"/>
      <c r="W7" s="128"/>
      <c r="X7" s="128"/>
      <c r="Y7" s="128"/>
      <c r="Z7" s="128"/>
      <c r="AA7" s="128"/>
      <c r="AB7" s="128"/>
      <c r="AC7" s="128"/>
      <c r="AD7" s="128"/>
      <c r="AE7" s="128"/>
      <c r="AF7" s="128"/>
      <c r="AG7" s="128"/>
      <c r="AH7" s="128"/>
      <c r="AI7" s="128"/>
      <c r="AJ7" s="128"/>
      <c r="AK7" s="127"/>
    </row>
    <row r="8" spans="2:37" ht="13.5" customHeight="1">
      <c r="B8" s="133"/>
      <c r="C8" s="133"/>
      <c r="D8" s="134"/>
      <c r="E8" s="134"/>
      <c r="F8" s="134"/>
      <c r="G8" s="134"/>
      <c r="H8" s="134"/>
      <c r="I8" s="134"/>
      <c r="J8" s="134"/>
      <c r="K8" s="134"/>
      <c r="L8" s="134"/>
      <c r="M8" s="134"/>
      <c r="N8" s="134"/>
      <c r="O8" s="134"/>
      <c r="P8" s="134"/>
      <c r="Q8" s="134"/>
      <c r="R8" s="134"/>
      <c r="S8" s="134"/>
      <c r="T8" s="134"/>
      <c r="U8" s="134"/>
      <c r="V8" s="134"/>
      <c r="W8" s="134"/>
      <c r="X8" s="129"/>
      <c r="Y8" s="128"/>
      <c r="Z8" s="128"/>
      <c r="AA8" s="128"/>
      <c r="AB8" s="128"/>
      <c r="AC8" s="128"/>
      <c r="AD8" s="128"/>
      <c r="AE8" s="128"/>
      <c r="AF8" s="128"/>
      <c r="AG8" s="128"/>
      <c r="AH8" s="128"/>
      <c r="AI8" s="128"/>
      <c r="AJ8" s="128"/>
      <c r="AK8" s="127"/>
    </row>
    <row r="9" spans="2:37" ht="18.75" customHeight="1">
      <c r="B9" s="133"/>
      <c r="C9" s="707" t="s">
        <v>74</v>
      </c>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245"/>
      <c r="AJ9" s="128"/>
      <c r="AK9" s="127"/>
    </row>
    <row r="10" spans="2:37" ht="18.75" customHeight="1">
      <c r="B10" s="133"/>
      <c r="C10" s="708" t="s">
        <v>75</v>
      </c>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128"/>
      <c r="AJ10" s="128"/>
      <c r="AK10" s="127"/>
    </row>
    <row r="11" spans="2:37" ht="22.5" customHeight="1">
      <c r="B11" s="133"/>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127"/>
    </row>
    <row r="12" spans="2:37" ht="30" customHeight="1">
      <c r="B12" s="133"/>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127"/>
    </row>
    <row r="13" spans="2:37" ht="30" customHeight="1">
      <c r="B13" s="133"/>
      <c r="C13" s="134"/>
      <c r="H13" s="134"/>
      <c r="I13" s="134"/>
      <c r="J13" s="134"/>
      <c r="K13" s="134"/>
      <c r="L13" s="134"/>
      <c r="M13" s="134"/>
      <c r="N13" s="134"/>
      <c r="O13" s="134"/>
      <c r="P13" s="134"/>
      <c r="Q13" s="134"/>
      <c r="R13" s="134"/>
      <c r="S13" s="134"/>
      <c r="T13" s="134"/>
      <c r="U13" s="134"/>
      <c r="V13" s="134"/>
      <c r="W13" s="134"/>
      <c r="X13" s="129"/>
      <c r="Y13" s="128"/>
      <c r="Z13" s="128"/>
      <c r="AA13" s="128"/>
      <c r="AB13" s="128"/>
      <c r="AC13" s="128"/>
      <c r="AD13" s="128"/>
      <c r="AE13" s="128"/>
      <c r="AF13" s="128"/>
      <c r="AG13" s="128"/>
      <c r="AH13" s="128"/>
      <c r="AI13" s="128"/>
      <c r="AJ13" s="128"/>
      <c r="AK13" s="127"/>
    </row>
    <row r="14" spans="2:37" ht="15" customHeight="1">
      <c r="B14" s="133"/>
      <c r="C14" s="133"/>
      <c r="D14" s="134"/>
      <c r="E14" s="134"/>
      <c r="F14" s="134"/>
      <c r="G14" s="134"/>
      <c r="H14" s="134"/>
      <c r="I14" s="134"/>
      <c r="J14" s="134"/>
      <c r="K14" s="134"/>
      <c r="L14" s="134"/>
      <c r="M14" s="134"/>
      <c r="N14" s="134"/>
      <c r="O14" s="134"/>
      <c r="P14" s="134"/>
      <c r="Q14" s="134" t="s">
        <v>76</v>
      </c>
      <c r="R14" s="134"/>
      <c r="S14" s="134"/>
      <c r="T14" s="134"/>
      <c r="U14" s="134"/>
      <c r="V14" s="134"/>
      <c r="W14" s="134"/>
      <c r="X14" s="129"/>
      <c r="Y14" s="128"/>
      <c r="Z14" s="128"/>
      <c r="AA14" s="128"/>
      <c r="AB14" s="128"/>
      <c r="AC14" s="128"/>
      <c r="AD14" s="128"/>
      <c r="AE14" s="128"/>
      <c r="AF14" s="128"/>
      <c r="AG14" s="128"/>
      <c r="AH14" s="128"/>
      <c r="AI14" s="128"/>
      <c r="AJ14" s="128"/>
      <c r="AK14" s="127"/>
    </row>
    <row r="15" spans="2:37" ht="15" customHeight="1">
      <c r="B15" s="133"/>
      <c r="C15" s="133"/>
      <c r="D15" s="134"/>
      <c r="E15" s="134"/>
      <c r="F15" s="134"/>
      <c r="G15" s="134"/>
      <c r="H15" s="134"/>
      <c r="I15" s="134"/>
      <c r="J15" s="134"/>
      <c r="K15" s="134"/>
      <c r="L15" s="134"/>
      <c r="M15" s="134"/>
      <c r="N15" s="134"/>
      <c r="O15" s="134"/>
      <c r="P15" s="134"/>
      <c r="Q15" s="134"/>
      <c r="R15" s="134"/>
      <c r="S15" s="134"/>
      <c r="T15" s="134"/>
      <c r="U15" s="134"/>
      <c r="V15" s="134"/>
      <c r="W15" s="134"/>
      <c r="X15" s="129"/>
      <c r="Y15" s="128"/>
      <c r="Z15" s="128"/>
      <c r="AA15" s="128"/>
      <c r="AB15" s="128"/>
      <c r="AC15" s="128"/>
      <c r="AD15" s="128"/>
      <c r="AE15" s="128"/>
      <c r="AF15" s="128"/>
      <c r="AG15" s="128"/>
      <c r="AH15" s="128"/>
      <c r="AI15" s="128"/>
      <c r="AJ15" s="128"/>
      <c r="AK15" s="127"/>
    </row>
    <row r="16" spans="2:37" ht="18" customHeight="1">
      <c r="B16" s="134"/>
      <c r="C16" s="133" t="s">
        <v>77</v>
      </c>
      <c r="D16" s="133"/>
      <c r="E16" s="133"/>
      <c r="F16" s="133"/>
      <c r="G16" s="133"/>
      <c r="H16" s="133"/>
      <c r="I16" s="133"/>
      <c r="J16" s="133"/>
      <c r="K16" s="133"/>
      <c r="L16" s="133"/>
      <c r="M16" s="133"/>
      <c r="N16" s="133"/>
      <c r="O16" s="133"/>
      <c r="P16" s="133"/>
      <c r="Q16" s="133"/>
      <c r="R16" s="133"/>
      <c r="S16" s="133"/>
      <c r="T16" s="133"/>
      <c r="U16" s="133"/>
      <c r="V16" s="133"/>
      <c r="W16" s="133"/>
      <c r="X16" s="135"/>
      <c r="Y16" s="127"/>
      <c r="Z16" s="127"/>
      <c r="AA16" s="127"/>
      <c r="AB16" s="127"/>
      <c r="AC16" s="127"/>
      <c r="AD16" s="127"/>
      <c r="AE16" s="127"/>
      <c r="AF16" s="127"/>
      <c r="AG16" s="127"/>
      <c r="AH16" s="127"/>
      <c r="AI16" s="127"/>
      <c r="AJ16" s="127"/>
      <c r="AK16" s="127"/>
    </row>
    <row r="17" spans="1:42" ht="3.75" customHeight="1">
      <c r="B17" s="134"/>
      <c r="C17" s="133"/>
      <c r="D17" s="133"/>
      <c r="E17" s="133"/>
      <c r="F17" s="133"/>
      <c r="G17" s="133"/>
      <c r="H17" s="133"/>
      <c r="I17" s="133"/>
      <c r="J17" s="133"/>
      <c r="K17" s="133"/>
      <c r="L17" s="133"/>
      <c r="M17" s="133"/>
      <c r="N17" s="133"/>
      <c r="O17" s="133"/>
      <c r="P17" s="133"/>
      <c r="Q17" s="133"/>
      <c r="R17" s="133"/>
      <c r="S17" s="133"/>
      <c r="T17" s="133"/>
      <c r="U17" s="133"/>
      <c r="V17" s="133"/>
      <c r="W17" s="133"/>
      <c r="X17" s="135"/>
      <c r="Y17" s="127"/>
      <c r="Z17" s="127"/>
      <c r="AA17" s="127"/>
      <c r="AB17" s="127"/>
      <c r="AC17" s="127"/>
      <c r="AD17" s="127"/>
      <c r="AE17" s="127"/>
      <c r="AF17" s="127"/>
      <c r="AG17" s="127"/>
      <c r="AH17" s="127"/>
      <c r="AI17" s="127"/>
      <c r="AJ17" s="127"/>
      <c r="AK17" s="127"/>
    </row>
    <row r="18" spans="1:42" ht="18.75" customHeight="1">
      <c r="B18" s="702" t="s">
        <v>78</v>
      </c>
      <c r="C18" s="703"/>
      <c r="D18" s="703"/>
      <c r="E18" s="703"/>
      <c r="F18" s="703"/>
      <c r="G18" s="704"/>
      <c r="H18" s="702" t="s">
        <v>79</v>
      </c>
      <c r="I18" s="703"/>
      <c r="J18" s="703"/>
      <c r="K18" s="703"/>
      <c r="L18" s="704"/>
      <c r="M18" s="702" t="s">
        <v>80</v>
      </c>
      <c r="N18" s="703"/>
      <c r="O18" s="703"/>
      <c r="P18" s="703"/>
      <c r="Q18" s="703"/>
      <c r="R18" s="704"/>
      <c r="S18" s="702" t="s">
        <v>81</v>
      </c>
      <c r="T18" s="703"/>
      <c r="U18" s="703"/>
      <c r="V18" s="703"/>
      <c r="W18" s="703"/>
      <c r="X18" s="704"/>
      <c r="Y18" s="702" t="s">
        <v>131</v>
      </c>
      <c r="Z18" s="703"/>
      <c r="AA18" s="703"/>
      <c r="AB18" s="703"/>
      <c r="AC18" s="703"/>
      <c r="AD18" s="704"/>
      <c r="AE18" s="702" t="s">
        <v>132</v>
      </c>
      <c r="AF18" s="703"/>
      <c r="AG18" s="703"/>
      <c r="AH18" s="703"/>
      <c r="AI18" s="703"/>
      <c r="AJ18" s="704"/>
      <c r="AK18" s="136"/>
    </row>
    <row r="19" spans="1:42" ht="26.25" customHeight="1">
      <c r="B19" s="702" t="str">
        <f>IF(入力②!B9="","",入力②!B9)</f>
        <v/>
      </c>
      <c r="C19" s="703"/>
      <c r="D19" s="703"/>
      <c r="E19" s="703"/>
      <c r="F19" s="703"/>
      <c r="G19" s="704"/>
      <c r="H19" s="709" t="str">
        <f>IF(入力②!D9="","",入力②!D9)</f>
        <v/>
      </c>
      <c r="I19" s="710"/>
      <c r="J19" s="710"/>
      <c r="K19" s="710"/>
      <c r="L19" s="711"/>
      <c r="M19" s="709" t="str">
        <f>IF(入力②!E9="","",入力②!E9)</f>
        <v/>
      </c>
      <c r="N19" s="710"/>
      <c r="O19" s="710"/>
      <c r="P19" s="710"/>
      <c r="Q19" s="710"/>
      <c r="R19" s="711"/>
      <c r="S19" s="712" t="str">
        <f>IF(入力②!C9="","",入力②!C9)</f>
        <v/>
      </c>
      <c r="T19" s="713"/>
      <c r="U19" s="713"/>
      <c r="V19" s="713"/>
      <c r="W19" s="713"/>
      <c r="X19" s="714"/>
      <c r="Y19" s="699"/>
      <c r="Z19" s="700"/>
      <c r="AA19" s="700"/>
      <c r="AB19" s="700"/>
      <c r="AC19" s="700"/>
      <c r="AD19" s="701"/>
      <c r="AE19" s="699"/>
      <c r="AF19" s="700"/>
      <c r="AG19" s="700"/>
      <c r="AH19" s="700"/>
      <c r="AI19" s="700"/>
      <c r="AJ19" s="701"/>
      <c r="AK19" s="137"/>
      <c r="AO19" s="309"/>
      <c r="AP19" s="309"/>
    </row>
    <row r="20" spans="1:42" ht="26.25" customHeight="1">
      <c r="B20" s="702" t="str">
        <f>IF(入力②!B10="","",入力②!B10)</f>
        <v/>
      </c>
      <c r="C20" s="703"/>
      <c r="D20" s="703"/>
      <c r="E20" s="703"/>
      <c r="F20" s="703"/>
      <c r="G20" s="704"/>
      <c r="H20" s="709" t="str">
        <f>IF(入力②!D10="","",入力②!D10)</f>
        <v/>
      </c>
      <c r="I20" s="710"/>
      <c r="J20" s="710"/>
      <c r="K20" s="710"/>
      <c r="L20" s="711"/>
      <c r="M20" s="709" t="str">
        <f>IF(入力②!E10="","",入力②!E10)</f>
        <v/>
      </c>
      <c r="N20" s="710"/>
      <c r="O20" s="710"/>
      <c r="P20" s="710"/>
      <c r="Q20" s="710"/>
      <c r="R20" s="711"/>
      <c r="S20" s="712" t="str">
        <f>IF(入力②!C10="","",入力②!C10)</f>
        <v/>
      </c>
      <c r="T20" s="713"/>
      <c r="U20" s="713"/>
      <c r="V20" s="713"/>
      <c r="W20" s="713"/>
      <c r="X20" s="714"/>
      <c r="Y20" s="699"/>
      <c r="Z20" s="700"/>
      <c r="AA20" s="700"/>
      <c r="AB20" s="700"/>
      <c r="AC20" s="700"/>
      <c r="AD20" s="701"/>
      <c r="AE20" s="699"/>
      <c r="AF20" s="700"/>
      <c r="AG20" s="700"/>
      <c r="AH20" s="700"/>
      <c r="AI20" s="700"/>
      <c r="AJ20" s="701"/>
      <c r="AK20" s="137"/>
      <c r="AO20" s="309"/>
      <c r="AP20" s="309"/>
    </row>
    <row r="21" spans="1:42" ht="26.25" customHeight="1">
      <c r="B21" s="702" t="str">
        <f>IF(入力②!B11="","",入力②!B11)</f>
        <v/>
      </c>
      <c r="C21" s="703"/>
      <c r="D21" s="703"/>
      <c r="E21" s="703"/>
      <c r="F21" s="703"/>
      <c r="G21" s="704"/>
      <c r="H21" s="709" t="str">
        <f>IF(入力②!D11="","",入力②!D11)</f>
        <v/>
      </c>
      <c r="I21" s="710"/>
      <c r="J21" s="710"/>
      <c r="K21" s="710"/>
      <c r="L21" s="711"/>
      <c r="M21" s="709" t="str">
        <f>IF(入力②!E11="","",入力②!E11)</f>
        <v/>
      </c>
      <c r="N21" s="710"/>
      <c r="O21" s="710"/>
      <c r="P21" s="710"/>
      <c r="Q21" s="710"/>
      <c r="R21" s="711"/>
      <c r="S21" s="712" t="str">
        <f>IF(入力②!C11="","",入力②!C11)</f>
        <v/>
      </c>
      <c r="T21" s="713"/>
      <c r="U21" s="713"/>
      <c r="V21" s="713"/>
      <c r="W21" s="713"/>
      <c r="X21" s="714"/>
      <c r="Y21" s="699"/>
      <c r="Z21" s="700"/>
      <c r="AA21" s="700"/>
      <c r="AB21" s="700"/>
      <c r="AC21" s="700"/>
      <c r="AD21" s="701"/>
      <c r="AE21" s="699"/>
      <c r="AF21" s="700"/>
      <c r="AG21" s="700"/>
      <c r="AH21" s="700"/>
      <c r="AI21" s="700"/>
      <c r="AJ21" s="701"/>
      <c r="AK21" s="137"/>
      <c r="AO21" s="309"/>
      <c r="AP21" s="309"/>
    </row>
    <row r="22" spans="1:42" ht="26.25" customHeight="1">
      <c r="B22" s="702" t="str">
        <f>IF(入力②!B12="","",入力②!B12)</f>
        <v/>
      </c>
      <c r="C22" s="703"/>
      <c r="D22" s="703"/>
      <c r="E22" s="703"/>
      <c r="F22" s="703"/>
      <c r="G22" s="704"/>
      <c r="H22" s="709" t="str">
        <f>IF(入力②!D12="","",入力②!D12)</f>
        <v/>
      </c>
      <c r="I22" s="710"/>
      <c r="J22" s="710"/>
      <c r="K22" s="710"/>
      <c r="L22" s="711"/>
      <c r="M22" s="709" t="str">
        <f>IF(入力②!E12="","",入力②!E12)</f>
        <v/>
      </c>
      <c r="N22" s="710"/>
      <c r="O22" s="710"/>
      <c r="P22" s="710"/>
      <c r="Q22" s="710"/>
      <c r="R22" s="711"/>
      <c r="S22" s="712" t="str">
        <f>IF(入力②!C12="","",入力②!C12)</f>
        <v/>
      </c>
      <c r="T22" s="713"/>
      <c r="U22" s="713"/>
      <c r="V22" s="713"/>
      <c r="W22" s="713"/>
      <c r="X22" s="714"/>
      <c r="Y22" s="699"/>
      <c r="Z22" s="700"/>
      <c r="AA22" s="700"/>
      <c r="AB22" s="700"/>
      <c r="AC22" s="700"/>
      <c r="AD22" s="701"/>
      <c r="AE22" s="699"/>
      <c r="AF22" s="700"/>
      <c r="AG22" s="700"/>
      <c r="AH22" s="700"/>
      <c r="AI22" s="700"/>
      <c r="AJ22" s="701"/>
      <c r="AK22" s="137"/>
      <c r="AO22" s="309"/>
      <c r="AP22" s="309"/>
    </row>
    <row r="23" spans="1:42" ht="26.25" customHeight="1">
      <c r="B23" s="702" t="str">
        <f>IF(入力②!B13="","",入力②!B13)</f>
        <v/>
      </c>
      <c r="C23" s="703"/>
      <c r="D23" s="703"/>
      <c r="E23" s="703"/>
      <c r="F23" s="703"/>
      <c r="G23" s="704"/>
      <c r="H23" s="709" t="str">
        <f>IF(入力②!D13="","",入力②!D13)</f>
        <v/>
      </c>
      <c r="I23" s="710"/>
      <c r="J23" s="710"/>
      <c r="K23" s="710"/>
      <c r="L23" s="711"/>
      <c r="M23" s="709" t="str">
        <f>IF(入力②!E13="","",入力②!E13)</f>
        <v/>
      </c>
      <c r="N23" s="710"/>
      <c r="O23" s="710"/>
      <c r="P23" s="710"/>
      <c r="Q23" s="710"/>
      <c r="R23" s="711"/>
      <c r="S23" s="712" t="str">
        <f>IF(入力②!C13="","",入力②!C13)</f>
        <v/>
      </c>
      <c r="T23" s="713"/>
      <c r="U23" s="713"/>
      <c r="V23" s="713"/>
      <c r="W23" s="713"/>
      <c r="X23" s="714"/>
      <c r="Y23" s="699"/>
      <c r="Z23" s="700"/>
      <c r="AA23" s="700"/>
      <c r="AB23" s="700"/>
      <c r="AC23" s="700"/>
      <c r="AD23" s="701"/>
      <c r="AE23" s="699"/>
      <c r="AF23" s="700"/>
      <c r="AG23" s="700"/>
      <c r="AH23" s="700"/>
      <c r="AI23" s="700"/>
      <c r="AJ23" s="701"/>
      <c r="AK23" s="137"/>
      <c r="AO23" s="309"/>
      <c r="AP23" s="309"/>
    </row>
    <row r="24" spans="1:42" ht="26.25" customHeight="1">
      <c r="B24" s="702" t="str">
        <f>IF(入力②!B14="","",入力②!B14)</f>
        <v/>
      </c>
      <c r="C24" s="703"/>
      <c r="D24" s="703"/>
      <c r="E24" s="703"/>
      <c r="F24" s="703"/>
      <c r="G24" s="704"/>
      <c r="H24" s="709" t="str">
        <f>IF(入力②!D14="","",入力②!D14)</f>
        <v/>
      </c>
      <c r="I24" s="710"/>
      <c r="J24" s="710"/>
      <c r="K24" s="710"/>
      <c r="L24" s="711"/>
      <c r="M24" s="709" t="str">
        <f>IF(入力②!E14="","",入力②!E14)</f>
        <v/>
      </c>
      <c r="N24" s="710"/>
      <c r="O24" s="710"/>
      <c r="P24" s="710"/>
      <c r="Q24" s="710"/>
      <c r="R24" s="711"/>
      <c r="S24" s="712" t="str">
        <f>IF(入力②!C14="","",入力②!C14)</f>
        <v/>
      </c>
      <c r="T24" s="713"/>
      <c r="U24" s="713"/>
      <c r="V24" s="713"/>
      <c r="W24" s="713"/>
      <c r="X24" s="714"/>
      <c r="Y24" s="699"/>
      <c r="Z24" s="700"/>
      <c r="AA24" s="700"/>
      <c r="AB24" s="700"/>
      <c r="AC24" s="700"/>
      <c r="AD24" s="701"/>
      <c r="AE24" s="699"/>
      <c r="AF24" s="700"/>
      <c r="AG24" s="700"/>
      <c r="AH24" s="700"/>
      <c r="AI24" s="700"/>
      <c r="AJ24" s="701"/>
      <c r="AK24" s="137"/>
      <c r="AO24" s="309"/>
      <c r="AP24" s="309"/>
    </row>
    <row r="25" spans="1:42" ht="26.25" customHeight="1">
      <c r="B25" s="702" t="str">
        <f>IF(入力②!B15="","",入力②!B15)</f>
        <v/>
      </c>
      <c r="C25" s="703"/>
      <c r="D25" s="703"/>
      <c r="E25" s="703"/>
      <c r="F25" s="703"/>
      <c r="G25" s="704"/>
      <c r="H25" s="709" t="str">
        <f>IF(入力②!D15="","",入力②!D15)</f>
        <v/>
      </c>
      <c r="I25" s="710"/>
      <c r="J25" s="710"/>
      <c r="K25" s="710"/>
      <c r="L25" s="711"/>
      <c r="M25" s="709" t="str">
        <f>IF(入力②!E15="","",入力②!E15)</f>
        <v/>
      </c>
      <c r="N25" s="710"/>
      <c r="O25" s="710"/>
      <c r="P25" s="710"/>
      <c r="Q25" s="710"/>
      <c r="R25" s="711"/>
      <c r="S25" s="712" t="str">
        <f>IF(入力②!C15="","",入力②!C15)</f>
        <v/>
      </c>
      <c r="T25" s="713"/>
      <c r="U25" s="713"/>
      <c r="V25" s="713"/>
      <c r="W25" s="713"/>
      <c r="X25" s="714"/>
      <c r="Y25" s="699"/>
      <c r="Z25" s="700"/>
      <c r="AA25" s="700"/>
      <c r="AB25" s="700"/>
      <c r="AC25" s="700"/>
      <c r="AD25" s="701"/>
      <c r="AE25" s="699"/>
      <c r="AF25" s="700"/>
      <c r="AG25" s="700"/>
      <c r="AH25" s="700"/>
      <c r="AI25" s="700"/>
      <c r="AJ25" s="701"/>
      <c r="AK25" s="137"/>
      <c r="AO25" s="309"/>
      <c r="AP25" s="309"/>
    </row>
    <row r="26" spans="1:42" ht="26.25" customHeight="1">
      <c r="B26" s="702" t="str">
        <f>IF(入力②!B16="","",入力②!B16)</f>
        <v/>
      </c>
      <c r="C26" s="703"/>
      <c r="D26" s="703"/>
      <c r="E26" s="703"/>
      <c r="F26" s="703"/>
      <c r="G26" s="704"/>
      <c r="H26" s="709" t="str">
        <f>IF(入力②!D16="","",入力②!D16)</f>
        <v/>
      </c>
      <c r="I26" s="710"/>
      <c r="J26" s="710"/>
      <c r="K26" s="710"/>
      <c r="L26" s="711"/>
      <c r="M26" s="709" t="str">
        <f>IF(入力②!E16="","",入力②!E16)</f>
        <v/>
      </c>
      <c r="N26" s="710"/>
      <c r="O26" s="710"/>
      <c r="P26" s="710"/>
      <c r="Q26" s="710"/>
      <c r="R26" s="711"/>
      <c r="S26" s="712" t="str">
        <f>IF(入力②!C16="","",入力②!C16)</f>
        <v/>
      </c>
      <c r="T26" s="713"/>
      <c r="U26" s="713"/>
      <c r="V26" s="713"/>
      <c r="W26" s="713"/>
      <c r="X26" s="714"/>
      <c r="Y26" s="699"/>
      <c r="Z26" s="700"/>
      <c r="AA26" s="700"/>
      <c r="AB26" s="700"/>
      <c r="AC26" s="700"/>
      <c r="AD26" s="701"/>
      <c r="AE26" s="699"/>
      <c r="AF26" s="700"/>
      <c r="AG26" s="700"/>
      <c r="AH26" s="700"/>
      <c r="AI26" s="700"/>
      <c r="AJ26" s="701"/>
      <c r="AK26" s="137"/>
      <c r="AO26" s="309"/>
      <c r="AP26" s="309"/>
    </row>
    <row r="27" spans="1:42" ht="26.25" customHeight="1">
      <c r="B27" s="702" t="str">
        <f>IF(入力②!B17="","",入力②!B17)</f>
        <v/>
      </c>
      <c r="C27" s="703"/>
      <c r="D27" s="703"/>
      <c r="E27" s="703"/>
      <c r="F27" s="703"/>
      <c r="G27" s="704"/>
      <c r="H27" s="709" t="str">
        <f>IF(入力②!D17="","",入力②!D17)</f>
        <v/>
      </c>
      <c r="I27" s="710"/>
      <c r="J27" s="710"/>
      <c r="K27" s="710"/>
      <c r="L27" s="711"/>
      <c r="M27" s="709" t="str">
        <f>IF(入力②!E17="","",入力②!E17)</f>
        <v/>
      </c>
      <c r="N27" s="710"/>
      <c r="O27" s="710"/>
      <c r="P27" s="710"/>
      <c r="Q27" s="710"/>
      <c r="R27" s="711"/>
      <c r="S27" s="712" t="str">
        <f>IF(入力②!C17="","",入力②!C17)</f>
        <v/>
      </c>
      <c r="T27" s="713"/>
      <c r="U27" s="713"/>
      <c r="V27" s="713"/>
      <c r="W27" s="713"/>
      <c r="X27" s="714"/>
      <c r="Y27" s="699"/>
      <c r="Z27" s="700"/>
      <c r="AA27" s="700"/>
      <c r="AB27" s="700"/>
      <c r="AC27" s="700"/>
      <c r="AD27" s="701"/>
      <c r="AE27" s="699"/>
      <c r="AF27" s="700"/>
      <c r="AG27" s="700"/>
      <c r="AH27" s="700"/>
      <c r="AI27" s="700"/>
      <c r="AJ27" s="701"/>
      <c r="AK27" s="137"/>
      <c r="AO27" s="309"/>
      <c r="AP27" s="309"/>
    </row>
    <row r="28" spans="1:42" ht="26.25" customHeight="1">
      <c r="B28" s="702" t="str">
        <f>IF(入力②!B18="","",入力②!B18)</f>
        <v/>
      </c>
      <c r="C28" s="703"/>
      <c r="D28" s="703"/>
      <c r="E28" s="703"/>
      <c r="F28" s="703"/>
      <c r="G28" s="704"/>
      <c r="H28" s="709" t="str">
        <f>IF(入力②!D18="","",入力②!D18)</f>
        <v/>
      </c>
      <c r="I28" s="710"/>
      <c r="J28" s="710"/>
      <c r="K28" s="710"/>
      <c r="L28" s="711"/>
      <c r="M28" s="709" t="str">
        <f>IF(入力②!E18="","",入力②!E18)</f>
        <v/>
      </c>
      <c r="N28" s="710"/>
      <c r="O28" s="710"/>
      <c r="P28" s="710"/>
      <c r="Q28" s="710"/>
      <c r="R28" s="711"/>
      <c r="S28" s="712" t="str">
        <f>IF(入力②!C18="","",入力②!C18)</f>
        <v/>
      </c>
      <c r="T28" s="713"/>
      <c r="U28" s="713"/>
      <c r="V28" s="713"/>
      <c r="W28" s="713"/>
      <c r="X28" s="714"/>
      <c r="Y28" s="699"/>
      <c r="Z28" s="700"/>
      <c r="AA28" s="700"/>
      <c r="AB28" s="700"/>
      <c r="AC28" s="700"/>
      <c r="AD28" s="701"/>
      <c r="AE28" s="699"/>
      <c r="AF28" s="700"/>
      <c r="AG28" s="700"/>
      <c r="AH28" s="700"/>
      <c r="AI28" s="700"/>
      <c r="AJ28" s="701"/>
      <c r="AK28" s="137"/>
      <c r="AO28" s="309"/>
      <c r="AP28" s="309"/>
    </row>
    <row r="29" spans="1:42" ht="18" customHeight="1">
      <c r="A29" s="152"/>
      <c r="B29" s="153"/>
      <c r="C29" s="154"/>
      <c r="D29" s="154"/>
      <c r="E29" s="154"/>
      <c r="F29" s="154"/>
      <c r="G29" s="154"/>
      <c r="H29" s="154"/>
      <c r="I29" s="154"/>
      <c r="J29" s="154"/>
      <c r="K29" s="154"/>
      <c r="L29" s="154"/>
      <c r="M29" s="154"/>
      <c r="N29" s="154"/>
      <c r="O29" s="154"/>
      <c r="P29" s="154"/>
      <c r="Q29" s="154"/>
      <c r="R29" s="154"/>
      <c r="S29" s="154"/>
      <c r="T29" s="154"/>
      <c r="U29" s="154"/>
      <c r="V29" s="154"/>
      <c r="W29" s="154"/>
      <c r="X29" s="155"/>
      <c r="Y29" s="156"/>
      <c r="Z29" s="156"/>
      <c r="AA29" s="156"/>
      <c r="AB29" s="156"/>
      <c r="AC29" s="154"/>
      <c r="AD29" s="157"/>
      <c r="AE29" s="156"/>
      <c r="AF29" s="156"/>
      <c r="AG29" s="156"/>
      <c r="AH29" s="156"/>
      <c r="AI29" s="156"/>
      <c r="AJ29" s="153"/>
      <c r="AK29" s="154"/>
    </row>
    <row r="30" spans="1:42" ht="18.75" customHeight="1">
      <c r="A30" s="152"/>
      <c r="B30" s="153"/>
      <c r="C30" s="157" t="s">
        <v>82</v>
      </c>
      <c r="D30" s="154"/>
      <c r="E30" s="154"/>
      <c r="F30" s="154"/>
      <c r="G30" s="154"/>
      <c r="H30" s="154"/>
      <c r="I30" s="154"/>
      <c r="J30" s="154"/>
      <c r="K30" s="154"/>
      <c r="L30" s="154"/>
      <c r="M30" s="154"/>
      <c r="N30" s="154"/>
      <c r="O30" s="154"/>
      <c r="P30" s="154"/>
      <c r="Q30" s="154"/>
      <c r="R30" s="154"/>
      <c r="S30" s="154"/>
      <c r="T30" s="154"/>
      <c r="U30" s="154"/>
      <c r="V30" s="154"/>
      <c r="W30" s="154"/>
      <c r="X30" s="158"/>
      <c r="Y30" s="159"/>
      <c r="Z30" s="159"/>
      <c r="AA30" s="159"/>
      <c r="AB30" s="156"/>
      <c r="AC30" s="154"/>
      <c r="AD30" s="157"/>
      <c r="AE30" s="158"/>
      <c r="AF30" s="158"/>
      <c r="AG30" s="158"/>
      <c r="AH30" s="158"/>
      <c r="AI30" s="158"/>
      <c r="AJ30" s="160"/>
      <c r="AK30" s="154"/>
    </row>
    <row r="31" spans="1:42" ht="5.0999999999999996" customHeight="1">
      <c r="A31" s="152"/>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3"/>
      <c r="AK31" s="154"/>
    </row>
    <row r="32" spans="1:42" ht="18.75" customHeight="1">
      <c r="A32" s="152"/>
      <c r="B32" s="164"/>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244"/>
      <c r="AJ32" s="165"/>
      <c r="AK32" s="154"/>
    </row>
    <row r="33" spans="1:37" ht="18.75" customHeight="1">
      <c r="A33" s="152"/>
      <c r="B33" s="164"/>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244"/>
      <c r="AJ33" s="165"/>
      <c r="AK33" s="154"/>
    </row>
    <row r="34" spans="1:37" ht="18.75" customHeight="1">
      <c r="A34" s="152"/>
      <c r="B34" s="164"/>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244"/>
      <c r="AJ34" s="165"/>
      <c r="AK34" s="154"/>
    </row>
    <row r="35" spans="1:37" ht="18.75" customHeight="1">
      <c r="A35" s="152"/>
      <c r="B35" s="164"/>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244"/>
      <c r="AJ35" s="165"/>
      <c r="AK35" s="154"/>
    </row>
    <row r="36" spans="1:37" ht="18.75" customHeight="1">
      <c r="A36" s="152"/>
      <c r="B36" s="164"/>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244"/>
      <c r="AJ36" s="165"/>
      <c r="AK36" s="153"/>
    </row>
    <row r="37" spans="1:37" ht="18.75" customHeight="1">
      <c r="A37" s="152"/>
      <c r="B37" s="164"/>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244"/>
      <c r="AJ37" s="165"/>
      <c r="AK37" s="153"/>
    </row>
    <row r="38" spans="1:37" ht="5.0999999999999996" customHeight="1">
      <c r="A38" s="152"/>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8"/>
      <c r="AK38" s="153"/>
    </row>
    <row r="39" spans="1:37" ht="18"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row>
    <row r="40" spans="1:37" ht="24.95" customHeight="1">
      <c r="B40" s="136"/>
      <c r="C40" s="136"/>
      <c r="D40" s="136"/>
      <c r="H40" s="136"/>
      <c r="I40" s="136"/>
      <c r="J40" s="139"/>
      <c r="K40" s="137" t="s">
        <v>38</v>
      </c>
      <c r="L40" s="136"/>
      <c r="M40" s="136"/>
      <c r="N40" s="136"/>
      <c r="O40" s="717" t="str">
        <f>IF(入力①!D29="","",入力①!D29)</f>
        <v/>
      </c>
      <c r="P40" s="717"/>
      <c r="Q40" s="717"/>
      <c r="R40" s="717"/>
      <c r="S40" s="717"/>
      <c r="T40" s="717"/>
      <c r="U40" s="717"/>
      <c r="V40" s="717"/>
      <c r="W40" s="717"/>
      <c r="X40" s="717"/>
      <c r="Y40" s="717"/>
      <c r="Z40" s="717"/>
      <c r="AA40" s="717"/>
      <c r="AB40" s="717"/>
      <c r="AC40" s="717"/>
      <c r="AD40" s="136"/>
      <c r="AE40" s="136"/>
      <c r="AF40" s="136"/>
      <c r="AG40" s="136"/>
      <c r="AH40" s="136"/>
      <c r="AI40" s="136"/>
      <c r="AJ40" s="136"/>
      <c r="AK40" s="136"/>
    </row>
    <row r="41" spans="1:37" ht="24.95" customHeight="1">
      <c r="B41" s="136"/>
      <c r="C41" s="136"/>
      <c r="D41" s="136"/>
      <c r="H41" s="139" t="s">
        <v>83</v>
      </c>
      <c r="I41" s="136"/>
      <c r="J41" s="139"/>
      <c r="K41" s="137" t="s">
        <v>84</v>
      </c>
      <c r="L41" s="136"/>
      <c r="M41" s="136"/>
      <c r="N41" s="137"/>
      <c r="O41" s="715" t="str">
        <f>IF(入力①!D30="","",入力①!D30)</f>
        <v/>
      </c>
      <c r="P41" s="715"/>
      <c r="Q41" s="715"/>
      <c r="R41" s="715"/>
      <c r="S41" s="715"/>
      <c r="T41" s="715"/>
      <c r="U41" s="715"/>
      <c r="V41" s="715"/>
      <c r="W41" s="715"/>
      <c r="X41" s="715"/>
      <c r="Y41" s="715"/>
      <c r="Z41" s="715"/>
      <c r="AA41" s="715"/>
      <c r="AB41" s="715"/>
      <c r="AC41" s="715"/>
      <c r="AD41" s="141"/>
      <c r="AE41" s="139"/>
      <c r="AF41" s="139"/>
      <c r="AG41" s="139"/>
      <c r="AH41" s="139"/>
      <c r="AI41" s="139"/>
      <c r="AJ41" s="139"/>
      <c r="AK41" s="139"/>
    </row>
    <row r="42" spans="1:37" ht="24.95" customHeight="1">
      <c r="B42" s="136"/>
      <c r="C42" s="136"/>
      <c r="D42" s="136"/>
      <c r="H42" s="136"/>
      <c r="I42" s="136"/>
      <c r="J42" s="139"/>
      <c r="K42" s="137" t="s">
        <v>36</v>
      </c>
      <c r="L42" s="136"/>
      <c r="M42" s="136"/>
      <c r="N42" s="136"/>
      <c r="O42" s="715" t="str">
        <f>IF(入力①!D28="","",入力①!D28)</f>
        <v/>
      </c>
      <c r="P42" s="715"/>
      <c r="Q42" s="715"/>
      <c r="R42" s="715"/>
      <c r="S42" s="715"/>
      <c r="T42" s="715"/>
      <c r="U42" s="715"/>
      <c r="V42" s="715"/>
      <c r="W42" s="715"/>
      <c r="X42" s="715"/>
      <c r="Y42" s="715"/>
      <c r="Z42" s="715"/>
      <c r="AA42" s="715"/>
      <c r="AB42" s="715"/>
      <c r="AC42" s="715"/>
      <c r="AD42" s="136"/>
      <c r="AE42" s="136"/>
      <c r="AF42" s="136"/>
      <c r="AG42" s="136"/>
      <c r="AH42" s="136"/>
      <c r="AI42" s="136"/>
      <c r="AJ42" s="136"/>
      <c r="AK42" s="136"/>
    </row>
    <row r="43" spans="1:37" ht="5.0999999999999996" customHeight="1">
      <c r="B43" s="142"/>
      <c r="C43" s="143"/>
      <c r="D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ht="5.0999999999999996" customHeight="1">
      <c r="B44" s="144"/>
      <c r="C44" s="143"/>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row>
    <row r="45" spans="1:37" ht="18.75" customHeight="1">
      <c r="B45" s="14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row>
    <row r="46" spans="1:37" ht="18.75" customHeight="1">
      <c r="B46" s="144"/>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row>
    <row r="47" spans="1:37" ht="18.75" customHeight="1">
      <c r="B47" s="144"/>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row>
    <row r="48" spans="1:37" ht="18.75" customHeight="1">
      <c r="B48" s="144"/>
      <c r="C48" s="143"/>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2:37" ht="18.75" customHeight="1">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row>
    <row r="50" spans="2:37" ht="18.75" customHeight="1">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row>
    <row r="51" spans="2:37" ht="18.75" customHeight="1">
      <c r="B51" s="137"/>
      <c r="C51" s="137"/>
      <c r="D51" s="137"/>
      <c r="E51" s="137"/>
      <c r="F51" s="137"/>
      <c r="G51" s="137"/>
      <c r="H51" s="137"/>
      <c r="I51" s="137"/>
      <c r="J51" s="137"/>
      <c r="K51" s="137"/>
      <c r="L51" s="137"/>
      <c r="M51" s="137"/>
      <c r="N51" s="137"/>
      <c r="O51" s="137"/>
      <c r="P51" s="137"/>
      <c r="Q51" s="137"/>
      <c r="R51" s="137"/>
      <c r="S51" s="137"/>
      <c r="T51" s="137"/>
      <c r="U51" s="137"/>
      <c r="V51" s="140"/>
      <c r="W51" s="137"/>
      <c r="X51" s="137"/>
      <c r="Y51" s="145"/>
      <c r="Z51" s="145"/>
      <c r="AA51" s="145"/>
      <c r="AB51" s="145"/>
      <c r="AC51" s="145"/>
      <c r="AD51" s="145"/>
      <c r="AE51" s="145"/>
      <c r="AF51" s="145"/>
      <c r="AG51" s="145"/>
      <c r="AH51" s="145"/>
      <c r="AI51" s="145"/>
      <c r="AJ51" s="145"/>
      <c r="AK51" s="145"/>
    </row>
    <row r="52" spans="2:37" ht="18.75" customHeight="1">
      <c r="B52" s="137"/>
      <c r="C52" s="137"/>
      <c r="D52" s="137"/>
      <c r="E52" s="137"/>
      <c r="F52" s="137"/>
      <c r="G52" s="137"/>
      <c r="H52" s="137"/>
      <c r="I52" s="137"/>
      <c r="J52" s="137"/>
      <c r="K52" s="137"/>
      <c r="L52" s="137"/>
      <c r="M52" s="137"/>
      <c r="N52" s="137"/>
      <c r="O52" s="137"/>
      <c r="P52" s="137"/>
      <c r="Q52" s="137"/>
      <c r="R52" s="137"/>
      <c r="S52" s="137"/>
      <c r="T52" s="137"/>
      <c r="U52" s="137"/>
      <c r="V52" s="136"/>
      <c r="W52" s="136"/>
      <c r="X52" s="136"/>
      <c r="Y52" s="136"/>
      <c r="Z52" s="136"/>
      <c r="AA52" s="136"/>
      <c r="AB52" s="137"/>
      <c r="AC52" s="137"/>
      <c r="AD52" s="137"/>
      <c r="AE52" s="137"/>
      <c r="AF52" s="137"/>
      <c r="AG52" s="137"/>
      <c r="AH52" s="137"/>
      <c r="AI52" s="137"/>
      <c r="AJ52" s="137"/>
      <c r="AK52" s="137"/>
    </row>
    <row r="53" spans="2:37" ht="18.75" customHeight="1">
      <c r="B53" s="137"/>
      <c r="C53" s="137"/>
      <c r="D53" s="137"/>
      <c r="E53" s="137"/>
      <c r="F53" s="137"/>
      <c r="G53" s="137"/>
      <c r="H53" s="137"/>
      <c r="I53" s="137"/>
      <c r="J53" s="137"/>
      <c r="K53" s="137"/>
      <c r="L53" s="137"/>
      <c r="M53" s="137"/>
      <c r="N53" s="137"/>
      <c r="O53" s="137"/>
      <c r="P53" s="137"/>
      <c r="Q53" s="137"/>
      <c r="R53" s="137"/>
      <c r="S53" s="146"/>
      <c r="T53" s="146"/>
      <c r="U53" s="146"/>
      <c r="V53" s="136"/>
      <c r="W53" s="136"/>
      <c r="X53" s="136"/>
      <c r="Y53" s="136"/>
      <c r="Z53" s="136"/>
      <c r="AA53" s="136"/>
      <c r="AB53" s="137"/>
      <c r="AC53" s="137"/>
      <c r="AD53" s="137"/>
      <c r="AE53" s="137"/>
      <c r="AF53" s="137"/>
      <c r="AG53" s="137"/>
      <c r="AH53" s="137"/>
      <c r="AI53" s="137"/>
      <c r="AJ53" s="137"/>
      <c r="AK53" s="137"/>
    </row>
    <row r="54" spans="2:37" ht="18.75" customHeight="1">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2:37">
      <c r="B55" s="137"/>
      <c r="C55" s="137"/>
      <c r="D55" s="137"/>
      <c r="E55" s="137"/>
      <c r="F55" s="137"/>
      <c r="G55" s="137"/>
      <c r="H55" s="137"/>
      <c r="I55" s="137"/>
      <c r="J55" s="137"/>
      <c r="K55" s="136"/>
      <c r="L55" s="136"/>
      <c r="M55" s="136"/>
      <c r="N55" s="136"/>
      <c r="O55" s="147"/>
      <c r="P55" s="137"/>
      <c r="Q55" s="137"/>
      <c r="R55" s="137"/>
      <c r="S55" s="137"/>
      <c r="T55" s="137"/>
      <c r="U55" s="137"/>
      <c r="V55" s="136"/>
      <c r="W55" s="137"/>
      <c r="X55" s="147"/>
      <c r="Y55" s="137"/>
      <c r="Z55" s="137"/>
      <c r="AA55" s="137"/>
      <c r="AB55" s="137"/>
      <c r="AC55" s="137"/>
      <c r="AD55" s="137"/>
      <c r="AE55" s="137"/>
      <c r="AF55" s="137"/>
      <c r="AG55" s="137"/>
      <c r="AH55" s="137"/>
      <c r="AI55" s="137"/>
      <c r="AJ55" s="137"/>
      <c r="AK55" s="137"/>
    </row>
    <row r="56" spans="2:37" ht="18.75" customHeight="1">
      <c r="B56" s="137"/>
      <c r="C56" s="137"/>
      <c r="D56" s="137"/>
      <c r="E56" s="137"/>
      <c r="F56" s="137"/>
      <c r="G56" s="137"/>
      <c r="H56" s="137"/>
      <c r="I56" s="137"/>
      <c r="J56" s="137"/>
      <c r="K56" s="136"/>
      <c r="L56" s="136"/>
      <c r="M56" s="136"/>
      <c r="N56" s="136"/>
      <c r="O56" s="138"/>
      <c r="P56" s="137"/>
      <c r="Q56" s="137"/>
      <c r="R56" s="137"/>
      <c r="S56" s="137"/>
      <c r="T56" s="137"/>
      <c r="U56" s="137"/>
      <c r="V56" s="137"/>
      <c r="W56" s="137"/>
      <c r="X56" s="136"/>
      <c r="Y56" s="137"/>
      <c r="Z56" s="137"/>
      <c r="AA56" s="137"/>
      <c r="AB56" s="137"/>
      <c r="AC56" s="137"/>
      <c r="AD56" s="137"/>
      <c r="AE56" s="137"/>
      <c r="AF56" s="137"/>
      <c r="AG56" s="137"/>
      <c r="AH56" s="137"/>
      <c r="AI56" s="137"/>
      <c r="AJ56" s="137"/>
      <c r="AK56" s="137"/>
    </row>
    <row r="57" spans="2:37" ht="8.25" customHeight="1">
      <c r="B57" s="137"/>
      <c r="C57" s="137"/>
      <c r="D57" s="137"/>
      <c r="E57" s="137"/>
      <c r="F57" s="137"/>
      <c r="G57" s="137"/>
      <c r="H57" s="137"/>
      <c r="I57" s="137"/>
      <c r="J57" s="137"/>
      <c r="K57" s="138"/>
      <c r="L57" s="138"/>
      <c r="M57" s="138"/>
      <c r="N57" s="138"/>
      <c r="O57" s="138"/>
      <c r="P57" s="137"/>
      <c r="Q57" s="137"/>
      <c r="R57" s="137"/>
      <c r="S57" s="137"/>
      <c r="T57" s="137"/>
      <c r="U57" s="137"/>
      <c r="V57" s="137"/>
      <c r="W57" s="136"/>
      <c r="X57" s="137"/>
      <c r="Y57" s="137"/>
      <c r="Z57" s="137"/>
      <c r="AA57" s="137"/>
      <c r="AB57" s="137"/>
      <c r="AC57" s="137"/>
      <c r="AD57" s="137"/>
      <c r="AE57" s="137"/>
      <c r="AF57" s="137"/>
      <c r="AG57" s="137"/>
      <c r="AH57" s="137"/>
      <c r="AI57" s="137"/>
      <c r="AJ57" s="137"/>
      <c r="AK57" s="137"/>
    </row>
  </sheetData>
  <sheetProtection algorithmName="SHA-512" hashValue="s18x2dKsZmfyQVeH2CU9Yr9VIRycWBv99XRc9aJ05amETq/gw4A1mEaa6cSRU++OkpxNGJfVsC2Yg3JFKVCuQA==" saltValue="Ro0RBq1ik0zpoP5JoM9nGw==" spinCount="100000" sheet="1" selectLockedCells="1"/>
  <mergeCells count="81">
    <mergeCell ref="C32:AH32"/>
    <mergeCell ref="B20:G20"/>
    <mergeCell ref="H20:L20"/>
    <mergeCell ref="M20:R20"/>
    <mergeCell ref="S20:X20"/>
    <mergeCell ref="B22:G22"/>
    <mergeCell ref="H22:L22"/>
    <mergeCell ref="M22:R22"/>
    <mergeCell ref="S22:X22"/>
    <mergeCell ref="B21:G21"/>
    <mergeCell ref="H21:L21"/>
    <mergeCell ref="M21:R21"/>
    <mergeCell ref="S21:X21"/>
    <mergeCell ref="B28:G28"/>
    <mergeCell ref="H28:L28"/>
    <mergeCell ref="M28:R28"/>
    <mergeCell ref="O41:AC41"/>
    <mergeCell ref="O42:AC42"/>
    <mergeCell ref="C33:AH33"/>
    <mergeCell ref="C34:AH34"/>
    <mergeCell ref="C35:AH35"/>
    <mergeCell ref="C36:AH36"/>
    <mergeCell ref="C37:AH37"/>
    <mergeCell ref="O40:AC40"/>
    <mergeCell ref="B19:G19"/>
    <mergeCell ref="B23:G23"/>
    <mergeCell ref="H23:L23"/>
    <mergeCell ref="M23:R23"/>
    <mergeCell ref="S23:X23"/>
    <mergeCell ref="S19:X19"/>
    <mergeCell ref="M19:R19"/>
    <mergeCell ref="H19:L19"/>
    <mergeCell ref="S28:X28"/>
    <mergeCell ref="B27:G27"/>
    <mergeCell ref="H27:L27"/>
    <mergeCell ref="M27:R27"/>
    <mergeCell ref="S27:X27"/>
    <mergeCell ref="B26:G26"/>
    <mergeCell ref="H26:L26"/>
    <mergeCell ref="M26:R26"/>
    <mergeCell ref="S26:X26"/>
    <mergeCell ref="B24:G24"/>
    <mergeCell ref="H24:L24"/>
    <mergeCell ref="M24:R24"/>
    <mergeCell ref="S24:X24"/>
    <mergeCell ref="B25:G25"/>
    <mergeCell ref="H25:L25"/>
    <mergeCell ref="M25:R25"/>
    <mergeCell ref="S25:X25"/>
    <mergeCell ref="H18:L18"/>
    <mergeCell ref="B18:G18"/>
    <mergeCell ref="Y18:AD18"/>
    <mergeCell ref="AE18:AJ18"/>
    <mergeCell ref="C6:G6"/>
    <mergeCell ref="C9:AH9"/>
    <mergeCell ref="C10:AH10"/>
    <mergeCell ref="AH4:AI4"/>
    <mergeCell ref="S18:X18"/>
    <mergeCell ref="AE4:AF4"/>
    <mergeCell ref="AB4:AC4"/>
    <mergeCell ref="M18:R18"/>
    <mergeCell ref="Y19:AD19"/>
    <mergeCell ref="AE19:AJ19"/>
    <mergeCell ref="Y20:AD20"/>
    <mergeCell ref="Y21:AD21"/>
    <mergeCell ref="Y22:AD22"/>
    <mergeCell ref="Y28:AD28"/>
    <mergeCell ref="AE20:AJ20"/>
    <mergeCell ref="AE21:AJ21"/>
    <mergeCell ref="AE22:AJ22"/>
    <mergeCell ref="AE23:AJ23"/>
    <mergeCell ref="AE24:AJ24"/>
    <mergeCell ref="AE25:AJ25"/>
    <mergeCell ref="AE26:AJ26"/>
    <mergeCell ref="AE27:AJ27"/>
    <mergeCell ref="AE28:AJ28"/>
    <mergeCell ref="Y23:AD23"/>
    <mergeCell ref="Y24:AD24"/>
    <mergeCell ref="Y25:AD25"/>
    <mergeCell ref="Y26:AD26"/>
    <mergeCell ref="Y27:AD27"/>
  </mergeCells>
  <phoneticPr fontId="4"/>
  <pageMargins left="0.70866141732283472" right="0.19685039370078741" top="0.59055118110236227" bottom="0.39370078740157483" header="0.19685039370078741" footer="0.19685039370078741"/>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71" r:id="rId4" name="Check Box 139">
              <controlPr defaultSize="0" autoFill="0" autoLine="0" autoPict="0">
                <anchor moveWithCells="1">
                  <from>
                    <xdr:col>24</xdr:col>
                    <xdr:colOff>85725</xdr:colOff>
                    <xdr:row>18</xdr:row>
                    <xdr:rowOff>47625</xdr:rowOff>
                  </from>
                  <to>
                    <xdr:col>26</xdr:col>
                    <xdr:colOff>114300</xdr:colOff>
                    <xdr:row>18</xdr:row>
                    <xdr:rowOff>295275</xdr:rowOff>
                  </to>
                </anchor>
              </controlPr>
            </control>
          </mc:Choice>
        </mc:AlternateContent>
        <mc:AlternateContent xmlns:mc="http://schemas.openxmlformats.org/markup-compatibility/2006">
          <mc:Choice Requires="x14">
            <control shapeId="18572" r:id="rId5" name="Check Box 140">
              <controlPr defaultSize="0" autoFill="0" autoLine="0" autoPict="0">
                <anchor moveWithCells="1">
                  <from>
                    <xdr:col>27</xdr:col>
                    <xdr:colOff>66675</xdr:colOff>
                    <xdr:row>18</xdr:row>
                    <xdr:rowOff>47625</xdr:rowOff>
                  </from>
                  <to>
                    <xdr:col>29</xdr:col>
                    <xdr:colOff>95250</xdr:colOff>
                    <xdr:row>18</xdr:row>
                    <xdr:rowOff>295275</xdr:rowOff>
                  </to>
                </anchor>
              </controlPr>
            </control>
          </mc:Choice>
        </mc:AlternateContent>
        <mc:AlternateContent xmlns:mc="http://schemas.openxmlformats.org/markup-compatibility/2006">
          <mc:Choice Requires="x14">
            <control shapeId="18573" r:id="rId6" name="Check Box 141">
              <controlPr defaultSize="0" autoFill="0" autoLine="0" autoPict="0">
                <anchor moveWithCells="1">
                  <from>
                    <xdr:col>24</xdr:col>
                    <xdr:colOff>85725</xdr:colOff>
                    <xdr:row>19</xdr:row>
                    <xdr:rowOff>47625</xdr:rowOff>
                  </from>
                  <to>
                    <xdr:col>26</xdr:col>
                    <xdr:colOff>114300</xdr:colOff>
                    <xdr:row>19</xdr:row>
                    <xdr:rowOff>295275</xdr:rowOff>
                  </to>
                </anchor>
              </controlPr>
            </control>
          </mc:Choice>
        </mc:AlternateContent>
        <mc:AlternateContent xmlns:mc="http://schemas.openxmlformats.org/markup-compatibility/2006">
          <mc:Choice Requires="x14">
            <control shapeId="18574" r:id="rId7" name="Check Box 142">
              <controlPr defaultSize="0" autoFill="0" autoLine="0" autoPict="0">
                <anchor moveWithCells="1">
                  <from>
                    <xdr:col>27</xdr:col>
                    <xdr:colOff>66675</xdr:colOff>
                    <xdr:row>19</xdr:row>
                    <xdr:rowOff>47625</xdr:rowOff>
                  </from>
                  <to>
                    <xdr:col>29</xdr:col>
                    <xdr:colOff>95250</xdr:colOff>
                    <xdr:row>19</xdr:row>
                    <xdr:rowOff>295275</xdr:rowOff>
                  </to>
                </anchor>
              </controlPr>
            </control>
          </mc:Choice>
        </mc:AlternateContent>
        <mc:AlternateContent xmlns:mc="http://schemas.openxmlformats.org/markup-compatibility/2006">
          <mc:Choice Requires="x14">
            <control shapeId="18575" r:id="rId8" name="Check Box 143">
              <controlPr defaultSize="0" autoFill="0" autoLine="0" autoPict="0">
                <anchor moveWithCells="1">
                  <from>
                    <xdr:col>24</xdr:col>
                    <xdr:colOff>85725</xdr:colOff>
                    <xdr:row>20</xdr:row>
                    <xdr:rowOff>47625</xdr:rowOff>
                  </from>
                  <to>
                    <xdr:col>26</xdr:col>
                    <xdr:colOff>114300</xdr:colOff>
                    <xdr:row>20</xdr:row>
                    <xdr:rowOff>295275</xdr:rowOff>
                  </to>
                </anchor>
              </controlPr>
            </control>
          </mc:Choice>
        </mc:AlternateContent>
        <mc:AlternateContent xmlns:mc="http://schemas.openxmlformats.org/markup-compatibility/2006">
          <mc:Choice Requires="x14">
            <control shapeId="18576" r:id="rId9" name="Check Box 144">
              <controlPr defaultSize="0" autoFill="0" autoLine="0" autoPict="0">
                <anchor moveWithCells="1">
                  <from>
                    <xdr:col>27</xdr:col>
                    <xdr:colOff>66675</xdr:colOff>
                    <xdr:row>20</xdr:row>
                    <xdr:rowOff>47625</xdr:rowOff>
                  </from>
                  <to>
                    <xdr:col>29</xdr:col>
                    <xdr:colOff>95250</xdr:colOff>
                    <xdr:row>20</xdr:row>
                    <xdr:rowOff>295275</xdr:rowOff>
                  </to>
                </anchor>
              </controlPr>
            </control>
          </mc:Choice>
        </mc:AlternateContent>
        <mc:AlternateContent xmlns:mc="http://schemas.openxmlformats.org/markup-compatibility/2006">
          <mc:Choice Requires="x14">
            <control shapeId="18577" r:id="rId10" name="Check Box 145">
              <controlPr defaultSize="0" autoFill="0" autoLine="0" autoPict="0">
                <anchor moveWithCells="1">
                  <from>
                    <xdr:col>24</xdr:col>
                    <xdr:colOff>85725</xdr:colOff>
                    <xdr:row>21</xdr:row>
                    <xdr:rowOff>47625</xdr:rowOff>
                  </from>
                  <to>
                    <xdr:col>26</xdr:col>
                    <xdr:colOff>114300</xdr:colOff>
                    <xdr:row>21</xdr:row>
                    <xdr:rowOff>295275</xdr:rowOff>
                  </to>
                </anchor>
              </controlPr>
            </control>
          </mc:Choice>
        </mc:AlternateContent>
        <mc:AlternateContent xmlns:mc="http://schemas.openxmlformats.org/markup-compatibility/2006">
          <mc:Choice Requires="x14">
            <control shapeId="18578" r:id="rId11" name="Check Box 146">
              <controlPr defaultSize="0" autoFill="0" autoLine="0" autoPict="0">
                <anchor moveWithCells="1">
                  <from>
                    <xdr:col>27</xdr:col>
                    <xdr:colOff>66675</xdr:colOff>
                    <xdr:row>21</xdr:row>
                    <xdr:rowOff>47625</xdr:rowOff>
                  </from>
                  <to>
                    <xdr:col>29</xdr:col>
                    <xdr:colOff>95250</xdr:colOff>
                    <xdr:row>21</xdr:row>
                    <xdr:rowOff>295275</xdr:rowOff>
                  </to>
                </anchor>
              </controlPr>
            </control>
          </mc:Choice>
        </mc:AlternateContent>
        <mc:AlternateContent xmlns:mc="http://schemas.openxmlformats.org/markup-compatibility/2006">
          <mc:Choice Requires="x14">
            <control shapeId="18579" r:id="rId12" name="Check Box 147">
              <controlPr defaultSize="0" autoFill="0" autoLine="0" autoPict="0">
                <anchor moveWithCells="1">
                  <from>
                    <xdr:col>24</xdr:col>
                    <xdr:colOff>85725</xdr:colOff>
                    <xdr:row>22</xdr:row>
                    <xdr:rowOff>47625</xdr:rowOff>
                  </from>
                  <to>
                    <xdr:col>26</xdr:col>
                    <xdr:colOff>114300</xdr:colOff>
                    <xdr:row>22</xdr:row>
                    <xdr:rowOff>295275</xdr:rowOff>
                  </to>
                </anchor>
              </controlPr>
            </control>
          </mc:Choice>
        </mc:AlternateContent>
        <mc:AlternateContent xmlns:mc="http://schemas.openxmlformats.org/markup-compatibility/2006">
          <mc:Choice Requires="x14">
            <control shapeId="18580" r:id="rId13" name="Check Box 148">
              <controlPr defaultSize="0" autoFill="0" autoLine="0" autoPict="0">
                <anchor moveWithCells="1">
                  <from>
                    <xdr:col>27</xdr:col>
                    <xdr:colOff>66675</xdr:colOff>
                    <xdr:row>22</xdr:row>
                    <xdr:rowOff>47625</xdr:rowOff>
                  </from>
                  <to>
                    <xdr:col>29</xdr:col>
                    <xdr:colOff>95250</xdr:colOff>
                    <xdr:row>22</xdr:row>
                    <xdr:rowOff>295275</xdr:rowOff>
                  </to>
                </anchor>
              </controlPr>
            </control>
          </mc:Choice>
        </mc:AlternateContent>
        <mc:AlternateContent xmlns:mc="http://schemas.openxmlformats.org/markup-compatibility/2006">
          <mc:Choice Requires="x14">
            <control shapeId="18581" r:id="rId14" name="Check Box 149">
              <controlPr defaultSize="0" autoFill="0" autoLine="0" autoPict="0">
                <anchor moveWithCells="1">
                  <from>
                    <xdr:col>24</xdr:col>
                    <xdr:colOff>85725</xdr:colOff>
                    <xdr:row>23</xdr:row>
                    <xdr:rowOff>47625</xdr:rowOff>
                  </from>
                  <to>
                    <xdr:col>26</xdr:col>
                    <xdr:colOff>114300</xdr:colOff>
                    <xdr:row>23</xdr:row>
                    <xdr:rowOff>295275</xdr:rowOff>
                  </to>
                </anchor>
              </controlPr>
            </control>
          </mc:Choice>
        </mc:AlternateContent>
        <mc:AlternateContent xmlns:mc="http://schemas.openxmlformats.org/markup-compatibility/2006">
          <mc:Choice Requires="x14">
            <control shapeId="18582" r:id="rId15" name="Check Box 150">
              <controlPr defaultSize="0" autoFill="0" autoLine="0" autoPict="0">
                <anchor moveWithCells="1">
                  <from>
                    <xdr:col>27</xdr:col>
                    <xdr:colOff>66675</xdr:colOff>
                    <xdr:row>23</xdr:row>
                    <xdr:rowOff>47625</xdr:rowOff>
                  </from>
                  <to>
                    <xdr:col>29</xdr:col>
                    <xdr:colOff>95250</xdr:colOff>
                    <xdr:row>23</xdr:row>
                    <xdr:rowOff>295275</xdr:rowOff>
                  </to>
                </anchor>
              </controlPr>
            </control>
          </mc:Choice>
        </mc:AlternateContent>
        <mc:AlternateContent xmlns:mc="http://schemas.openxmlformats.org/markup-compatibility/2006">
          <mc:Choice Requires="x14">
            <control shapeId="18583" r:id="rId16" name="Check Box 151">
              <controlPr defaultSize="0" autoFill="0" autoLine="0" autoPict="0">
                <anchor moveWithCells="1">
                  <from>
                    <xdr:col>24</xdr:col>
                    <xdr:colOff>85725</xdr:colOff>
                    <xdr:row>24</xdr:row>
                    <xdr:rowOff>47625</xdr:rowOff>
                  </from>
                  <to>
                    <xdr:col>26</xdr:col>
                    <xdr:colOff>114300</xdr:colOff>
                    <xdr:row>24</xdr:row>
                    <xdr:rowOff>295275</xdr:rowOff>
                  </to>
                </anchor>
              </controlPr>
            </control>
          </mc:Choice>
        </mc:AlternateContent>
        <mc:AlternateContent xmlns:mc="http://schemas.openxmlformats.org/markup-compatibility/2006">
          <mc:Choice Requires="x14">
            <control shapeId="18584" r:id="rId17" name="Check Box 152">
              <controlPr defaultSize="0" autoFill="0" autoLine="0" autoPict="0">
                <anchor moveWithCells="1">
                  <from>
                    <xdr:col>27</xdr:col>
                    <xdr:colOff>66675</xdr:colOff>
                    <xdr:row>24</xdr:row>
                    <xdr:rowOff>47625</xdr:rowOff>
                  </from>
                  <to>
                    <xdr:col>29</xdr:col>
                    <xdr:colOff>95250</xdr:colOff>
                    <xdr:row>24</xdr:row>
                    <xdr:rowOff>295275</xdr:rowOff>
                  </to>
                </anchor>
              </controlPr>
            </control>
          </mc:Choice>
        </mc:AlternateContent>
        <mc:AlternateContent xmlns:mc="http://schemas.openxmlformats.org/markup-compatibility/2006">
          <mc:Choice Requires="x14">
            <control shapeId="18585" r:id="rId18" name="Check Box 153">
              <controlPr defaultSize="0" autoFill="0" autoLine="0" autoPict="0">
                <anchor moveWithCells="1">
                  <from>
                    <xdr:col>24</xdr:col>
                    <xdr:colOff>85725</xdr:colOff>
                    <xdr:row>25</xdr:row>
                    <xdr:rowOff>47625</xdr:rowOff>
                  </from>
                  <to>
                    <xdr:col>26</xdr:col>
                    <xdr:colOff>114300</xdr:colOff>
                    <xdr:row>25</xdr:row>
                    <xdr:rowOff>295275</xdr:rowOff>
                  </to>
                </anchor>
              </controlPr>
            </control>
          </mc:Choice>
        </mc:AlternateContent>
        <mc:AlternateContent xmlns:mc="http://schemas.openxmlformats.org/markup-compatibility/2006">
          <mc:Choice Requires="x14">
            <control shapeId="18586" r:id="rId19" name="Check Box 154">
              <controlPr defaultSize="0" autoFill="0" autoLine="0" autoPict="0">
                <anchor moveWithCells="1">
                  <from>
                    <xdr:col>27</xdr:col>
                    <xdr:colOff>66675</xdr:colOff>
                    <xdr:row>25</xdr:row>
                    <xdr:rowOff>47625</xdr:rowOff>
                  </from>
                  <to>
                    <xdr:col>29</xdr:col>
                    <xdr:colOff>95250</xdr:colOff>
                    <xdr:row>25</xdr:row>
                    <xdr:rowOff>295275</xdr:rowOff>
                  </to>
                </anchor>
              </controlPr>
            </control>
          </mc:Choice>
        </mc:AlternateContent>
        <mc:AlternateContent xmlns:mc="http://schemas.openxmlformats.org/markup-compatibility/2006">
          <mc:Choice Requires="x14">
            <control shapeId="18587" r:id="rId20" name="Check Box 155">
              <controlPr defaultSize="0" autoFill="0" autoLine="0" autoPict="0">
                <anchor moveWithCells="1">
                  <from>
                    <xdr:col>24</xdr:col>
                    <xdr:colOff>85725</xdr:colOff>
                    <xdr:row>26</xdr:row>
                    <xdr:rowOff>47625</xdr:rowOff>
                  </from>
                  <to>
                    <xdr:col>26</xdr:col>
                    <xdr:colOff>114300</xdr:colOff>
                    <xdr:row>26</xdr:row>
                    <xdr:rowOff>295275</xdr:rowOff>
                  </to>
                </anchor>
              </controlPr>
            </control>
          </mc:Choice>
        </mc:AlternateContent>
        <mc:AlternateContent xmlns:mc="http://schemas.openxmlformats.org/markup-compatibility/2006">
          <mc:Choice Requires="x14">
            <control shapeId="18588" r:id="rId21" name="Check Box 156">
              <controlPr defaultSize="0" autoFill="0" autoLine="0" autoPict="0">
                <anchor moveWithCells="1">
                  <from>
                    <xdr:col>27</xdr:col>
                    <xdr:colOff>66675</xdr:colOff>
                    <xdr:row>26</xdr:row>
                    <xdr:rowOff>47625</xdr:rowOff>
                  </from>
                  <to>
                    <xdr:col>29</xdr:col>
                    <xdr:colOff>95250</xdr:colOff>
                    <xdr:row>26</xdr:row>
                    <xdr:rowOff>295275</xdr:rowOff>
                  </to>
                </anchor>
              </controlPr>
            </control>
          </mc:Choice>
        </mc:AlternateContent>
        <mc:AlternateContent xmlns:mc="http://schemas.openxmlformats.org/markup-compatibility/2006">
          <mc:Choice Requires="x14">
            <control shapeId="18589" r:id="rId22" name="Check Box 157">
              <controlPr defaultSize="0" autoFill="0" autoLine="0" autoPict="0">
                <anchor moveWithCells="1">
                  <from>
                    <xdr:col>24</xdr:col>
                    <xdr:colOff>85725</xdr:colOff>
                    <xdr:row>27</xdr:row>
                    <xdr:rowOff>47625</xdr:rowOff>
                  </from>
                  <to>
                    <xdr:col>26</xdr:col>
                    <xdr:colOff>114300</xdr:colOff>
                    <xdr:row>27</xdr:row>
                    <xdr:rowOff>295275</xdr:rowOff>
                  </to>
                </anchor>
              </controlPr>
            </control>
          </mc:Choice>
        </mc:AlternateContent>
        <mc:AlternateContent xmlns:mc="http://schemas.openxmlformats.org/markup-compatibility/2006">
          <mc:Choice Requires="x14">
            <control shapeId="18590" r:id="rId23" name="Check Box 158">
              <controlPr defaultSize="0" autoFill="0" autoLine="0" autoPict="0">
                <anchor moveWithCells="1">
                  <from>
                    <xdr:col>27</xdr:col>
                    <xdr:colOff>66675</xdr:colOff>
                    <xdr:row>27</xdr:row>
                    <xdr:rowOff>47625</xdr:rowOff>
                  </from>
                  <to>
                    <xdr:col>29</xdr:col>
                    <xdr:colOff>95250</xdr:colOff>
                    <xdr:row>27</xdr:row>
                    <xdr:rowOff>295275</xdr:rowOff>
                  </to>
                </anchor>
              </controlPr>
            </control>
          </mc:Choice>
        </mc:AlternateContent>
        <mc:AlternateContent xmlns:mc="http://schemas.openxmlformats.org/markup-compatibility/2006">
          <mc:Choice Requires="x14">
            <control shapeId="18591" r:id="rId24" name="Check Box 159">
              <controlPr defaultSize="0" autoFill="0" autoLine="0" autoPict="0">
                <anchor moveWithCells="1">
                  <from>
                    <xdr:col>30</xdr:col>
                    <xdr:colOff>85725</xdr:colOff>
                    <xdr:row>18</xdr:row>
                    <xdr:rowOff>47625</xdr:rowOff>
                  </from>
                  <to>
                    <xdr:col>32</xdr:col>
                    <xdr:colOff>114300</xdr:colOff>
                    <xdr:row>18</xdr:row>
                    <xdr:rowOff>295275</xdr:rowOff>
                  </to>
                </anchor>
              </controlPr>
            </control>
          </mc:Choice>
        </mc:AlternateContent>
        <mc:AlternateContent xmlns:mc="http://schemas.openxmlformats.org/markup-compatibility/2006">
          <mc:Choice Requires="x14">
            <control shapeId="18592" r:id="rId25" name="Check Box 160">
              <controlPr defaultSize="0" autoFill="0" autoLine="0" autoPict="0">
                <anchor moveWithCells="1">
                  <from>
                    <xdr:col>33</xdr:col>
                    <xdr:colOff>66675</xdr:colOff>
                    <xdr:row>18</xdr:row>
                    <xdr:rowOff>47625</xdr:rowOff>
                  </from>
                  <to>
                    <xdr:col>35</xdr:col>
                    <xdr:colOff>95250</xdr:colOff>
                    <xdr:row>18</xdr:row>
                    <xdr:rowOff>295275</xdr:rowOff>
                  </to>
                </anchor>
              </controlPr>
            </control>
          </mc:Choice>
        </mc:AlternateContent>
        <mc:AlternateContent xmlns:mc="http://schemas.openxmlformats.org/markup-compatibility/2006">
          <mc:Choice Requires="x14">
            <control shapeId="18593" r:id="rId26" name="Check Box 161">
              <controlPr defaultSize="0" autoFill="0" autoLine="0" autoPict="0">
                <anchor moveWithCells="1">
                  <from>
                    <xdr:col>30</xdr:col>
                    <xdr:colOff>85725</xdr:colOff>
                    <xdr:row>19</xdr:row>
                    <xdr:rowOff>47625</xdr:rowOff>
                  </from>
                  <to>
                    <xdr:col>32</xdr:col>
                    <xdr:colOff>114300</xdr:colOff>
                    <xdr:row>19</xdr:row>
                    <xdr:rowOff>295275</xdr:rowOff>
                  </to>
                </anchor>
              </controlPr>
            </control>
          </mc:Choice>
        </mc:AlternateContent>
        <mc:AlternateContent xmlns:mc="http://schemas.openxmlformats.org/markup-compatibility/2006">
          <mc:Choice Requires="x14">
            <control shapeId="18594" r:id="rId27" name="Check Box 162">
              <controlPr defaultSize="0" autoFill="0" autoLine="0" autoPict="0">
                <anchor moveWithCells="1">
                  <from>
                    <xdr:col>33</xdr:col>
                    <xdr:colOff>66675</xdr:colOff>
                    <xdr:row>19</xdr:row>
                    <xdr:rowOff>47625</xdr:rowOff>
                  </from>
                  <to>
                    <xdr:col>35</xdr:col>
                    <xdr:colOff>95250</xdr:colOff>
                    <xdr:row>19</xdr:row>
                    <xdr:rowOff>295275</xdr:rowOff>
                  </to>
                </anchor>
              </controlPr>
            </control>
          </mc:Choice>
        </mc:AlternateContent>
        <mc:AlternateContent xmlns:mc="http://schemas.openxmlformats.org/markup-compatibility/2006">
          <mc:Choice Requires="x14">
            <control shapeId="18595" r:id="rId28" name="Check Box 163">
              <controlPr defaultSize="0" autoFill="0" autoLine="0" autoPict="0">
                <anchor moveWithCells="1">
                  <from>
                    <xdr:col>30</xdr:col>
                    <xdr:colOff>85725</xdr:colOff>
                    <xdr:row>20</xdr:row>
                    <xdr:rowOff>47625</xdr:rowOff>
                  </from>
                  <to>
                    <xdr:col>32</xdr:col>
                    <xdr:colOff>114300</xdr:colOff>
                    <xdr:row>20</xdr:row>
                    <xdr:rowOff>295275</xdr:rowOff>
                  </to>
                </anchor>
              </controlPr>
            </control>
          </mc:Choice>
        </mc:AlternateContent>
        <mc:AlternateContent xmlns:mc="http://schemas.openxmlformats.org/markup-compatibility/2006">
          <mc:Choice Requires="x14">
            <control shapeId="18596" r:id="rId29" name="Check Box 164">
              <controlPr defaultSize="0" autoFill="0" autoLine="0" autoPict="0">
                <anchor moveWithCells="1">
                  <from>
                    <xdr:col>33</xdr:col>
                    <xdr:colOff>66675</xdr:colOff>
                    <xdr:row>20</xdr:row>
                    <xdr:rowOff>47625</xdr:rowOff>
                  </from>
                  <to>
                    <xdr:col>35</xdr:col>
                    <xdr:colOff>95250</xdr:colOff>
                    <xdr:row>20</xdr:row>
                    <xdr:rowOff>295275</xdr:rowOff>
                  </to>
                </anchor>
              </controlPr>
            </control>
          </mc:Choice>
        </mc:AlternateContent>
        <mc:AlternateContent xmlns:mc="http://schemas.openxmlformats.org/markup-compatibility/2006">
          <mc:Choice Requires="x14">
            <control shapeId="18597" r:id="rId30" name="Check Box 165">
              <controlPr defaultSize="0" autoFill="0" autoLine="0" autoPict="0">
                <anchor moveWithCells="1">
                  <from>
                    <xdr:col>30</xdr:col>
                    <xdr:colOff>85725</xdr:colOff>
                    <xdr:row>21</xdr:row>
                    <xdr:rowOff>47625</xdr:rowOff>
                  </from>
                  <to>
                    <xdr:col>32</xdr:col>
                    <xdr:colOff>114300</xdr:colOff>
                    <xdr:row>21</xdr:row>
                    <xdr:rowOff>295275</xdr:rowOff>
                  </to>
                </anchor>
              </controlPr>
            </control>
          </mc:Choice>
        </mc:AlternateContent>
        <mc:AlternateContent xmlns:mc="http://schemas.openxmlformats.org/markup-compatibility/2006">
          <mc:Choice Requires="x14">
            <control shapeId="18598" r:id="rId31" name="Check Box 166">
              <controlPr defaultSize="0" autoFill="0" autoLine="0" autoPict="0">
                <anchor moveWithCells="1">
                  <from>
                    <xdr:col>33</xdr:col>
                    <xdr:colOff>66675</xdr:colOff>
                    <xdr:row>21</xdr:row>
                    <xdr:rowOff>47625</xdr:rowOff>
                  </from>
                  <to>
                    <xdr:col>35</xdr:col>
                    <xdr:colOff>95250</xdr:colOff>
                    <xdr:row>21</xdr:row>
                    <xdr:rowOff>295275</xdr:rowOff>
                  </to>
                </anchor>
              </controlPr>
            </control>
          </mc:Choice>
        </mc:AlternateContent>
        <mc:AlternateContent xmlns:mc="http://schemas.openxmlformats.org/markup-compatibility/2006">
          <mc:Choice Requires="x14">
            <control shapeId="18599" r:id="rId32" name="Check Box 167">
              <controlPr defaultSize="0" autoFill="0" autoLine="0" autoPict="0">
                <anchor moveWithCells="1">
                  <from>
                    <xdr:col>30</xdr:col>
                    <xdr:colOff>85725</xdr:colOff>
                    <xdr:row>22</xdr:row>
                    <xdr:rowOff>47625</xdr:rowOff>
                  </from>
                  <to>
                    <xdr:col>32</xdr:col>
                    <xdr:colOff>114300</xdr:colOff>
                    <xdr:row>22</xdr:row>
                    <xdr:rowOff>295275</xdr:rowOff>
                  </to>
                </anchor>
              </controlPr>
            </control>
          </mc:Choice>
        </mc:AlternateContent>
        <mc:AlternateContent xmlns:mc="http://schemas.openxmlformats.org/markup-compatibility/2006">
          <mc:Choice Requires="x14">
            <control shapeId="18600" r:id="rId33" name="Check Box 168">
              <controlPr defaultSize="0" autoFill="0" autoLine="0" autoPict="0">
                <anchor moveWithCells="1">
                  <from>
                    <xdr:col>33</xdr:col>
                    <xdr:colOff>66675</xdr:colOff>
                    <xdr:row>22</xdr:row>
                    <xdr:rowOff>47625</xdr:rowOff>
                  </from>
                  <to>
                    <xdr:col>35</xdr:col>
                    <xdr:colOff>95250</xdr:colOff>
                    <xdr:row>22</xdr:row>
                    <xdr:rowOff>295275</xdr:rowOff>
                  </to>
                </anchor>
              </controlPr>
            </control>
          </mc:Choice>
        </mc:AlternateContent>
        <mc:AlternateContent xmlns:mc="http://schemas.openxmlformats.org/markup-compatibility/2006">
          <mc:Choice Requires="x14">
            <control shapeId="18601" r:id="rId34" name="Check Box 169">
              <controlPr defaultSize="0" autoFill="0" autoLine="0" autoPict="0">
                <anchor moveWithCells="1">
                  <from>
                    <xdr:col>30</xdr:col>
                    <xdr:colOff>85725</xdr:colOff>
                    <xdr:row>23</xdr:row>
                    <xdr:rowOff>47625</xdr:rowOff>
                  </from>
                  <to>
                    <xdr:col>32</xdr:col>
                    <xdr:colOff>114300</xdr:colOff>
                    <xdr:row>23</xdr:row>
                    <xdr:rowOff>295275</xdr:rowOff>
                  </to>
                </anchor>
              </controlPr>
            </control>
          </mc:Choice>
        </mc:AlternateContent>
        <mc:AlternateContent xmlns:mc="http://schemas.openxmlformats.org/markup-compatibility/2006">
          <mc:Choice Requires="x14">
            <control shapeId="18602" r:id="rId35" name="Check Box 170">
              <controlPr defaultSize="0" autoFill="0" autoLine="0" autoPict="0">
                <anchor moveWithCells="1">
                  <from>
                    <xdr:col>33</xdr:col>
                    <xdr:colOff>66675</xdr:colOff>
                    <xdr:row>23</xdr:row>
                    <xdr:rowOff>47625</xdr:rowOff>
                  </from>
                  <to>
                    <xdr:col>35</xdr:col>
                    <xdr:colOff>95250</xdr:colOff>
                    <xdr:row>23</xdr:row>
                    <xdr:rowOff>295275</xdr:rowOff>
                  </to>
                </anchor>
              </controlPr>
            </control>
          </mc:Choice>
        </mc:AlternateContent>
        <mc:AlternateContent xmlns:mc="http://schemas.openxmlformats.org/markup-compatibility/2006">
          <mc:Choice Requires="x14">
            <control shapeId="18603" r:id="rId36" name="Check Box 171">
              <controlPr defaultSize="0" autoFill="0" autoLine="0" autoPict="0">
                <anchor moveWithCells="1">
                  <from>
                    <xdr:col>30</xdr:col>
                    <xdr:colOff>85725</xdr:colOff>
                    <xdr:row>24</xdr:row>
                    <xdr:rowOff>47625</xdr:rowOff>
                  </from>
                  <to>
                    <xdr:col>32</xdr:col>
                    <xdr:colOff>114300</xdr:colOff>
                    <xdr:row>24</xdr:row>
                    <xdr:rowOff>295275</xdr:rowOff>
                  </to>
                </anchor>
              </controlPr>
            </control>
          </mc:Choice>
        </mc:AlternateContent>
        <mc:AlternateContent xmlns:mc="http://schemas.openxmlformats.org/markup-compatibility/2006">
          <mc:Choice Requires="x14">
            <control shapeId="18604" r:id="rId37" name="Check Box 172">
              <controlPr defaultSize="0" autoFill="0" autoLine="0" autoPict="0">
                <anchor moveWithCells="1">
                  <from>
                    <xdr:col>33</xdr:col>
                    <xdr:colOff>66675</xdr:colOff>
                    <xdr:row>24</xdr:row>
                    <xdr:rowOff>47625</xdr:rowOff>
                  </from>
                  <to>
                    <xdr:col>35</xdr:col>
                    <xdr:colOff>95250</xdr:colOff>
                    <xdr:row>24</xdr:row>
                    <xdr:rowOff>295275</xdr:rowOff>
                  </to>
                </anchor>
              </controlPr>
            </control>
          </mc:Choice>
        </mc:AlternateContent>
        <mc:AlternateContent xmlns:mc="http://schemas.openxmlformats.org/markup-compatibility/2006">
          <mc:Choice Requires="x14">
            <control shapeId="18605" r:id="rId38" name="Check Box 173">
              <controlPr defaultSize="0" autoFill="0" autoLine="0" autoPict="0">
                <anchor moveWithCells="1">
                  <from>
                    <xdr:col>30</xdr:col>
                    <xdr:colOff>85725</xdr:colOff>
                    <xdr:row>25</xdr:row>
                    <xdr:rowOff>47625</xdr:rowOff>
                  </from>
                  <to>
                    <xdr:col>32</xdr:col>
                    <xdr:colOff>114300</xdr:colOff>
                    <xdr:row>25</xdr:row>
                    <xdr:rowOff>295275</xdr:rowOff>
                  </to>
                </anchor>
              </controlPr>
            </control>
          </mc:Choice>
        </mc:AlternateContent>
        <mc:AlternateContent xmlns:mc="http://schemas.openxmlformats.org/markup-compatibility/2006">
          <mc:Choice Requires="x14">
            <control shapeId="18606" r:id="rId39" name="Check Box 174">
              <controlPr defaultSize="0" autoFill="0" autoLine="0" autoPict="0">
                <anchor moveWithCells="1">
                  <from>
                    <xdr:col>33</xdr:col>
                    <xdr:colOff>66675</xdr:colOff>
                    <xdr:row>25</xdr:row>
                    <xdr:rowOff>47625</xdr:rowOff>
                  </from>
                  <to>
                    <xdr:col>35</xdr:col>
                    <xdr:colOff>95250</xdr:colOff>
                    <xdr:row>25</xdr:row>
                    <xdr:rowOff>295275</xdr:rowOff>
                  </to>
                </anchor>
              </controlPr>
            </control>
          </mc:Choice>
        </mc:AlternateContent>
        <mc:AlternateContent xmlns:mc="http://schemas.openxmlformats.org/markup-compatibility/2006">
          <mc:Choice Requires="x14">
            <control shapeId="18607" r:id="rId40" name="Check Box 175">
              <controlPr defaultSize="0" autoFill="0" autoLine="0" autoPict="0">
                <anchor moveWithCells="1">
                  <from>
                    <xdr:col>30</xdr:col>
                    <xdr:colOff>85725</xdr:colOff>
                    <xdr:row>26</xdr:row>
                    <xdr:rowOff>47625</xdr:rowOff>
                  </from>
                  <to>
                    <xdr:col>32</xdr:col>
                    <xdr:colOff>114300</xdr:colOff>
                    <xdr:row>26</xdr:row>
                    <xdr:rowOff>295275</xdr:rowOff>
                  </to>
                </anchor>
              </controlPr>
            </control>
          </mc:Choice>
        </mc:AlternateContent>
        <mc:AlternateContent xmlns:mc="http://schemas.openxmlformats.org/markup-compatibility/2006">
          <mc:Choice Requires="x14">
            <control shapeId="18608" r:id="rId41" name="Check Box 176">
              <controlPr defaultSize="0" autoFill="0" autoLine="0" autoPict="0">
                <anchor moveWithCells="1">
                  <from>
                    <xdr:col>33</xdr:col>
                    <xdr:colOff>66675</xdr:colOff>
                    <xdr:row>26</xdr:row>
                    <xdr:rowOff>47625</xdr:rowOff>
                  </from>
                  <to>
                    <xdr:col>35</xdr:col>
                    <xdr:colOff>95250</xdr:colOff>
                    <xdr:row>26</xdr:row>
                    <xdr:rowOff>295275</xdr:rowOff>
                  </to>
                </anchor>
              </controlPr>
            </control>
          </mc:Choice>
        </mc:AlternateContent>
        <mc:AlternateContent xmlns:mc="http://schemas.openxmlformats.org/markup-compatibility/2006">
          <mc:Choice Requires="x14">
            <control shapeId="18609" r:id="rId42" name="Check Box 177">
              <controlPr defaultSize="0" autoFill="0" autoLine="0" autoPict="0">
                <anchor moveWithCells="1">
                  <from>
                    <xdr:col>30</xdr:col>
                    <xdr:colOff>85725</xdr:colOff>
                    <xdr:row>27</xdr:row>
                    <xdr:rowOff>47625</xdr:rowOff>
                  </from>
                  <to>
                    <xdr:col>32</xdr:col>
                    <xdr:colOff>114300</xdr:colOff>
                    <xdr:row>27</xdr:row>
                    <xdr:rowOff>295275</xdr:rowOff>
                  </to>
                </anchor>
              </controlPr>
            </control>
          </mc:Choice>
        </mc:AlternateContent>
        <mc:AlternateContent xmlns:mc="http://schemas.openxmlformats.org/markup-compatibility/2006">
          <mc:Choice Requires="x14">
            <control shapeId="18610" r:id="rId43" name="Check Box 178">
              <controlPr defaultSize="0" autoFill="0" autoLine="0" autoPict="0">
                <anchor moveWithCells="1">
                  <from>
                    <xdr:col>33</xdr:col>
                    <xdr:colOff>66675</xdr:colOff>
                    <xdr:row>27</xdr:row>
                    <xdr:rowOff>47625</xdr:rowOff>
                  </from>
                  <to>
                    <xdr:col>35</xdr:col>
                    <xdr:colOff>95250</xdr:colOff>
                    <xdr:row>27</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C6AEA305-9AF8-4D5C-B1C4-6E540472CE20}">
            <xm:f>入力①!$M$17=2</xm:f>
            <x14:dxf>
              <font>
                <color theme="0"/>
              </font>
              <fill>
                <patternFill patternType="none">
                  <bgColor auto="1"/>
                </patternFill>
              </fill>
              <border>
                <left/>
                <right/>
                <top/>
                <bottom/>
                <vertical/>
                <horizontal/>
              </border>
            </x14:dxf>
          </x14:cfRule>
          <xm:sqref>A1:XFD3 A4:AB4 AD4:AE4 AG4:XFD4 A5:XFD8 AI9:XFD10 A9:C12 AC11:XFD12 A13:XFD1048576</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800-000000000000}">
          <x14:formula1>
            <xm:f>設定!$DK$156:$DK$169</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A1CF-590B-427B-BF7E-56E0267299FA}">
  <dimension ref="A1:CF1018"/>
  <sheetViews>
    <sheetView view="pageBreakPreview" topLeftCell="A35" zoomScaleNormal="100" zoomScaleSheetLayoutView="100" workbookViewId="0">
      <selection activeCell="G10" sqref="G10"/>
    </sheetView>
  </sheetViews>
  <sheetFormatPr defaultRowHeight="13.5"/>
  <cols>
    <col min="1" max="1" width="1.5" style="133" customWidth="1"/>
    <col min="2" max="38" width="1.125" style="133" customWidth="1"/>
    <col min="39" max="81" width="1.125" customWidth="1"/>
    <col min="82" max="82" width="1.5" customWidth="1"/>
    <col min="83" max="278" width="1.125" customWidth="1"/>
  </cols>
  <sheetData>
    <row r="1" spans="1:84" ht="24" customHeight="1">
      <c r="A1" s="171"/>
      <c r="B1" s="171"/>
      <c r="C1" s="349"/>
      <c r="D1" s="349"/>
      <c r="E1" s="349"/>
      <c r="F1" s="349"/>
      <c r="G1" s="349"/>
      <c r="H1" s="349"/>
      <c r="I1" s="349"/>
      <c r="J1" s="349"/>
      <c r="K1" s="349"/>
      <c r="L1" s="349"/>
      <c r="M1" s="786" t="s">
        <v>91</v>
      </c>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c r="BR1" s="786"/>
      <c r="BS1" s="786"/>
      <c r="BT1" s="349"/>
      <c r="BU1" s="349"/>
      <c r="BV1" s="349"/>
      <c r="BW1" s="349"/>
      <c r="BX1" s="349"/>
      <c r="BY1" s="349"/>
      <c r="BZ1" s="349"/>
      <c r="CA1" s="349"/>
      <c r="CB1" s="349"/>
      <c r="CC1" s="349"/>
      <c r="CD1" s="349"/>
      <c r="CE1" s="173"/>
      <c r="CF1" s="173"/>
    </row>
    <row r="2" spans="1:84" ht="3.75" customHeight="1">
      <c r="A2" s="17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3"/>
      <c r="CE2" s="173"/>
      <c r="CF2" s="173"/>
    </row>
    <row r="3" spans="1:84" ht="19.5"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3"/>
      <c r="AN3" s="173"/>
      <c r="AO3" s="173"/>
      <c r="AP3" s="173"/>
      <c r="AQ3" s="173"/>
      <c r="AR3" s="173"/>
      <c r="AS3" s="173"/>
      <c r="AT3" s="173"/>
      <c r="AU3" s="173"/>
      <c r="AV3" s="173"/>
      <c r="AW3" s="173"/>
      <c r="AX3" s="173"/>
      <c r="AY3" s="173"/>
      <c r="AZ3" s="173"/>
      <c r="BA3" s="173"/>
      <c r="BB3" s="173"/>
      <c r="BC3" s="173"/>
      <c r="BD3" s="173"/>
      <c r="BE3" s="173"/>
      <c r="BF3" s="173"/>
      <c r="BG3" s="173"/>
      <c r="BH3" s="787" t="s">
        <v>169</v>
      </c>
      <c r="BI3" s="787"/>
      <c r="BJ3" s="787"/>
      <c r="BK3" s="787"/>
      <c r="BL3" s="787"/>
      <c r="BM3" s="787"/>
      <c r="BN3" s="787"/>
      <c r="BO3" s="787"/>
      <c r="BP3" s="787"/>
      <c r="BQ3" s="787"/>
      <c r="BR3" s="787"/>
      <c r="BS3" s="787"/>
      <c r="BT3" s="787"/>
      <c r="BU3" s="787"/>
      <c r="BV3" s="787"/>
      <c r="BW3" s="787"/>
      <c r="BX3" s="787"/>
      <c r="BY3" s="787"/>
      <c r="BZ3" s="787"/>
      <c r="CA3" s="787"/>
      <c r="CB3" s="787"/>
      <c r="CC3" s="787"/>
      <c r="CD3" s="787"/>
      <c r="CE3" s="173"/>
      <c r="CF3" s="173"/>
    </row>
    <row r="4" spans="1:84" ht="10.5" customHeight="1">
      <c r="A4" s="171"/>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176"/>
      <c r="AE4" s="176"/>
      <c r="AF4" s="176"/>
      <c r="AG4" s="176"/>
      <c r="AH4" s="666" t="s">
        <v>83</v>
      </c>
      <c r="AI4" s="666"/>
      <c r="AJ4" s="666"/>
      <c r="AK4" s="666"/>
      <c r="AL4" s="666"/>
      <c r="AM4" s="666"/>
      <c r="AN4" s="666"/>
      <c r="AO4" s="666"/>
      <c r="AP4" s="789" t="s">
        <v>36</v>
      </c>
      <c r="AQ4" s="789"/>
      <c r="AR4" s="789"/>
      <c r="AS4" s="789"/>
      <c r="AT4" s="789"/>
      <c r="AU4" s="789"/>
      <c r="AV4" s="184"/>
      <c r="AW4" s="184"/>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71"/>
      <c r="CD4" s="171"/>
      <c r="CE4" s="171"/>
      <c r="CF4" s="173"/>
    </row>
    <row r="5" spans="1:84" s="353" customFormat="1" ht="10.5" customHeight="1">
      <c r="A5" s="178"/>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179"/>
      <c r="AE5" s="179"/>
      <c r="AF5" s="179"/>
      <c r="AG5" s="179"/>
      <c r="AH5" s="666"/>
      <c r="AI5" s="666"/>
      <c r="AJ5" s="666"/>
      <c r="AK5" s="666"/>
      <c r="AL5" s="666"/>
      <c r="AM5" s="666"/>
      <c r="AN5" s="666"/>
      <c r="AO5" s="666"/>
      <c r="AP5" s="668"/>
      <c r="AQ5" s="668"/>
      <c r="AR5" s="668"/>
      <c r="AS5" s="668"/>
      <c r="AT5" s="668"/>
      <c r="AU5" s="668"/>
      <c r="AV5" s="350"/>
      <c r="AW5" s="350"/>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2"/>
      <c r="CE5" s="178"/>
      <c r="CF5" s="180"/>
    </row>
    <row r="6" spans="1:84" ht="21" customHeight="1">
      <c r="A6" s="171"/>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176"/>
      <c r="AE6" s="176"/>
      <c r="AF6" s="176"/>
      <c r="AG6" s="176"/>
      <c r="AH6" s="666"/>
      <c r="AI6" s="666"/>
      <c r="AJ6" s="666"/>
      <c r="AK6" s="666"/>
      <c r="AL6" s="666"/>
      <c r="AM6" s="666"/>
      <c r="AN6" s="666"/>
      <c r="AO6" s="666"/>
      <c r="AP6" s="670" t="s">
        <v>92</v>
      </c>
      <c r="AQ6" s="670"/>
      <c r="AR6" s="670"/>
      <c r="AS6" s="670"/>
      <c r="AT6" s="670"/>
      <c r="AU6" s="670"/>
      <c r="AV6" s="354"/>
      <c r="AW6" s="354"/>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6"/>
      <c r="CE6" s="171"/>
      <c r="CF6" s="173"/>
    </row>
    <row r="7" spans="1:84" ht="10.5"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6"/>
      <c r="AE7" s="176"/>
      <c r="AF7" s="176"/>
      <c r="AG7" s="176"/>
      <c r="AH7" s="666"/>
      <c r="AI7" s="666"/>
      <c r="AJ7" s="666"/>
      <c r="AK7" s="666"/>
      <c r="AL7" s="666"/>
      <c r="AM7" s="666"/>
      <c r="AN7" s="666"/>
      <c r="AO7" s="666"/>
      <c r="AP7" s="671" t="s">
        <v>93</v>
      </c>
      <c r="AQ7" s="671"/>
      <c r="AR7" s="671"/>
      <c r="AS7" s="671"/>
      <c r="AT7" s="671"/>
      <c r="AU7" s="671"/>
      <c r="AV7" s="357"/>
      <c r="AW7" s="357"/>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9"/>
      <c r="CD7" s="359"/>
      <c r="CE7" s="171"/>
      <c r="CF7" s="173"/>
    </row>
    <row r="8" spans="1:84" ht="10.5" customHeight="1">
      <c r="A8" s="171"/>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175"/>
      <c r="AC8" s="171"/>
      <c r="AD8" s="176"/>
      <c r="AE8" s="176"/>
      <c r="AF8" s="176"/>
      <c r="AG8" s="176"/>
      <c r="AH8" s="666"/>
      <c r="AI8" s="666"/>
      <c r="AJ8" s="666"/>
      <c r="AK8" s="666"/>
      <c r="AL8" s="666"/>
      <c r="AM8" s="666"/>
      <c r="AN8" s="666"/>
      <c r="AO8" s="666"/>
      <c r="AP8" s="668"/>
      <c r="AQ8" s="668"/>
      <c r="AR8" s="668"/>
      <c r="AS8" s="668"/>
      <c r="AT8" s="668"/>
      <c r="AU8" s="668"/>
      <c r="AV8" s="350"/>
      <c r="AW8" s="35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1"/>
      <c r="CD8" s="361"/>
      <c r="CE8" s="171"/>
      <c r="CF8" s="173"/>
    </row>
    <row r="9" spans="1:84" ht="21" customHeight="1">
      <c r="A9" s="171"/>
      <c r="B9" s="785"/>
      <c r="C9" s="785"/>
      <c r="D9" s="785"/>
      <c r="E9" s="785"/>
      <c r="F9" s="785"/>
      <c r="G9" s="785"/>
      <c r="H9" s="785"/>
      <c r="I9" s="785"/>
      <c r="J9" s="773"/>
      <c r="K9" s="773"/>
      <c r="L9" s="785"/>
      <c r="M9" s="785"/>
      <c r="N9" s="785"/>
      <c r="O9" s="785"/>
      <c r="P9" s="785"/>
      <c r="Q9" s="785"/>
      <c r="R9" s="785"/>
      <c r="S9" s="785"/>
      <c r="T9" s="785"/>
      <c r="U9" s="785"/>
      <c r="V9" s="785"/>
      <c r="W9" s="785"/>
      <c r="X9" s="773"/>
      <c r="Y9" s="773"/>
      <c r="Z9" s="773"/>
      <c r="AA9" s="773"/>
      <c r="AB9" s="171"/>
      <c r="AC9" s="171"/>
      <c r="AD9" s="176"/>
      <c r="AE9" s="176"/>
      <c r="AF9" s="176"/>
      <c r="AG9" s="176"/>
      <c r="AH9" s="666"/>
      <c r="AI9" s="666"/>
      <c r="AJ9" s="666"/>
      <c r="AK9" s="666"/>
      <c r="AL9" s="666"/>
      <c r="AM9" s="666"/>
      <c r="AN9" s="666"/>
      <c r="AO9" s="666"/>
      <c r="AP9" s="670" t="s">
        <v>94</v>
      </c>
      <c r="AQ9" s="670"/>
      <c r="AR9" s="670"/>
      <c r="AS9" s="670"/>
      <c r="AT9" s="670"/>
      <c r="AU9" s="670"/>
      <c r="AV9" s="355"/>
      <c r="AW9" s="355"/>
      <c r="AX9" s="355"/>
      <c r="AY9" s="355"/>
      <c r="AZ9" s="355"/>
      <c r="BA9" s="355"/>
      <c r="BB9" s="355"/>
      <c r="BC9" s="355"/>
      <c r="BD9" s="355"/>
      <c r="BE9" s="355"/>
      <c r="BF9" s="355"/>
      <c r="BG9" s="355"/>
      <c r="BH9" s="355"/>
      <c r="BI9" s="355"/>
      <c r="BJ9" s="355"/>
      <c r="BK9" s="355"/>
      <c r="BL9" s="355"/>
      <c r="BM9" s="355"/>
      <c r="BN9" s="355"/>
      <c r="BO9" s="362"/>
      <c r="BP9" s="362" t="s">
        <v>170</v>
      </c>
      <c r="BQ9" s="354"/>
      <c r="BR9" s="354"/>
      <c r="BS9" s="354"/>
      <c r="BT9" s="354"/>
      <c r="BU9" s="354"/>
      <c r="BV9" s="354"/>
      <c r="BW9" s="354"/>
      <c r="BX9" s="354"/>
      <c r="BY9" s="354"/>
      <c r="BZ9" s="354"/>
      <c r="CA9" s="354"/>
      <c r="CB9" s="354"/>
      <c r="CC9" s="354"/>
      <c r="CD9" s="356"/>
      <c r="CE9" s="171"/>
      <c r="CF9" s="173"/>
    </row>
    <row r="10" spans="1:84" ht="9"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6"/>
      <c r="AE10" s="176"/>
      <c r="AF10" s="176"/>
      <c r="AG10" s="176"/>
      <c r="AH10" s="176"/>
      <c r="AI10" s="176"/>
      <c r="AJ10" s="176"/>
      <c r="AK10" s="176"/>
      <c r="AL10" s="176"/>
      <c r="AM10" s="176"/>
      <c r="AN10" s="176"/>
      <c r="AO10" s="176"/>
      <c r="AP10" s="176"/>
      <c r="AQ10" s="176"/>
      <c r="AR10" s="176"/>
      <c r="AS10" s="176"/>
      <c r="AT10" s="176"/>
      <c r="AU10" s="176"/>
      <c r="AV10" s="183"/>
      <c r="AW10" s="183"/>
      <c r="AX10" s="183"/>
      <c r="AY10" s="183"/>
      <c r="AZ10" s="183"/>
      <c r="BA10" s="183"/>
      <c r="BB10" s="183"/>
      <c r="BC10" s="183"/>
      <c r="BD10" s="183"/>
      <c r="BE10" s="183"/>
      <c r="BF10" s="183"/>
      <c r="BG10" s="183"/>
      <c r="BH10" s="183"/>
      <c r="BI10" s="183"/>
      <c r="BJ10" s="183"/>
      <c r="BK10" s="183"/>
      <c r="BL10" s="183"/>
      <c r="BM10" s="183"/>
      <c r="BN10" s="183"/>
      <c r="BO10" s="184"/>
      <c r="BP10" s="184"/>
      <c r="BQ10" s="184"/>
      <c r="BR10" s="184"/>
      <c r="BS10" s="184"/>
      <c r="BT10" s="184"/>
      <c r="BU10" s="184"/>
      <c r="BV10" s="184"/>
      <c r="BW10" s="184"/>
      <c r="BX10" s="184"/>
      <c r="BY10" s="184"/>
      <c r="BZ10" s="184"/>
      <c r="CA10" s="184"/>
      <c r="CB10" s="184"/>
      <c r="CC10" s="185"/>
      <c r="CD10" s="173"/>
      <c r="CE10" s="173"/>
      <c r="CF10" s="173"/>
    </row>
    <row r="11" spans="1:84" ht="20.25" customHeight="1">
      <c r="A11" s="171"/>
      <c r="B11" s="774" t="s">
        <v>171</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6"/>
      <c r="AD11" s="674" t="s">
        <v>95</v>
      </c>
      <c r="AE11" s="674"/>
      <c r="AF11" s="674"/>
      <c r="AG11" s="674"/>
      <c r="AH11" s="674"/>
      <c r="AI11" s="674"/>
      <c r="AJ11" s="674"/>
      <c r="AK11" s="674"/>
      <c r="AL11" s="674"/>
      <c r="AM11" s="674"/>
      <c r="AN11" s="674"/>
      <c r="AO11" s="674"/>
      <c r="AP11" s="668" t="s">
        <v>36</v>
      </c>
      <c r="AQ11" s="668"/>
      <c r="AR11" s="668"/>
      <c r="AS11" s="668"/>
      <c r="AT11" s="668"/>
      <c r="AU11" s="668"/>
      <c r="AV11" s="360"/>
      <c r="AW11" s="360"/>
      <c r="AX11" s="360"/>
      <c r="AY11" s="360"/>
      <c r="AZ11" s="360"/>
      <c r="BA11" s="360"/>
      <c r="BB11" s="360"/>
      <c r="BC11" s="360"/>
      <c r="BD11" s="360"/>
      <c r="BE11" s="360"/>
      <c r="BF11" s="360"/>
      <c r="BG11" s="360"/>
      <c r="BH11" s="360"/>
      <c r="BI11" s="360"/>
      <c r="BJ11" s="360"/>
      <c r="BK11" s="360"/>
      <c r="BL11" s="360"/>
      <c r="BM11" s="360"/>
      <c r="BN11" s="360"/>
      <c r="BO11" s="350"/>
      <c r="BP11" s="350"/>
      <c r="BQ11" s="350"/>
      <c r="BR11" s="350"/>
      <c r="BS11" s="350"/>
      <c r="BT11" s="350"/>
      <c r="BU11" s="350"/>
      <c r="BV11" s="350"/>
      <c r="BW11" s="350"/>
      <c r="BX11" s="350"/>
      <c r="BY11" s="350"/>
      <c r="BZ11" s="350"/>
      <c r="CA11" s="350"/>
      <c r="CB11" s="350"/>
      <c r="CC11" s="350"/>
      <c r="CD11" s="363"/>
      <c r="CE11" s="173"/>
      <c r="CF11" s="173"/>
    </row>
    <row r="12" spans="1:84" ht="10.5" customHeight="1">
      <c r="A12" s="171"/>
      <c r="B12" s="777"/>
      <c r="C12" s="778"/>
      <c r="D12" s="778"/>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9"/>
      <c r="AD12" s="674"/>
      <c r="AE12" s="674"/>
      <c r="AF12" s="674"/>
      <c r="AG12" s="674"/>
      <c r="AH12" s="674"/>
      <c r="AI12" s="674"/>
      <c r="AJ12" s="674"/>
      <c r="AK12" s="674"/>
      <c r="AL12" s="674"/>
      <c r="AM12" s="674"/>
      <c r="AN12" s="674"/>
      <c r="AO12" s="674"/>
      <c r="AP12" s="783" t="s">
        <v>88</v>
      </c>
      <c r="AQ12" s="784"/>
      <c r="AR12" s="784"/>
      <c r="AS12" s="784"/>
      <c r="AT12" s="784"/>
      <c r="AU12" s="784"/>
      <c r="AV12" s="183"/>
      <c r="AW12" s="183"/>
      <c r="AX12" s="183"/>
      <c r="AY12" s="183"/>
      <c r="AZ12" s="183"/>
      <c r="BA12" s="183"/>
      <c r="BB12" s="183"/>
      <c r="BC12" s="183"/>
      <c r="BD12" s="183"/>
      <c r="BE12" s="183"/>
      <c r="BF12" s="183"/>
      <c r="BG12" s="183"/>
      <c r="BH12" s="183"/>
      <c r="BI12" s="183"/>
      <c r="BJ12" s="183"/>
      <c r="BK12" s="183"/>
      <c r="BL12" s="183"/>
      <c r="BM12" s="183"/>
      <c r="BN12" s="183"/>
      <c r="BO12" s="184"/>
      <c r="BP12" s="184"/>
      <c r="BQ12" s="184"/>
      <c r="BR12" s="184"/>
      <c r="BS12" s="184"/>
      <c r="BT12" s="184"/>
      <c r="BU12" s="184"/>
      <c r="BV12" s="184"/>
      <c r="BW12" s="184"/>
      <c r="BX12" s="184"/>
      <c r="BY12" s="184"/>
      <c r="BZ12" s="184"/>
      <c r="CA12" s="184"/>
      <c r="CB12" s="184"/>
      <c r="CC12" s="184"/>
      <c r="CD12" s="173"/>
      <c r="CE12" s="173"/>
      <c r="CF12" s="173"/>
    </row>
    <row r="13" spans="1:84" ht="10.5" customHeight="1">
      <c r="A13" s="171"/>
      <c r="B13" s="777"/>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9"/>
      <c r="AD13" s="674"/>
      <c r="AE13" s="674"/>
      <c r="AF13" s="674"/>
      <c r="AG13" s="674"/>
      <c r="AH13" s="674"/>
      <c r="AI13" s="674"/>
      <c r="AJ13" s="674"/>
      <c r="AK13" s="674"/>
      <c r="AL13" s="674"/>
      <c r="AM13" s="674"/>
      <c r="AN13" s="674"/>
      <c r="AO13" s="674"/>
      <c r="AP13" s="625" t="s">
        <v>38</v>
      </c>
      <c r="AQ13" s="626"/>
      <c r="AR13" s="626"/>
      <c r="AS13" s="626"/>
      <c r="AT13" s="626"/>
      <c r="AU13" s="626"/>
      <c r="AV13" s="360"/>
      <c r="AW13" s="360"/>
      <c r="AX13" s="360"/>
      <c r="AY13" s="360"/>
      <c r="AZ13" s="360"/>
      <c r="BA13" s="360"/>
      <c r="BB13" s="360"/>
      <c r="BC13" s="360"/>
      <c r="BD13" s="360"/>
      <c r="BE13" s="360"/>
      <c r="BF13" s="360"/>
      <c r="BG13" s="360"/>
      <c r="BH13" s="360"/>
      <c r="BI13" s="360"/>
      <c r="BJ13" s="360"/>
      <c r="BK13" s="360"/>
      <c r="BL13" s="360"/>
      <c r="BM13" s="360"/>
      <c r="BN13" s="360"/>
      <c r="BO13" s="350"/>
      <c r="BP13" s="350"/>
      <c r="BQ13" s="350"/>
      <c r="BR13" s="350"/>
      <c r="BS13" s="350"/>
      <c r="BT13" s="350"/>
      <c r="BU13" s="350"/>
      <c r="BV13" s="350"/>
      <c r="BW13" s="350"/>
      <c r="BX13" s="350"/>
      <c r="BY13" s="350"/>
      <c r="BZ13" s="350"/>
      <c r="CA13" s="350"/>
      <c r="CB13" s="350"/>
      <c r="CC13" s="350"/>
      <c r="CD13" s="363"/>
      <c r="CE13" s="173"/>
      <c r="CF13" s="173"/>
    </row>
    <row r="14" spans="1:84" ht="20.25" customHeight="1">
      <c r="A14" s="171"/>
      <c r="B14" s="780"/>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2"/>
      <c r="AD14" s="674"/>
      <c r="AE14" s="674"/>
      <c r="AF14" s="674"/>
      <c r="AG14" s="674"/>
      <c r="AH14" s="674"/>
      <c r="AI14" s="674"/>
      <c r="AJ14" s="674"/>
      <c r="AK14" s="674"/>
      <c r="AL14" s="674"/>
      <c r="AM14" s="674"/>
      <c r="AN14" s="674"/>
      <c r="AO14" s="674"/>
      <c r="AP14" s="670" t="s">
        <v>94</v>
      </c>
      <c r="AQ14" s="670"/>
      <c r="AR14" s="670"/>
      <c r="AS14" s="670"/>
      <c r="AT14" s="670"/>
      <c r="AU14" s="670"/>
      <c r="AV14" s="355"/>
      <c r="AW14" s="355"/>
      <c r="AX14" s="355"/>
      <c r="AY14" s="355"/>
      <c r="AZ14" s="355"/>
      <c r="BA14" s="355"/>
      <c r="BB14" s="355"/>
      <c r="BC14" s="355"/>
      <c r="BD14" s="355"/>
      <c r="BE14" s="355"/>
      <c r="BF14" s="355"/>
      <c r="BG14" s="355"/>
      <c r="BH14" s="355"/>
      <c r="BI14" s="355"/>
      <c r="BJ14" s="355"/>
      <c r="BK14" s="355"/>
      <c r="BL14" s="355"/>
      <c r="BM14" s="355"/>
      <c r="BN14" s="355"/>
      <c r="BO14" s="362"/>
      <c r="BP14" s="362" t="s">
        <v>172</v>
      </c>
      <c r="BQ14" s="354"/>
      <c r="BR14" s="354"/>
      <c r="BS14" s="354"/>
      <c r="BT14" s="354"/>
      <c r="BU14" s="354"/>
      <c r="BV14" s="354"/>
      <c r="BW14" s="354"/>
      <c r="BX14" s="354"/>
      <c r="BY14" s="354"/>
      <c r="BZ14" s="354"/>
      <c r="CA14" s="354"/>
      <c r="CB14" s="354"/>
      <c r="CC14" s="354"/>
      <c r="CD14" s="364"/>
      <c r="CE14" s="173"/>
      <c r="CF14" s="173"/>
    </row>
    <row r="15" spans="1:84" ht="15.75" customHeight="1">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3"/>
      <c r="CE15" s="173"/>
      <c r="CF15" s="173"/>
    </row>
    <row r="16" spans="1:84" ht="32.25" customHeight="1">
      <c r="A16" s="171"/>
      <c r="B16" s="171"/>
      <c r="C16" s="627" t="s">
        <v>173</v>
      </c>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171"/>
      <c r="CE16" s="173"/>
      <c r="CF16" s="173"/>
    </row>
    <row r="17" spans="1:84" s="365" customFormat="1" ht="16.5" customHeight="1">
      <c r="A17" s="183"/>
      <c r="B17" s="183"/>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628" t="s">
        <v>96</v>
      </c>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415" t="str">
        <f>IF(CC17=4,"左４",IF(CD17=4,"右４","通常"))</f>
        <v>通常</v>
      </c>
      <c r="CB17" s="416"/>
      <c r="CC17" s="416">
        <f>VALUE(TEXT(入力③!B8,"e"))</f>
        <v>5</v>
      </c>
      <c r="CD17" s="417">
        <f>VALUE(TEXT(入力③!B28,"e"))</f>
        <v>6</v>
      </c>
      <c r="CE17" s="183"/>
      <c r="CF17" s="183"/>
    </row>
    <row r="18" spans="1:84" s="366" customFormat="1" ht="3.75" customHeight="1">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row>
    <row r="19" spans="1:84" s="366" customFormat="1" ht="17.25" customHeight="1">
      <c r="A19" s="190"/>
      <c r="B19" s="760" t="s">
        <v>174</v>
      </c>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2"/>
      <c r="AP19" s="299"/>
      <c r="AQ19" s="763" t="s">
        <v>174</v>
      </c>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4"/>
      <c r="BT19" s="764"/>
      <c r="BU19" s="764"/>
      <c r="BV19" s="764"/>
      <c r="BW19" s="764"/>
      <c r="BX19" s="764"/>
      <c r="BY19" s="764"/>
      <c r="BZ19" s="764"/>
      <c r="CA19" s="764"/>
      <c r="CB19" s="764"/>
      <c r="CC19" s="764"/>
      <c r="CD19" s="765"/>
      <c r="CE19" s="191"/>
      <c r="CF19" s="191"/>
    </row>
    <row r="20" spans="1:84" s="366" customFormat="1" ht="15" customHeight="1">
      <c r="A20" s="190"/>
      <c r="B20" s="506" t="s">
        <v>97</v>
      </c>
      <c r="C20" s="507"/>
      <c r="D20" s="507"/>
      <c r="E20" s="507"/>
      <c r="F20" s="507"/>
      <c r="G20" s="507"/>
      <c r="H20" s="507"/>
      <c r="I20" s="507"/>
      <c r="J20" s="507" t="s">
        <v>98</v>
      </c>
      <c r="K20" s="507"/>
      <c r="L20" s="507"/>
      <c r="M20" s="507"/>
      <c r="N20" s="507"/>
      <c r="O20" s="507"/>
      <c r="P20" s="507"/>
      <c r="Q20" s="507"/>
      <c r="R20" s="507"/>
      <c r="S20" s="507"/>
      <c r="T20" s="507"/>
      <c r="U20" s="507"/>
      <c r="V20" s="507"/>
      <c r="W20" s="507"/>
      <c r="X20" s="507"/>
      <c r="Y20" s="507"/>
      <c r="Z20" s="507" t="s">
        <v>99</v>
      </c>
      <c r="AA20" s="507"/>
      <c r="AB20" s="507"/>
      <c r="AC20" s="507"/>
      <c r="AD20" s="507"/>
      <c r="AE20" s="507"/>
      <c r="AF20" s="507"/>
      <c r="AG20" s="507"/>
      <c r="AH20" s="507"/>
      <c r="AI20" s="507"/>
      <c r="AJ20" s="507"/>
      <c r="AK20" s="507"/>
      <c r="AL20" s="507"/>
      <c r="AM20" s="507"/>
      <c r="AN20" s="507"/>
      <c r="AO20" s="510"/>
      <c r="AP20" s="299"/>
      <c r="AQ20" s="766" t="s">
        <v>97</v>
      </c>
      <c r="AR20" s="767"/>
      <c r="AS20" s="767"/>
      <c r="AT20" s="767"/>
      <c r="AU20" s="767"/>
      <c r="AV20" s="767"/>
      <c r="AW20" s="767"/>
      <c r="AX20" s="768"/>
      <c r="AY20" s="757" t="s">
        <v>98</v>
      </c>
      <c r="AZ20" s="758"/>
      <c r="BA20" s="758"/>
      <c r="BB20" s="758"/>
      <c r="BC20" s="758"/>
      <c r="BD20" s="758"/>
      <c r="BE20" s="758"/>
      <c r="BF20" s="758"/>
      <c r="BG20" s="758"/>
      <c r="BH20" s="758"/>
      <c r="BI20" s="758"/>
      <c r="BJ20" s="758"/>
      <c r="BK20" s="758"/>
      <c r="BL20" s="758"/>
      <c r="BM20" s="758"/>
      <c r="BN20" s="759"/>
      <c r="BO20" s="757" t="s">
        <v>99</v>
      </c>
      <c r="BP20" s="758"/>
      <c r="BQ20" s="758"/>
      <c r="BR20" s="758"/>
      <c r="BS20" s="758"/>
      <c r="BT20" s="758"/>
      <c r="BU20" s="758"/>
      <c r="BV20" s="758"/>
      <c r="BW20" s="758"/>
      <c r="BX20" s="758"/>
      <c r="BY20" s="758"/>
      <c r="BZ20" s="758"/>
      <c r="CA20" s="758"/>
      <c r="CB20" s="758"/>
      <c r="CC20" s="758"/>
      <c r="CD20" s="772"/>
      <c r="CE20" s="191"/>
      <c r="CF20" s="191"/>
    </row>
    <row r="21" spans="1:84" s="366" customFormat="1" ht="15" customHeight="1">
      <c r="A21" s="190"/>
      <c r="B21" s="508"/>
      <c r="C21" s="509"/>
      <c r="D21" s="509"/>
      <c r="E21" s="509"/>
      <c r="F21" s="509"/>
      <c r="G21" s="509"/>
      <c r="H21" s="509"/>
      <c r="I21" s="509"/>
      <c r="J21" s="509" t="s">
        <v>39</v>
      </c>
      <c r="K21" s="509"/>
      <c r="L21" s="509"/>
      <c r="M21" s="509"/>
      <c r="N21" s="509" t="s">
        <v>100</v>
      </c>
      <c r="O21" s="509"/>
      <c r="P21" s="509"/>
      <c r="Q21" s="509"/>
      <c r="R21" s="509"/>
      <c r="S21" s="509"/>
      <c r="T21" s="509"/>
      <c r="U21" s="509"/>
      <c r="V21" s="509"/>
      <c r="W21" s="509"/>
      <c r="X21" s="509"/>
      <c r="Y21" s="509"/>
      <c r="Z21" s="509" t="s">
        <v>39</v>
      </c>
      <c r="AA21" s="509"/>
      <c r="AB21" s="509"/>
      <c r="AC21" s="509"/>
      <c r="AD21" s="509" t="s">
        <v>100</v>
      </c>
      <c r="AE21" s="509"/>
      <c r="AF21" s="509"/>
      <c r="AG21" s="509"/>
      <c r="AH21" s="509"/>
      <c r="AI21" s="509"/>
      <c r="AJ21" s="509"/>
      <c r="AK21" s="509"/>
      <c r="AL21" s="509"/>
      <c r="AM21" s="509"/>
      <c r="AN21" s="509"/>
      <c r="AO21" s="511"/>
      <c r="AP21" s="299"/>
      <c r="AQ21" s="769"/>
      <c r="AR21" s="770"/>
      <c r="AS21" s="770"/>
      <c r="AT21" s="770"/>
      <c r="AU21" s="770"/>
      <c r="AV21" s="770"/>
      <c r="AW21" s="770"/>
      <c r="AX21" s="771"/>
      <c r="AY21" s="757" t="s">
        <v>39</v>
      </c>
      <c r="AZ21" s="758"/>
      <c r="BA21" s="758"/>
      <c r="BB21" s="759"/>
      <c r="BC21" s="757" t="s">
        <v>100</v>
      </c>
      <c r="BD21" s="758"/>
      <c r="BE21" s="758"/>
      <c r="BF21" s="758"/>
      <c r="BG21" s="758"/>
      <c r="BH21" s="758"/>
      <c r="BI21" s="758"/>
      <c r="BJ21" s="758"/>
      <c r="BK21" s="758"/>
      <c r="BL21" s="758"/>
      <c r="BM21" s="758"/>
      <c r="BN21" s="759"/>
      <c r="BO21" s="757" t="s">
        <v>39</v>
      </c>
      <c r="BP21" s="758"/>
      <c r="BQ21" s="758"/>
      <c r="BR21" s="759"/>
      <c r="BS21" s="757" t="s">
        <v>100</v>
      </c>
      <c r="BT21" s="758"/>
      <c r="BU21" s="758"/>
      <c r="BV21" s="758"/>
      <c r="BW21" s="758"/>
      <c r="BX21" s="758"/>
      <c r="BY21" s="758"/>
      <c r="BZ21" s="758"/>
      <c r="CA21" s="758"/>
      <c r="CB21" s="758"/>
      <c r="CC21" s="758"/>
      <c r="CD21" s="772"/>
      <c r="CE21" s="191"/>
      <c r="CF21" s="191"/>
    </row>
    <row r="22" spans="1:84" s="366" customFormat="1" ht="15.6" customHeight="1">
      <c r="A22" s="190"/>
      <c r="B22" s="753" t="s">
        <v>175</v>
      </c>
      <c r="C22" s="754"/>
      <c r="D22" s="754"/>
      <c r="E22" s="754"/>
      <c r="F22" s="754"/>
      <c r="G22" s="754"/>
      <c r="H22" s="754"/>
      <c r="I22" s="754"/>
      <c r="J22" s="755" t="s">
        <v>176</v>
      </c>
      <c r="K22" s="755"/>
      <c r="L22" s="755"/>
      <c r="M22" s="755"/>
      <c r="N22" s="755" t="s">
        <v>40</v>
      </c>
      <c r="O22" s="755"/>
      <c r="P22" s="755"/>
      <c r="Q22" s="755"/>
      <c r="R22" s="755"/>
      <c r="S22" s="755"/>
      <c r="T22" s="755"/>
      <c r="U22" s="755"/>
      <c r="V22" s="755"/>
      <c r="W22" s="755"/>
      <c r="X22" s="755"/>
      <c r="Y22" s="755"/>
      <c r="Z22" s="755" t="s">
        <v>176</v>
      </c>
      <c r="AA22" s="755"/>
      <c r="AB22" s="755"/>
      <c r="AC22" s="755"/>
      <c r="AD22" s="755" t="s">
        <v>40</v>
      </c>
      <c r="AE22" s="755"/>
      <c r="AF22" s="755"/>
      <c r="AG22" s="755"/>
      <c r="AH22" s="755"/>
      <c r="AI22" s="755"/>
      <c r="AJ22" s="755"/>
      <c r="AK22" s="755"/>
      <c r="AL22" s="755"/>
      <c r="AM22" s="755"/>
      <c r="AN22" s="755"/>
      <c r="AO22" s="756"/>
      <c r="AP22" s="194"/>
      <c r="AQ22" s="536" t="s">
        <v>175</v>
      </c>
      <c r="AR22" s="471"/>
      <c r="AS22" s="471"/>
      <c r="AT22" s="471"/>
      <c r="AU22" s="471"/>
      <c r="AV22" s="471"/>
      <c r="AW22" s="471"/>
      <c r="AX22" s="472"/>
      <c r="AY22" s="749" t="s">
        <v>176</v>
      </c>
      <c r="AZ22" s="750"/>
      <c r="BA22" s="750"/>
      <c r="BB22" s="751"/>
      <c r="BC22" s="749" t="s">
        <v>40</v>
      </c>
      <c r="BD22" s="750"/>
      <c r="BE22" s="750"/>
      <c r="BF22" s="750"/>
      <c r="BG22" s="750"/>
      <c r="BH22" s="750"/>
      <c r="BI22" s="750"/>
      <c r="BJ22" s="750"/>
      <c r="BK22" s="750"/>
      <c r="BL22" s="750"/>
      <c r="BM22" s="750"/>
      <c r="BN22" s="751"/>
      <c r="BO22" s="749" t="s">
        <v>176</v>
      </c>
      <c r="BP22" s="750"/>
      <c r="BQ22" s="750"/>
      <c r="BR22" s="751"/>
      <c r="BS22" s="749" t="s">
        <v>40</v>
      </c>
      <c r="BT22" s="750"/>
      <c r="BU22" s="750"/>
      <c r="BV22" s="750"/>
      <c r="BW22" s="750"/>
      <c r="BX22" s="750"/>
      <c r="BY22" s="750"/>
      <c r="BZ22" s="750"/>
      <c r="CA22" s="750"/>
      <c r="CB22" s="750"/>
      <c r="CC22" s="750"/>
      <c r="CD22" s="752"/>
      <c r="CE22" s="191"/>
      <c r="CF22" s="191"/>
    </row>
    <row r="23" spans="1:84" s="366" customFormat="1" ht="15.6" customHeight="1">
      <c r="A23" s="190"/>
      <c r="B23" s="722" t="s">
        <v>177</v>
      </c>
      <c r="C23" s="723"/>
      <c r="D23" s="723"/>
      <c r="E23" s="723"/>
      <c r="F23" s="723"/>
      <c r="G23" s="723"/>
      <c r="H23" s="723"/>
      <c r="I23" s="723"/>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5"/>
      <c r="AP23" s="194"/>
      <c r="AQ23" s="536" t="s">
        <v>177</v>
      </c>
      <c r="AR23" s="471"/>
      <c r="AS23" s="471"/>
      <c r="AT23" s="471"/>
      <c r="AU23" s="471"/>
      <c r="AV23" s="471"/>
      <c r="AW23" s="471"/>
      <c r="AX23" s="472"/>
      <c r="AY23" s="718"/>
      <c r="AZ23" s="719"/>
      <c r="BA23" s="719"/>
      <c r="BB23" s="721"/>
      <c r="BC23" s="718"/>
      <c r="BD23" s="719"/>
      <c r="BE23" s="719"/>
      <c r="BF23" s="719"/>
      <c r="BG23" s="719"/>
      <c r="BH23" s="719"/>
      <c r="BI23" s="719"/>
      <c r="BJ23" s="719"/>
      <c r="BK23" s="719"/>
      <c r="BL23" s="719"/>
      <c r="BM23" s="719"/>
      <c r="BN23" s="721"/>
      <c r="BO23" s="718"/>
      <c r="BP23" s="719"/>
      <c r="BQ23" s="719"/>
      <c r="BR23" s="721"/>
      <c r="BS23" s="718"/>
      <c r="BT23" s="719"/>
      <c r="BU23" s="719"/>
      <c r="BV23" s="719"/>
      <c r="BW23" s="719"/>
      <c r="BX23" s="719"/>
      <c r="BY23" s="719"/>
      <c r="BZ23" s="719"/>
      <c r="CA23" s="719"/>
      <c r="CB23" s="719"/>
      <c r="CC23" s="719"/>
      <c r="CD23" s="720"/>
      <c r="CE23" s="191"/>
      <c r="CF23" s="191"/>
    </row>
    <row r="24" spans="1:84" s="366" customFormat="1" ht="15.6" customHeight="1">
      <c r="A24" s="190"/>
      <c r="B24" s="722" t="s">
        <v>178</v>
      </c>
      <c r="C24" s="723"/>
      <c r="D24" s="723"/>
      <c r="E24" s="723"/>
      <c r="F24" s="723"/>
      <c r="G24" s="723"/>
      <c r="H24" s="723"/>
      <c r="I24" s="723"/>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5"/>
      <c r="AP24" s="194"/>
      <c r="AQ24" s="536" t="s">
        <v>178</v>
      </c>
      <c r="AR24" s="471"/>
      <c r="AS24" s="471"/>
      <c r="AT24" s="471"/>
      <c r="AU24" s="471"/>
      <c r="AV24" s="471"/>
      <c r="AW24" s="471"/>
      <c r="AX24" s="472"/>
      <c r="AY24" s="718"/>
      <c r="AZ24" s="719"/>
      <c r="BA24" s="719"/>
      <c r="BB24" s="721"/>
      <c r="BC24" s="718"/>
      <c r="BD24" s="719"/>
      <c r="BE24" s="719"/>
      <c r="BF24" s="719"/>
      <c r="BG24" s="719"/>
      <c r="BH24" s="719"/>
      <c r="BI24" s="719"/>
      <c r="BJ24" s="719"/>
      <c r="BK24" s="719"/>
      <c r="BL24" s="719"/>
      <c r="BM24" s="719"/>
      <c r="BN24" s="721"/>
      <c r="BO24" s="718"/>
      <c r="BP24" s="719"/>
      <c r="BQ24" s="719"/>
      <c r="BR24" s="721"/>
      <c r="BS24" s="718"/>
      <c r="BT24" s="719"/>
      <c r="BU24" s="719"/>
      <c r="BV24" s="719"/>
      <c r="BW24" s="719"/>
      <c r="BX24" s="719"/>
      <c r="BY24" s="719"/>
      <c r="BZ24" s="719"/>
      <c r="CA24" s="719"/>
      <c r="CB24" s="719"/>
      <c r="CC24" s="719"/>
      <c r="CD24" s="720"/>
      <c r="CE24" s="191"/>
      <c r="CF24" s="191"/>
    </row>
    <row r="25" spans="1:84" s="366" customFormat="1" ht="15.6" customHeight="1">
      <c r="A25" s="190"/>
      <c r="B25" s="722" t="s">
        <v>179</v>
      </c>
      <c r="C25" s="723"/>
      <c r="D25" s="723"/>
      <c r="E25" s="723"/>
      <c r="F25" s="723"/>
      <c r="G25" s="723"/>
      <c r="H25" s="723"/>
      <c r="I25" s="723"/>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5"/>
      <c r="AP25" s="194"/>
      <c r="AQ25" s="536" t="s">
        <v>179</v>
      </c>
      <c r="AR25" s="471"/>
      <c r="AS25" s="471"/>
      <c r="AT25" s="471"/>
      <c r="AU25" s="471"/>
      <c r="AV25" s="471"/>
      <c r="AW25" s="471"/>
      <c r="AX25" s="472"/>
      <c r="AY25" s="718"/>
      <c r="AZ25" s="719"/>
      <c r="BA25" s="719"/>
      <c r="BB25" s="721"/>
      <c r="BC25" s="718"/>
      <c r="BD25" s="719"/>
      <c r="BE25" s="719"/>
      <c r="BF25" s="719"/>
      <c r="BG25" s="719"/>
      <c r="BH25" s="719"/>
      <c r="BI25" s="719"/>
      <c r="BJ25" s="719"/>
      <c r="BK25" s="719"/>
      <c r="BL25" s="719"/>
      <c r="BM25" s="719"/>
      <c r="BN25" s="721"/>
      <c r="BO25" s="718"/>
      <c r="BP25" s="719"/>
      <c r="BQ25" s="719"/>
      <c r="BR25" s="721"/>
      <c r="BS25" s="718"/>
      <c r="BT25" s="719"/>
      <c r="BU25" s="719"/>
      <c r="BV25" s="719"/>
      <c r="BW25" s="719"/>
      <c r="BX25" s="719"/>
      <c r="BY25" s="719"/>
      <c r="BZ25" s="719"/>
      <c r="CA25" s="719"/>
      <c r="CB25" s="719"/>
      <c r="CC25" s="719"/>
      <c r="CD25" s="720"/>
      <c r="CE25" s="191"/>
      <c r="CF25" s="191"/>
    </row>
    <row r="26" spans="1:84" s="366" customFormat="1" ht="15.6" customHeight="1">
      <c r="A26" s="190"/>
      <c r="B26" s="722" t="s">
        <v>180</v>
      </c>
      <c r="C26" s="723"/>
      <c r="D26" s="723"/>
      <c r="E26" s="723"/>
      <c r="F26" s="723"/>
      <c r="G26" s="723"/>
      <c r="H26" s="723"/>
      <c r="I26" s="723"/>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5"/>
      <c r="AP26" s="194"/>
      <c r="AQ26" s="536" t="s">
        <v>180</v>
      </c>
      <c r="AR26" s="471"/>
      <c r="AS26" s="471"/>
      <c r="AT26" s="471"/>
      <c r="AU26" s="471"/>
      <c r="AV26" s="471"/>
      <c r="AW26" s="471"/>
      <c r="AX26" s="472"/>
      <c r="AY26" s="718"/>
      <c r="AZ26" s="719"/>
      <c r="BA26" s="719"/>
      <c r="BB26" s="721"/>
      <c r="BC26" s="718"/>
      <c r="BD26" s="719"/>
      <c r="BE26" s="719"/>
      <c r="BF26" s="719"/>
      <c r="BG26" s="719"/>
      <c r="BH26" s="719"/>
      <c r="BI26" s="719"/>
      <c r="BJ26" s="719"/>
      <c r="BK26" s="719"/>
      <c r="BL26" s="719"/>
      <c r="BM26" s="719"/>
      <c r="BN26" s="721"/>
      <c r="BO26" s="718"/>
      <c r="BP26" s="719"/>
      <c r="BQ26" s="719"/>
      <c r="BR26" s="721"/>
      <c r="BS26" s="718"/>
      <c r="BT26" s="719"/>
      <c r="BU26" s="719"/>
      <c r="BV26" s="719"/>
      <c r="BW26" s="719"/>
      <c r="BX26" s="719"/>
      <c r="BY26" s="719"/>
      <c r="BZ26" s="719"/>
      <c r="CA26" s="719"/>
      <c r="CB26" s="719"/>
      <c r="CC26" s="719"/>
      <c r="CD26" s="720"/>
      <c r="CE26" s="191"/>
      <c r="CF26" s="191"/>
    </row>
    <row r="27" spans="1:84" s="366" customFormat="1" ht="15.6" customHeight="1">
      <c r="A27" s="190"/>
      <c r="B27" s="722" t="s">
        <v>181</v>
      </c>
      <c r="C27" s="723"/>
      <c r="D27" s="723"/>
      <c r="E27" s="723"/>
      <c r="F27" s="723"/>
      <c r="G27" s="723"/>
      <c r="H27" s="723"/>
      <c r="I27" s="723"/>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5"/>
      <c r="AP27" s="194"/>
      <c r="AQ27" s="536" t="s">
        <v>181</v>
      </c>
      <c r="AR27" s="471"/>
      <c r="AS27" s="471"/>
      <c r="AT27" s="471"/>
      <c r="AU27" s="471"/>
      <c r="AV27" s="471"/>
      <c r="AW27" s="471"/>
      <c r="AX27" s="472"/>
      <c r="AY27" s="718"/>
      <c r="AZ27" s="719"/>
      <c r="BA27" s="719"/>
      <c r="BB27" s="721"/>
      <c r="BC27" s="718"/>
      <c r="BD27" s="719"/>
      <c r="BE27" s="719"/>
      <c r="BF27" s="719"/>
      <c r="BG27" s="719"/>
      <c r="BH27" s="719"/>
      <c r="BI27" s="719"/>
      <c r="BJ27" s="719"/>
      <c r="BK27" s="719"/>
      <c r="BL27" s="719"/>
      <c r="BM27" s="719"/>
      <c r="BN27" s="721"/>
      <c r="BO27" s="718"/>
      <c r="BP27" s="719"/>
      <c r="BQ27" s="719"/>
      <c r="BR27" s="721"/>
      <c r="BS27" s="718"/>
      <c r="BT27" s="719"/>
      <c r="BU27" s="719"/>
      <c r="BV27" s="719"/>
      <c r="BW27" s="719"/>
      <c r="BX27" s="719"/>
      <c r="BY27" s="719"/>
      <c r="BZ27" s="719"/>
      <c r="CA27" s="719"/>
      <c r="CB27" s="719"/>
      <c r="CC27" s="719"/>
      <c r="CD27" s="720"/>
      <c r="CE27" s="191"/>
      <c r="CF27" s="191"/>
    </row>
    <row r="28" spans="1:84" s="366" customFormat="1" ht="15.6" customHeight="1">
      <c r="A28" s="190"/>
      <c r="B28" s="722" t="s">
        <v>182</v>
      </c>
      <c r="C28" s="723"/>
      <c r="D28" s="723"/>
      <c r="E28" s="723"/>
      <c r="F28" s="723"/>
      <c r="G28" s="723"/>
      <c r="H28" s="723"/>
      <c r="I28" s="723"/>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5"/>
      <c r="AP28" s="194"/>
      <c r="AQ28" s="536" t="s">
        <v>182</v>
      </c>
      <c r="AR28" s="471"/>
      <c r="AS28" s="471"/>
      <c r="AT28" s="471"/>
      <c r="AU28" s="471"/>
      <c r="AV28" s="471"/>
      <c r="AW28" s="471"/>
      <c r="AX28" s="472"/>
      <c r="AY28" s="718"/>
      <c r="AZ28" s="719"/>
      <c r="BA28" s="719"/>
      <c r="BB28" s="721"/>
      <c r="BC28" s="718"/>
      <c r="BD28" s="719"/>
      <c r="BE28" s="719"/>
      <c r="BF28" s="719"/>
      <c r="BG28" s="719"/>
      <c r="BH28" s="719"/>
      <c r="BI28" s="719"/>
      <c r="BJ28" s="719"/>
      <c r="BK28" s="719"/>
      <c r="BL28" s="719"/>
      <c r="BM28" s="719"/>
      <c r="BN28" s="721"/>
      <c r="BO28" s="718"/>
      <c r="BP28" s="719"/>
      <c r="BQ28" s="719"/>
      <c r="BR28" s="721"/>
      <c r="BS28" s="718"/>
      <c r="BT28" s="719"/>
      <c r="BU28" s="719"/>
      <c r="BV28" s="719"/>
      <c r="BW28" s="719"/>
      <c r="BX28" s="719"/>
      <c r="BY28" s="719"/>
      <c r="BZ28" s="719"/>
      <c r="CA28" s="719"/>
      <c r="CB28" s="719"/>
      <c r="CC28" s="719"/>
      <c r="CD28" s="720"/>
      <c r="CE28" s="191"/>
      <c r="CF28" s="191"/>
    </row>
    <row r="29" spans="1:84" s="366" customFormat="1" ht="15.6" customHeight="1">
      <c r="A29" s="190"/>
      <c r="B29" s="722" t="s">
        <v>183</v>
      </c>
      <c r="C29" s="723"/>
      <c r="D29" s="723"/>
      <c r="E29" s="723"/>
      <c r="F29" s="723"/>
      <c r="G29" s="723"/>
      <c r="H29" s="723"/>
      <c r="I29" s="723"/>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5"/>
      <c r="AP29" s="194"/>
      <c r="AQ29" s="536" t="s">
        <v>183</v>
      </c>
      <c r="AR29" s="471"/>
      <c r="AS29" s="471"/>
      <c r="AT29" s="471"/>
      <c r="AU29" s="471"/>
      <c r="AV29" s="471"/>
      <c r="AW29" s="471"/>
      <c r="AX29" s="472"/>
      <c r="AY29" s="718"/>
      <c r="AZ29" s="719"/>
      <c r="BA29" s="719"/>
      <c r="BB29" s="721"/>
      <c r="BC29" s="718"/>
      <c r="BD29" s="719"/>
      <c r="BE29" s="719"/>
      <c r="BF29" s="719"/>
      <c r="BG29" s="719"/>
      <c r="BH29" s="719"/>
      <c r="BI29" s="719"/>
      <c r="BJ29" s="719"/>
      <c r="BK29" s="719"/>
      <c r="BL29" s="719"/>
      <c r="BM29" s="719"/>
      <c r="BN29" s="721"/>
      <c r="BO29" s="718"/>
      <c r="BP29" s="719"/>
      <c r="BQ29" s="719"/>
      <c r="BR29" s="721"/>
      <c r="BS29" s="718"/>
      <c r="BT29" s="719"/>
      <c r="BU29" s="719"/>
      <c r="BV29" s="719"/>
      <c r="BW29" s="719"/>
      <c r="BX29" s="719"/>
      <c r="BY29" s="719"/>
      <c r="BZ29" s="719"/>
      <c r="CA29" s="719"/>
      <c r="CB29" s="719"/>
      <c r="CC29" s="719"/>
      <c r="CD29" s="720"/>
      <c r="CE29" s="191"/>
      <c r="CF29" s="191"/>
    </row>
    <row r="30" spans="1:84" s="366" customFormat="1" ht="15.6" customHeight="1">
      <c r="A30" s="190"/>
      <c r="B30" s="722" t="s">
        <v>184</v>
      </c>
      <c r="C30" s="723"/>
      <c r="D30" s="723"/>
      <c r="E30" s="723"/>
      <c r="F30" s="723"/>
      <c r="G30" s="723"/>
      <c r="H30" s="723"/>
      <c r="I30" s="723"/>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5"/>
      <c r="AP30" s="194"/>
      <c r="AQ30" s="536" t="s">
        <v>184</v>
      </c>
      <c r="AR30" s="471"/>
      <c r="AS30" s="471"/>
      <c r="AT30" s="471"/>
      <c r="AU30" s="471"/>
      <c r="AV30" s="471"/>
      <c r="AW30" s="471"/>
      <c r="AX30" s="472"/>
      <c r="AY30" s="718"/>
      <c r="AZ30" s="719"/>
      <c r="BA30" s="719"/>
      <c r="BB30" s="721"/>
      <c r="BC30" s="718"/>
      <c r="BD30" s="719"/>
      <c r="BE30" s="719"/>
      <c r="BF30" s="719"/>
      <c r="BG30" s="719"/>
      <c r="BH30" s="719"/>
      <c r="BI30" s="719"/>
      <c r="BJ30" s="719"/>
      <c r="BK30" s="719"/>
      <c r="BL30" s="719"/>
      <c r="BM30" s="719"/>
      <c r="BN30" s="721"/>
      <c r="BO30" s="718"/>
      <c r="BP30" s="719"/>
      <c r="BQ30" s="719"/>
      <c r="BR30" s="721"/>
      <c r="BS30" s="718"/>
      <c r="BT30" s="719"/>
      <c r="BU30" s="719"/>
      <c r="BV30" s="719"/>
      <c r="BW30" s="719"/>
      <c r="BX30" s="719"/>
      <c r="BY30" s="719"/>
      <c r="BZ30" s="719"/>
      <c r="CA30" s="719"/>
      <c r="CB30" s="719"/>
      <c r="CC30" s="719"/>
      <c r="CD30" s="720"/>
      <c r="CE30" s="191"/>
      <c r="CF30" s="191"/>
    </row>
    <row r="31" spans="1:84" s="366" customFormat="1" ht="15.6" customHeight="1">
      <c r="A31" s="190"/>
      <c r="B31" s="722" t="s">
        <v>185</v>
      </c>
      <c r="C31" s="723"/>
      <c r="D31" s="723"/>
      <c r="E31" s="723"/>
      <c r="F31" s="723"/>
      <c r="G31" s="723"/>
      <c r="H31" s="723"/>
      <c r="I31" s="723"/>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5"/>
      <c r="AP31" s="194"/>
      <c r="AQ31" s="536" t="s">
        <v>185</v>
      </c>
      <c r="AR31" s="471"/>
      <c r="AS31" s="471"/>
      <c r="AT31" s="471"/>
      <c r="AU31" s="471"/>
      <c r="AV31" s="471"/>
      <c r="AW31" s="471"/>
      <c r="AX31" s="472"/>
      <c r="AY31" s="718"/>
      <c r="AZ31" s="719"/>
      <c r="BA31" s="719"/>
      <c r="BB31" s="721"/>
      <c r="BC31" s="718"/>
      <c r="BD31" s="719"/>
      <c r="BE31" s="719"/>
      <c r="BF31" s="719"/>
      <c r="BG31" s="719"/>
      <c r="BH31" s="719"/>
      <c r="BI31" s="719"/>
      <c r="BJ31" s="719"/>
      <c r="BK31" s="719"/>
      <c r="BL31" s="719"/>
      <c r="BM31" s="719"/>
      <c r="BN31" s="721"/>
      <c r="BO31" s="718"/>
      <c r="BP31" s="719"/>
      <c r="BQ31" s="719"/>
      <c r="BR31" s="721"/>
      <c r="BS31" s="718"/>
      <c r="BT31" s="719"/>
      <c r="BU31" s="719"/>
      <c r="BV31" s="719"/>
      <c r="BW31" s="719"/>
      <c r="BX31" s="719"/>
      <c r="BY31" s="719"/>
      <c r="BZ31" s="719"/>
      <c r="CA31" s="719"/>
      <c r="CB31" s="719"/>
      <c r="CC31" s="719"/>
      <c r="CD31" s="720"/>
      <c r="CE31" s="191"/>
      <c r="CF31" s="191"/>
    </row>
    <row r="32" spans="1:84" ht="15.6" customHeight="1">
      <c r="A32" s="171"/>
      <c r="B32" s="722" t="s">
        <v>186</v>
      </c>
      <c r="C32" s="723"/>
      <c r="D32" s="723"/>
      <c r="E32" s="723"/>
      <c r="F32" s="723"/>
      <c r="G32" s="723"/>
      <c r="H32" s="723"/>
      <c r="I32" s="723"/>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5"/>
      <c r="AP32" s="183"/>
      <c r="AQ32" s="536" t="s">
        <v>186</v>
      </c>
      <c r="AR32" s="471"/>
      <c r="AS32" s="471"/>
      <c r="AT32" s="471"/>
      <c r="AU32" s="471"/>
      <c r="AV32" s="471"/>
      <c r="AW32" s="471"/>
      <c r="AX32" s="472"/>
      <c r="AY32" s="718"/>
      <c r="AZ32" s="719"/>
      <c r="BA32" s="719"/>
      <c r="BB32" s="721"/>
      <c r="BC32" s="718"/>
      <c r="BD32" s="719"/>
      <c r="BE32" s="719"/>
      <c r="BF32" s="719"/>
      <c r="BG32" s="719"/>
      <c r="BH32" s="719"/>
      <c r="BI32" s="719"/>
      <c r="BJ32" s="719"/>
      <c r="BK32" s="719"/>
      <c r="BL32" s="719"/>
      <c r="BM32" s="719"/>
      <c r="BN32" s="721"/>
      <c r="BO32" s="718"/>
      <c r="BP32" s="719"/>
      <c r="BQ32" s="719"/>
      <c r="BR32" s="721"/>
      <c r="BS32" s="718"/>
      <c r="BT32" s="719"/>
      <c r="BU32" s="719"/>
      <c r="BV32" s="719"/>
      <c r="BW32" s="719"/>
      <c r="BX32" s="719"/>
      <c r="BY32" s="719"/>
      <c r="BZ32" s="719"/>
      <c r="CA32" s="719"/>
      <c r="CB32" s="719"/>
      <c r="CC32" s="719"/>
      <c r="CD32" s="720"/>
      <c r="CE32" s="173"/>
      <c r="CF32" s="173"/>
    </row>
    <row r="33" spans="1:84" ht="15.6" customHeight="1">
      <c r="A33" s="171"/>
      <c r="B33" s="722" t="s">
        <v>187</v>
      </c>
      <c r="C33" s="723"/>
      <c r="D33" s="723"/>
      <c r="E33" s="723"/>
      <c r="F33" s="723"/>
      <c r="G33" s="723"/>
      <c r="H33" s="723"/>
      <c r="I33" s="723"/>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5"/>
      <c r="AP33" s="183"/>
      <c r="AQ33" s="536" t="s">
        <v>187</v>
      </c>
      <c r="AR33" s="471"/>
      <c r="AS33" s="471"/>
      <c r="AT33" s="471"/>
      <c r="AU33" s="471"/>
      <c r="AV33" s="471"/>
      <c r="AW33" s="471"/>
      <c r="AX33" s="472"/>
      <c r="AY33" s="718"/>
      <c r="AZ33" s="719"/>
      <c r="BA33" s="719"/>
      <c r="BB33" s="721"/>
      <c r="BC33" s="718"/>
      <c r="BD33" s="719"/>
      <c r="BE33" s="719"/>
      <c r="BF33" s="719"/>
      <c r="BG33" s="719"/>
      <c r="BH33" s="719"/>
      <c r="BI33" s="719"/>
      <c r="BJ33" s="719"/>
      <c r="BK33" s="719"/>
      <c r="BL33" s="719"/>
      <c r="BM33" s="719"/>
      <c r="BN33" s="721"/>
      <c r="BO33" s="718"/>
      <c r="BP33" s="719"/>
      <c r="BQ33" s="719"/>
      <c r="BR33" s="721"/>
      <c r="BS33" s="718"/>
      <c r="BT33" s="719"/>
      <c r="BU33" s="719"/>
      <c r="BV33" s="719"/>
      <c r="BW33" s="719"/>
      <c r="BX33" s="719"/>
      <c r="BY33" s="719"/>
      <c r="BZ33" s="719"/>
      <c r="CA33" s="719"/>
      <c r="CB33" s="719"/>
      <c r="CC33" s="719"/>
      <c r="CD33" s="720"/>
      <c r="CE33" s="173"/>
      <c r="CF33" s="173"/>
    </row>
    <row r="34" spans="1:84" ht="15.6" customHeight="1">
      <c r="A34" s="171"/>
      <c r="B34" s="367" t="s">
        <v>188</v>
      </c>
      <c r="C34" s="368"/>
      <c r="D34" s="368"/>
      <c r="E34" s="369"/>
      <c r="F34" s="362"/>
      <c r="G34" s="370"/>
      <c r="H34" s="368"/>
      <c r="I34" s="371" t="s">
        <v>189</v>
      </c>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5"/>
      <c r="AP34" s="183"/>
      <c r="AQ34" s="367" t="s">
        <v>188</v>
      </c>
      <c r="AR34" s="368"/>
      <c r="AS34" s="368"/>
      <c r="AT34" s="369"/>
      <c r="AU34" s="362"/>
      <c r="AV34" s="370"/>
      <c r="AW34" s="368"/>
      <c r="AX34" s="430" t="s">
        <v>189</v>
      </c>
      <c r="AY34" s="718"/>
      <c r="AZ34" s="719"/>
      <c r="BA34" s="719"/>
      <c r="BB34" s="721"/>
      <c r="BC34" s="718"/>
      <c r="BD34" s="719"/>
      <c r="BE34" s="719"/>
      <c r="BF34" s="719"/>
      <c r="BG34" s="719"/>
      <c r="BH34" s="719"/>
      <c r="BI34" s="719"/>
      <c r="BJ34" s="719"/>
      <c r="BK34" s="719"/>
      <c r="BL34" s="719"/>
      <c r="BM34" s="719"/>
      <c r="BN34" s="721"/>
      <c r="BO34" s="718"/>
      <c r="BP34" s="719"/>
      <c r="BQ34" s="719"/>
      <c r="BR34" s="721"/>
      <c r="BS34" s="718"/>
      <c r="BT34" s="719"/>
      <c r="BU34" s="719"/>
      <c r="BV34" s="719"/>
      <c r="BW34" s="719"/>
      <c r="BX34" s="719"/>
      <c r="BY34" s="719"/>
      <c r="BZ34" s="719"/>
      <c r="CA34" s="719"/>
      <c r="CB34" s="719"/>
      <c r="CC34" s="719"/>
      <c r="CD34" s="720"/>
      <c r="CE34" s="173"/>
      <c r="CF34" s="173"/>
    </row>
    <row r="35" spans="1:84" ht="15.6" customHeight="1">
      <c r="A35" s="171"/>
      <c r="B35" s="722" t="s">
        <v>190</v>
      </c>
      <c r="C35" s="723"/>
      <c r="D35" s="723"/>
      <c r="E35" s="723"/>
      <c r="F35" s="723"/>
      <c r="G35" s="723"/>
      <c r="H35" s="723"/>
      <c r="I35" s="723"/>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5"/>
      <c r="AP35" s="183"/>
      <c r="AQ35" s="536" t="s">
        <v>190</v>
      </c>
      <c r="AR35" s="471"/>
      <c r="AS35" s="471"/>
      <c r="AT35" s="471"/>
      <c r="AU35" s="471"/>
      <c r="AV35" s="471"/>
      <c r="AW35" s="471"/>
      <c r="AX35" s="472"/>
      <c r="AY35" s="718"/>
      <c r="AZ35" s="719"/>
      <c r="BA35" s="719"/>
      <c r="BB35" s="721"/>
      <c r="BC35" s="718"/>
      <c r="BD35" s="719"/>
      <c r="BE35" s="719"/>
      <c r="BF35" s="719"/>
      <c r="BG35" s="719"/>
      <c r="BH35" s="719"/>
      <c r="BI35" s="719"/>
      <c r="BJ35" s="719"/>
      <c r="BK35" s="719"/>
      <c r="BL35" s="719"/>
      <c r="BM35" s="719"/>
      <c r="BN35" s="721"/>
      <c r="BO35" s="718"/>
      <c r="BP35" s="719"/>
      <c r="BQ35" s="719"/>
      <c r="BR35" s="721"/>
      <c r="BS35" s="718"/>
      <c r="BT35" s="719"/>
      <c r="BU35" s="719"/>
      <c r="BV35" s="719"/>
      <c r="BW35" s="719"/>
      <c r="BX35" s="719"/>
      <c r="BY35" s="719"/>
      <c r="BZ35" s="719"/>
      <c r="CA35" s="719"/>
      <c r="CB35" s="719"/>
      <c r="CC35" s="719"/>
      <c r="CD35" s="720"/>
      <c r="CE35" s="173"/>
      <c r="CF35" s="173"/>
    </row>
    <row r="36" spans="1:84" ht="15.6" customHeight="1">
      <c r="A36" s="171"/>
      <c r="B36" s="722" t="s">
        <v>190</v>
      </c>
      <c r="C36" s="723"/>
      <c r="D36" s="723"/>
      <c r="E36" s="723"/>
      <c r="F36" s="723"/>
      <c r="G36" s="723"/>
      <c r="H36" s="723"/>
      <c r="I36" s="723"/>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5"/>
      <c r="AP36" s="183"/>
      <c r="AQ36" s="536" t="s">
        <v>190</v>
      </c>
      <c r="AR36" s="471"/>
      <c r="AS36" s="471"/>
      <c r="AT36" s="471"/>
      <c r="AU36" s="471"/>
      <c r="AV36" s="471"/>
      <c r="AW36" s="471"/>
      <c r="AX36" s="472"/>
      <c r="AY36" s="718"/>
      <c r="AZ36" s="719"/>
      <c r="BA36" s="719"/>
      <c r="BB36" s="721"/>
      <c r="BC36" s="718"/>
      <c r="BD36" s="719"/>
      <c r="BE36" s="719"/>
      <c r="BF36" s="719"/>
      <c r="BG36" s="719"/>
      <c r="BH36" s="719"/>
      <c r="BI36" s="719"/>
      <c r="BJ36" s="719"/>
      <c r="BK36" s="719"/>
      <c r="BL36" s="719"/>
      <c r="BM36" s="719"/>
      <c r="BN36" s="721"/>
      <c r="BO36" s="718"/>
      <c r="BP36" s="719"/>
      <c r="BQ36" s="719"/>
      <c r="BR36" s="721"/>
      <c r="BS36" s="718"/>
      <c r="BT36" s="719"/>
      <c r="BU36" s="719"/>
      <c r="BV36" s="719"/>
      <c r="BW36" s="719"/>
      <c r="BX36" s="719"/>
      <c r="BY36" s="719"/>
      <c r="BZ36" s="719"/>
      <c r="CA36" s="719"/>
      <c r="CB36" s="719"/>
      <c r="CC36" s="719"/>
      <c r="CD36" s="720"/>
      <c r="CE36" s="173"/>
      <c r="CF36" s="173"/>
    </row>
    <row r="37" spans="1:84" ht="15.6" customHeight="1">
      <c r="A37" s="171"/>
      <c r="B37" s="722" t="s">
        <v>190</v>
      </c>
      <c r="C37" s="723"/>
      <c r="D37" s="723"/>
      <c r="E37" s="723"/>
      <c r="F37" s="723"/>
      <c r="G37" s="723"/>
      <c r="H37" s="723"/>
      <c r="I37" s="723"/>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5"/>
      <c r="AP37" s="183"/>
      <c r="AQ37" s="536" t="s">
        <v>190</v>
      </c>
      <c r="AR37" s="471"/>
      <c r="AS37" s="471"/>
      <c r="AT37" s="471"/>
      <c r="AU37" s="471"/>
      <c r="AV37" s="471"/>
      <c r="AW37" s="471"/>
      <c r="AX37" s="472"/>
      <c r="AY37" s="718"/>
      <c r="AZ37" s="719"/>
      <c r="BA37" s="719"/>
      <c r="BB37" s="721"/>
      <c r="BC37" s="718"/>
      <c r="BD37" s="719"/>
      <c r="BE37" s="719"/>
      <c r="BF37" s="719"/>
      <c r="BG37" s="719"/>
      <c r="BH37" s="719"/>
      <c r="BI37" s="719"/>
      <c r="BJ37" s="719"/>
      <c r="BK37" s="719"/>
      <c r="BL37" s="719"/>
      <c r="BM37" s="719"/>
      <c r="BN37" s="721"/>
      <c r="BO37" s="718"/>
      <c r="BP37" s="719"/>
      <c r="BQ37" s="719"/>
      <c r="BR37" s="721"/>
      <c r="BS37" s="718"/>
      <c r="BT37" s="719"/>
      <c r="BU37" s="719"/>
      <c r="BV37" s="719"/>
      <c r="BW37" s="719"/>
      <c r="BX37" s="719"/>
      <c r="BY37" s="719"/>
      <c r="BZ37" s="719"/>
      <c r="CA37" s="719"/>
      <c r="CB37" s="719"/>
      <c r="CC37" s="719"/>
      <c r="CD37" s="720"/>
      <c r="CE37" s="173"/>
      <c r="CF37" s="173"/>
    </row>
    <row r="38" spans="1:84" ht="15.6" customHeight="1">
      <c r="A38" s="171"/>
      <c r="B38" s="722"/>
      <c r="C38" s="723"/>
      <c r="D38" s="723"/>
      <c r="E38" s="723"/>
      <c r="F38" s="723"/>
      <c r="G38" s="723"/>
      <c r="H38" s="723"/>
      <c r="I38" s="723"/>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5"/>
      <c r="AP38" s="183"/>
      <c r="AQ38" s="536"/>
      <c r="AR38" s="471"/>
      <c r="AS38" s="471"/>
      <c r="AT38" s="471"/>
      <c r="AU38" s="471"/>
      <c r="AV38" s="471"/>
      <c r="AW38" s="471"/>
      <c r="AX38" s="472"/>
      <c r="AY38" s="718"/>
      <c r="AZ38" s="719"/>
      <c r="BA38" s="719"/>
      <c r="BB38" s="721"/>
      <c r="BC38" s="718"/>
      <c r="BD38" s="719"/>
      <c r="BE38" s="719"/>
      <c r="BF38" s="719"/>
      <c r="BG38" s="719"/>
      <c r="BH38" s="719"/>
      <c r="BI38" s="719"/>
      <c r="BJ38" s="719"/>
      <c r="BK38" s="719"/>
      <c r="BL38" s="719"/>
      <c r="BM38" s="719"/>
      <c r="BN38" s="721"/>
      <c r="BO38" s="718"/>
      <c r="BP38" s="719"/>
      <c r="BQ38" s="719"/>
      <c r="BR38" s="721"/>
      <c r="BS38" s="718"/>
      <c r="BT38" s="719"/>
      <c r="BU38" s="719"/>
      <c r="BV38" s="719"/>
      <c r="BW38" s="719"/>
      <c r="BX38" s="719"/>
      <c r="BY38" s="719"/>
      <c r="BZ38" s="719"/>
      <c r="CA38" s="719"/>
      <c r="CB38" s="719"/>
      <c r="CC38" s="719"/>
      <c r="CD38" s="720"/>
      <c r="CE38" s="173"/>
      <c r="CF38" s="173"/>
    </row>
    <row r="39" spans="1:84" ht="15.6" customHeight="1">
      <c r="A39" s="171"/>
      <c r="B39" s="742"/>
      <c r="C39" s="743"/>
      <c r="D39" s="743"/>
      <c r="E39" s="743"/>
      <c r="F39" s="743"/>
      <c r="G39" s="743"/>
      <c r="H39" s="743"/>
      <c r="I39" s="743"/>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5"/>
      <c r="AP39" s="183"/>
      <c r="AQ39" s="746"/>
      <c r="AR39" s="747"/>
      <c r="AS39" s="747"/>
      <c r="AT39" s="747"/>
      <c r="AU39" s="747"/>
      <c r="AV39" s="747"/>
      <c r="AW39" s="747"/>
      <c r="AX39" s="748"/>
      <c r="AY39" s="733"/>
      <c r="AZ39" s="734"/>
      <c r="BA39" s="734"/>
      <c r="BB39" s="735"/>
      <c r="BC39" s="733"/>
      <c r="BD39" s="734"/>
      <c r="BE39" s="734"/>
      <c r="BF39" s="734"/>
      <c r="BG39" s="734"/>
      <c r="BH39" s="734"/>
      <c r="BI39" s="734"/>
      <c r="BJ39" s="734"/>
      <c r="BK39" s="734"/>
      <c r="BL39" s="734"/>
      <c r="BM39" s="734"/>
      <c r="BN39" s="735"/>
      <c r="BO39" s="733"/>
      <c r="BP39" s="734"/>
      <c r="BQ39" s="734"/>
      <c r="BR39" s="735"/>
      <c r="BS39" s="733"/>
      <c r="BT39" s="734"/>
      <c r="BU39" s="734"/>
      <c r="BV39" s="734"/>
      <c r="BW39" s="734"/>
      <c r="BX39" s="734"/>
      <c r="BY39" s="734"/>
      <c r="BZ39" s="734"/>
      <c r="CA39" s="734"/>
      <c r="CB39" s="734"/>
      <c r="CC39" s="734"/>
      <c r="CD39" s="736"/>
      <c r="CE39" s="173"/>
      <c r="CF39" s="173"/>
    </row>
    <row r="40" spans="1:84" ht="18.75" customHeight="1">
      <c r="A40" s="171"/>
      <c r="B40" s="492" t="s">
        <v>101</v>
      </c>
      <c r="C40" s="493"/>
      <c r="D40" s="493"/>
      <c r="E40" s="493"/>
      <c r="F40" s="493"/>
      <c r="G40" s="493"/>
      <c r="H40" s="493"/>
      <c r="I40" s="493"/>
      <c r="J40" s="737" t="s">
        <v>176</v>
      </c>
      <c r="K40" s="737"/>
      <c r="L40" s="737"/>
      <c r="M40" s="737"/>
      <c r="N40" s="737" t="s">
        <v>40</v>
      </c>
      <c r="O40" s="737"/>
      <c r="P40" s="737"/>
      <c r="Q40" s="737"/>
      <c r="R40" s="737"/>
      <c r="S40" s="737"/>
      <c r="T40" s="737"/>
      <c r="U40" s="737"/>
      <c r="V40" s="737"/>
      <c r="W40" s="737"/>
      <c r="X40" s="737"/>
      <c r="Y40" s="737"/>
      <c r="Z40" s="737" t="s">
        <v>176</v>
      </c>
      <c r="AA40" s="737"/>
      <c r="AB40" s="737"/>
      <c r="AC40" s="737"/>
      <c r="AD40" s="737" t="s">
        <v>40</v>
      </c>
      <c r="AE40" s="737"/>
      <c r="AF40" s="737"/>
      <c r="AG40" s="737"/>
      <c r="AH40" s="737"/>
      <c r="AI40" s="737"/>
      <c r="AJ40" s="737"/>
      <c r="AK40" s="737"/>
      <c r="AL40" s="737"/>
      <c r="AM40" s="737"/>
      <c r="AN40" s="737"/>
      <c r="AO40" s="738"/>
      <c r="AP40" s="183"/>
      <c r="AQ40" s="739" t="s">
        <v>101</v>
      </c>
      <c r="AR40" s="740"/>
      <c r="AS40" s="740"/>
      <c r="AT40" s="740"/>
      <c r="AU40" s="740"/>
      <c r="AV40" s="740"/>
      <c r="AW40" s="740"/>
      <c r="AX40" s="741"/>
      <c r="AY40" s="728" t="s">
        <v>176</v>
      </c>
      <c r="AZ40" s="729"/>
      <c r="BA40" s="729"/>
      <c r="BB40" s="730"/>
      <c r="BC40" s="728" t="s">
        <v>40</v>
      </c>
      <c r="BD40" s="729"/>
      <c r="BE40" s="729"/>
      <c r="BF40" s="729"/>
      <c r="BG40" s="729"/>
      <c r="BH40" s="729"/>
      <c r="BI40" s="729"/>
      <c r="BJ40" s="729"/>
      <c r="BK40" s="729"/>
      <c r="BL40" s="729"/>
      <c r="BM40" s="729"/>
      <c r="BN40" s="730"/>
      <c r="BO40" s="728" t="s">
        <v>176</v>
      </c>
      <c r="BP40" s="729"/>
      <c r="BQ40" s="729"/>
      <c r="BR40" s="730"/>
      <c r="BS40" s="728" t="s">
        <v>40</v>
      </c>
      <c r="BT40" s="729"/>
      <c r="BU40" s="729"/>
      <c r="BV40" s="729"/>
      <c r="BW40" s="729"/>
      <c r="BX40" s="729"/>
      <c r="BY40" s="729"/>
      <c r="BZ40" s="729"/>
      <c r="CA40" s="729"/>
      <c r="CB40" s="729"/>
      <c r="CC40" s="729"/>
      <c r="CD40" s="731"/>
      <c r="CE40" s="173"/>
      <c r="CF40" s="173"/>
    </row>
    <row r="41" spans="1:84" ht="9" customHeight="1">
      <c r="A41" s="171"/>
      <c r="B41" s="372"/>
      <c r="C41" s="372"/>
      <c r="D41" s="372"/>
      <c r="E41" s="372"/>
      <c r="F41" s="372"/>
      <c r="G41" s="372"/>
      <c r="H41" s="372"/>
      <c r="I41" s="372"/>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173"/>
      <c r="AQ41" s="372"/>
      <c r="AR41" s="372"/>
      <c r="AS41" s="372"/>
      <c r="AT41" s="372"/>
      <c r="AU41" s="372"/>
      <c r="AV41" s="372"/>
      <c r="AW41" s="372"/>
      <c r="AX41" s="372"/>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173"/>
      <c r="CF41" s="173"/>
    </row>
    <row r="42" spans="1:84" s="365" customFormat="1" ht="16.5" customHeight="1">
      <c r="A42" s="183"/>
      <c r="B42" s="183" t="s">
        <v>102</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t="s">
        <v>103</v>
      </c>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row>
    <row r="43" spans="1:84" s="366" customFormat="1" ht="18" customHeight="1">
      <c r="A43" s="190"/>
      <c r="B43" s="650" t="s">
        <v>104</v>
      </c>
      <c r="C43" s="651"/>
      <c r="D43" s="651"/>
      <c r="E43" s="651"/>
      <c r="F43" s="651"/>
      <c r="G43" s="651"/>
      <c r="H43" s="651"/>
      <c r="I43" s="651"/>
      <c r="J43" s="651"/>
      <c r="K43" s="651"/>
      <c r="L43" s="651"/>
      <c r="M43" s="651"/>
      <c r="N43" s="651"/>
      <c r="O43" s="651"/>
      <c r="P43" s="651"/>
      <c r="Q43" s="651"/>
      <c r="R43" s="651"/>
      <c r="S43" s="651"/>
      <c r="T43" s="651" t="s">
        <v>105</v>
      </c>
      <c r="U43" s="651"/>
      <c r="V43" s="651"/>
      <c r="W43" s="651"/>
      <c r="X43" s="651"/>
      <c r="Y43" s="651"/>
      <c r="Z43" s="651"/>
      <c r="AA43" s="651"/>
      <c r="AB43" s="651"/>
      <c r="AC43" s="651"/>
      <c r="AD43" s="651"/>
      <c r="AE43" s="651"/>
      <c r="AF43" s="651"/>
      <c r="AG43" s="651"/>
      <c r="AH43" s="651"/>
      <c r="AI43" s="651"/>
      <c r="AJ43" s="651"/>
      <c r="AK43" s="651"/>
      <c r="AL43" s="652" t="s">
        <v>79</v>
      </c>
      <c r="AM43" s="652"/>
      <c r="AN43" s="652"/>
      <c r="AO43" s="652"/>
      <c r="AP43" s="652"/>
      <c r="AQ43" s="652"/>
      <c r="AR43" s="652"/>
      <c r="AS43" s="652"/>
      <c r="AT43" s="652"/>
      <c r="AU43" s="652"/>
      <c r="AV43" s="652"/>
      <c r="AW43" s="651" t="s">
        <v>106</v>
      </c>
      <c r="AX43" s="651"/>
      <c r="AY43" s="651"/>
      <c r="AZ43" s="651"/>
      <c r="BA43" s="651"/>
      <c r="BB43" s="651"/>
      <c r="BC43" s="651"/>
      <c r="BD43" s="651"/>
      <c r="BE43" s="651"/>
      <c r="BF43" s="651"/>
      <c r="BG43" s="653"/>
      <c r="BH43" s="299"/>
      <c r="BI43" s="299"/>
      <c r="BJ43" s="647" t="s">
        <v>107</v>
      </c>
      <c r="BK43" s="648"/>
      <c r="BL43" s="648"/>
      <c r="BM43" s="648"/>
      <c r="BN43" s="648"/>
      <c r="BO43" s="648"/>
      <c r="BP43" s="648"/>
      <c r="BQ43" s="649"/>
      <c r="BR43" s="199"/>
      <c r="BS43" s="374"/>
      <c r="BT43" s="201" t="s">
        <v>191</v>
      </c>
      <c r="BU43" s="201"/>
      <c r="BV43" s="201"/>
      <c r="BW43" s="201"/>
      <c r="BX43" s="201"/>
      <c r="BY43" s="201"/>
      <c r="BZ43" s="201"/>
      <c r="CA43" s="201"/>
      <c r="CB43" s="201"/>
      <c r="CC43" s="201"/>
      <c r="CD43" s="202"/>
      <c r="CE43" s="191"/>
      <c r="CF43" s="191"/>
    </row>
    <row r="44" spans="1:84" ht="18" customHeight="1">
      <c r="A44" s="171"/>
      <c r="B44" s="654"/>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732"/>
      <c r="BH44" s="176"/>
      <c r="BI44" s="176"/>
      <c r="BJ44" s="523"/>
      <c r="BK44" s="519"/>
      <c r="BL44" s="519"/>
      <c r="BM44" s="519"/>
      <c r="BN44" s="519"/>
      <c r="BO44" s="519"/>
      <c r="BP44" s="519"/>
      <c r="BQ44" s="520"/>
      <c r="BR44" s="203"/>
      <c r="BS44" s="204"/>
      <c r="BT44" s="205" t="s">
        <v>192</v>
      </c>
      <c r="BU44" s="205"/>
      <c r="BV44" s="205"/>
      <c r="BW44" s="205"/>
      <c r="BX44" s="205"/>
      <c r="BY44" s="205"/>
      <c r="BZ44" s="205"/>
      <c r="CA44" s="205"/>
      <c r="CB44" s="205"/>
      <c r="CC44" s="205"/>
      <c r="CD44" s="206"/>
      <c r="CE44" s="173"/>
      <c r="CF44" s="173"/>
    </row>
    <row r="45" spans="1:84" ht="18" customHeight="1">
      <c r="A45" s="171"/>
      <c r="B45" s="629"/>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726"/>
      <c r="BH45" s="176"/>
      <c r="BI45" s="176"/>
      <c r="BJ45" s="647" t="s">
        <v>108</v>
      </c>
      <c r="BK45" s="648"/>
      <c r="BL45" s="648"/>
      <c r="BM45" s="648"/>
      <c r="BN45" s="648"/>
      <c r="BO45" s="648"/>
      <c r="BP45" s="648"/>
      <c r="BQ45" s="649"/>
      <c r="BR45" s="199"/>
      <c r="BS45" s="207"/>
      <c r="BT45" s="201" t="s">
        <v>193</v>
      </c>
      <c r="BU45" s="201"/>
      <c r="BV45" s="201"/>
      <c r="BW45" s="201"/>
      <c r="BX45" s="201"/>
      <c r="BY45" s="201"/>
      <c r="BZ45" s="201"/>
      <c r="CA45" s="201"/>
      <c r="CB45" s="201"/>
      <c r="CC45" s="201"/>
      <c r="CD45" s="202"/>
      <c r="CE45" s="173"/>
      <c r="CF45" s="173"/>
    </row>
    <row r="46" spans="1:84" ht="18" customHeight="1">
      <c r="A46" s="171"/>
      <c r="B46" s="629"/>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726"/>
      <c r="BH46" s="176"/>
      <c r="BI46" s="176"/>
      <c r="BJ46" s="523"/>
      <c r="BK46" s="519"/>
      <c r="BL46" s="519"/>
      <c r="BM46" s="519"/>
      <c r="BN46" s="519"/>
      <c r="BO46" s="519"/>
      <c r="BP46" s="519"/>
      <c r="BQ46" s="520"/>
      <c r="BR46" s="203"/>
      <c r="BS46" s="204"/>
      <c r="BT46" s="205" t="s">
        <v>194</v>
      </c>
      <c r="BU46" s="205"/>
      <c r="BV46" s="205"/>
      <c r="BW46" s="205"/>
      <c r="BX46" s="205"/>
      <c r="BY46" s="205"/>
      <c r="BZ46" s="205"/>
      <c r="CA46" s="205"/>
      <c r="CB46" s="205"/>
      <c r="CC46" s="205"/>
      <c r="CD46" s="208"/>
      <c r="CE46" s="173"/>
      <c r="CF46" s="173"/>
    </row>
    <row r="47" spans="1:84" ht="18" customHeight="1">
      <c r="A47" s="171"/>
      <c r="B47" s="629"/>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0"/>
      <c r="AY47" s="630"/>
      <c r="AZ47" s="630"/>
      <c r="BA47" s="630"/>
      <c r="BB47" s="630"/>
      <c r="BC47" s="630"/>
      <c r="BD47" s="630"/>
      <c r="BE47" s="630"/>
      <c r="BF47" s="630"/>
      <c r="BG47" s="726"/>
      <c r="BH47" s="176"/>
      <c r="BI47" s="176"/>
      <c r="BJ47" s="633" t="s">
        <v>109</v>
      </c>
      <c r="BK47" s="634"/>
      <c r="BL47" s="634"/>
      <c r="BM47" s="634"/>
      <c r="BN47" s="634"/>
      <c r="BO47" s="634"/>
      <c r="BP47" s="634"/>
      <c r="BQ47" s="635"/>
      <c r="BR47" s="209"/>
      <c r="BS47" s="207"/>
      <c r="BT47" s="201" t="s">
        <v>195</v>
      </c>
      <c r="BU47" s="201"/>
      <c r="BV47" s="201"/>
      <c r="BW47" s="201"/>
      <c r="BX47" s="201"/>
      <c r="BY47" s="201"/>
      <c r="BZ47" s="201"/>
      <c r="CA47" s="201"/>
      <c r="CB47" s="201"/>
      <c r="CC47" s="201"/>
      <c r="CD47" s="202"/>
      <c r="CE47" s="173"/>
      <c r="CF47" s="173"/>
    </row>
    <row r="48" spans="1:84" ht="18" customHeight="1">
      <c r="A48" s="171"/>
      <c r="B48" s="640"/>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727"/>
      <c r="BH48" s="176"/>
      <c r="BI48" s="176"/>
      <c r="BJ48" s="636"/>
      <c r="BK48" s="637"/>
      <c r="BL48" s="637"/>
      <c r="BM48" s="637"/>
      <c r="BN48" s="637"/>
      <c r="BO48" s="637"/>
      <c r="BP48" s="637"/>
      <c r="BQ48" s="638"/>
      <c r="BR48" s="210"/>
      <c r="BS48" s="204"/>
      <c r="BT48" s="205" t="s">
        <v>196</v>
      </c>
      <c r="BU48" s="205"/>
      <c r="BV48" s="205"/>
      <c r="BW48" s="205"/>
      <c r="BX48" s="205"/>
      <c r="BY48" s="205"/>
      <c r="BZ48" s="205"/>
      <c r="CA48" s="205"/>
      <c r="CB48" s="205"/>
      <c r="CC48" s="205"/>
      <c r="CD48" s="208"/>
      <c r="CE48" s="173"/>
      <c r="CF48" s="173"/>
    </row>
    <row r="49" spans="1:84" ht="17.25" customHeight="1">
      <c r="A49" s="171"/>
      <c r="B49" s="424" t="s">
        <v>222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645" t="s">
        <v>110</v>
      </c>
      <c r="BK49" s="645"/>
      <c r="BL49" s="645"/>
      <c r="BM49" s="645"/>
      <c r="BN49" s="645"/>
      <c r="BO49" s="645"/>
      <c r="BP49" s="645"/>
      <c r="BQ49" s="645"/>
      <c r="BR49" s="645"/>
      <c r="BS49" s="645"/>
      <c r="BT49" s="645"/>
      <c r="BU49" s="645"/>
      <c r="BV49" s="645"/>
      <c r="BW49" s="645"/>
      <c r="BX49" s="645"/>
      <c r="BY49" s="645"/>
      <c r="BZ49" s="645"/>
      <c r="CA49" s="645"/>
      <c r="CB49" s="645"/>
      <c r="CC49" s="645"/>
      <c r="CD49" s="645"/>
      <c r="CE49" s="173"/>
      <c r="CF49" s="173"/>
    </row>
    <row r="50" spans="1:84" ht="24.6" customHeight="1">
      <c r="A50" s="171"/>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173"/>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173"/>
      <c r="CF50" s="173"/>
    </row>
    <row r="51" spans="1:84" s="375" customFormat="1" ht="24.6" customHeight="1">
      <c r="A51" s="185"/>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212"/>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212"/>
      <c r="CF51" s="212"/>
    </row>
    <row r="52" spans="1:84" s="375" customFormat="1" ht="24.6" customHeight="1">
      <c r="A52" s="185"/>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214"/>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212"/>
      <c r="CF52" s="212"/>
    </row>
    <row r="53" spans="1:84" s="375" customFormat="1" ht="24.6" customHeight="1">
      <c r="A53" s="18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214"/>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212"/>
      <c r="CF53" s="212"/>
    </row>
    <row r="54" spans="1:84" s="376" customFormat="1" ht="24.6" customHeight="1">
      <c r="A54" s="185"/>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185"/>
      <c r="CE54" s="185"/>
      <c r="CF54" s="185"/>
    </row>
    <row r="55" spans="1:84" s="133" customFormat="1" ht="9.9499999999999993" customHeight="1">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1"/>
      <c r="CE55" s="171"/>
      <c r="CF55" s="171"/>
    </row>
    <row r="56" spans="1:84" s="133" customFormat="1" ht="17.25" customHeight="1">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4" s="133" customFormat="1" ht="17.25" customHeight="1">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4" s="133" customFormat="1" ht="17.25" customHeight="1">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4" s="133" customFormat="1" ht="17.25" customHeight="1">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4" s="133" customFormat="1" ht="17.25" customHeight="1">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4" s="133" customFormat="1" ht="17.25" customHeight="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4" s="133" customFormat="1" ht="17.25" customHeight="1">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4" s="133" customFormat="1" ht="17.25" customHeight="1">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4" s="133" customFormat="1" ht="17.25" customHeight="1">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39:81" s="133" customFormat="1" ht="17.25" customHeight="1">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39:81" s="133" customFormat="1" ht="17.25" customHeight="1">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39:81" s="133" customFormat="1" ht="17.25" customHeight="1">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39:81" s="133" customFormat="1" ht="17.25" customHeight="1">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39:81" s="133" customFormat="1" ht="17.25" customHeight="1">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39:81" s="133" customFormat="1" ht="17.25" customHeight="1"/>
    <row r="71" spans="39:81" s="133" customFormat="1" ht="17.25" customHeight="1"/>
    <row r="72" spans="39:81" s="133" customFormat="1" ht="17.25" customHeight="1"/>
    <row r="73" spans="39:81" s="133" customFormat="1" ht="17.25" customHeight="1"/>
    <row r="74" spans="39:81" s="133" customFormat="1" ht="17.25" customHeight="1"/>
    <row r="75" spans="39:81" s="133" customFormat="1" ht="17.25" customHeight="1"/>
    <row r="76" spans="39:81" s="133" customFormat="1" ht="17.25" customHeight="1"/>
    <row r="77" spans="39:81" s="133" customFormat="1" ht="17.25" customHeight="1"/>
    <row r="78" spans="39:81" s="133" customFormat="1" ht="17.25" customHeight="1"/>
    <row r="79" spans="39:81" s="133" customFormat="1" ht="17.25" customHeight="1"/>
    <row r="80" spans="39:81" s="133" customFormat="1" ht="17.25" customHeight="1"/>
    <row r="81" s="133" customFormat="1" ht="17.25" customHeight="1"/>
    <row r="82" s="133" customFormat="1" ht="17.25" customHeight="1"/>
    <row r="83" s="133" customFormat="1" ht="17.25" customHeight="1"/>
    <row r="84" s="133" customFormat="1" ht="17.25" customHeight="1"/>
    <row r="85" s="133" customFormat="1" ht="17.25" customHeight="1"/>
    <row r="86" s="133" customFormat="1" ht="17.25" customHeight="1"/>
    <row r="87" s="133" customFormat="1" ht="17.25" customHeight="1"/>
    <row r="88" s="133" customFormat="1" ht="17.25" customHeight="1"/>
    <row r="89" s="133" customFormat="1" ht="17.25" customHeight="1"/>
    <row r="90" s="133" customFormat="1" ht="17.25" customHeight="1"/>
    <row r="91" s="133" customFormat="1" ht="17.25" customHeight="1"/>
    <row r="92" s="133" customFormat="1" ht="17.25" customHeight="1"/>
    <row r="93" s="133" customFormat="1" ht="17.25" customHeight="1"/>
    <row r="94" s="133" customFormat="1" ht="17.25" customHeight="1"/>
    <row r="95" s="133" customFormat="1" ht="17.25" customHeight="1"/>
    <row r="96" s="133" customFormat="1" ht="17.25" customHeight="1"/>
    <row r="97" s="133" customFormat="1" ht="17.25" customHeight="1"/>
    <row r="98" s="133" customFormat="1" ht="17.25" customHeight="1"/>
    <row r="99" s="133" customFormat="1" ht="17.25" customHeight="1"/>
    <row r="100" s="133" customFormat="1" ht="17.25" customHeight="1"/>
    <row r="101" s="133" customFormat="1" ht="17.25" customHeight="1"/>
    <row r="102" s="133" customFormat="1" ht="17.25" customHeight="1"/>
    <row r="103" s="133" customFormat="1" ht="17.25" customHeight="1"/>
    <row r="104" s="133" customFormat="1" ht="17.25" customHeight="1"/>
    <row r="105" s="133" customFormat="1" ht="17.25" customHeight="1"/>
    <row r="106" s="133" customFormat="1" ht="17.25" customHeight="1"/>
    <row r="107" s="133" customFormat="1" ht="17.25" customHeight="1"/>
    <row r="108" s="133" customFormat="1" ht="17.25" customHeight="1"/>
    <row r="109" s="133" customFormat="1" ht="17.25" customHeight="1"/>
    <row r="110" s="133" customFormat="1" ht="17.25" customHeight="1"/>
    <row r="111" s="133" customFormat="1" ht="17.25" customHeight="1"/>
    <row r="112" s="133" customFormat="1" ht="17.25" customHeight="1"/>
    <row r="113" s="133" customFormat="1" ht="17.25" customHeight="1"/>
    <row r="114" s="133" customFormat="1" ht="17.25" customHeight="1"/>
    <row r="115" s="133" customFormat="1" ht="17.25" customHeight="1"/>
    <row r="116" s="133" customFormat="1" ht="17.25" customHeight="1"/>
    <row r="117" s="133" customFormat="1" ht="17.25" customHeight="1"/>
    <row r="118" s="133" customFormat="1" ht="17.25" customHeight="1"/>
    <row r="119" s="133" customFormat="1" ht="17.25" customHeight="1"/>
    <row r="120" s="133" customFormat="1" ht="17.25" customHeight="1"/>
    <row r="121" s="133" customFormat="1" ht="17.25" customHeight="1"/>
    <row r="122" s="133" customFormat="1" ht="17.25" customHeight="1"/>
    <row r="123" s="133" customFormat="1" ht="17.25" customHeight="1"/>
    <row r="124" s="133" customFormat="1" ht="17.25" customHeight="1"/>
    <row r="125" s="133" customFormat="1" ht="17.25" customHeight="1"/>
    <row r="126" s="133" customFormat="1" ht="17.25" customHeight="1"/>
    <row r="127" s="133" customFormat="1" ht="17.25" customHeight="1"/>
    <row r="128" s="133" customFormat="1" ht="17.25" customHeight="1"/>
    <row r="129" s="133" customFormat="1" ht="17.25" customHeight="1"/>
    <row r="130" s="133" customFormat="1" ht="17.25" customHeight="1"/>
    <row r="131" s="133" customFormat="1" ht="17.25" customHeight="1"/>
    <row r="132" s="133" customFormat="1" ht="17.25" customHeight="1"/>
    <row r="133" s="133" customFormat="1" ht="17.25" customHeight="1"/>
    <row r="134" s="133" customFormat="1" ht="17.25" customHeight="1"/>
    <row r="135" s="133" customFormat="1" ht="17.25" customHeight="1"/>
    <row r="136" s="133" customFormat="1" ht="17.25" customHeight="1"/>
    <row r="137" s="133" customFormat="1" ht="17.25" customHeight="1"/>
    <row r="138" s="133" customFormat="1" ht="17.25" customHeight="1"/>
    <row r="139" s="133" customFormat="1" ht="17.25" customHeight="1"/>
    <row r="140" s="133" customFormat="1" ht="17.25" customHeight="1"/>
    <row r="141" s="133" customFormat="1" ht="17.25" customHeight="1"/>
    <row r="142" s="133" customFormat="1" ht="17.25" customHeight="1"/>
    <row r="143" s="133" customFormat="1" ht="17.25" customHeight="1"/>
    <row r="144" s="133" customFormat="1" ht="17.25" customHeight="1"/>
    <row r="145" s="133" customFormat="1" ht="17.25" customHeight="1"/>
    <row r="146" s="133" customFormat="1" ht="17.25" customHeight="1"/>
    <row r="147" s="133" customFormat="1" ht="17.25" customHeight="1"/>
    <row r="148" s="133" customFormat="1" ht="17.25" customHeight="1"/>
    <row r="149" s="133" customFormat="1" ht="17.25" customHeight="1"/>
    <row r="150" s="133" customFormat="1" ht="17.25" customHeight="1"/>
    <row r="151" s="133" customFormat="1" ht="17.25" customHeight="1"/>
    <row r="152" s="133" customFormat="1" ht="17.25" customHeight="1"/>
    <row r="153" s="133" customFormat="1" ht="17.25" customHeight="1"/>
    <row r="154" s="133" customFormat="1" ht="17.25" customHeight="1"/>
    <row r="155" s="133" customFormat="1" ht="17.25" customHeight="1"/>
    <row r="156" s="133" customFormat="1" ht="17.25" customHeight="1"/>
    <row r="157" s="133" customFormat="1" ht="17.25" customHeight="1"/>
    <row r="158" s="133" customFormat="1" ht="17.25" customHeight="1"/>
    <row r="159" s="133" customFormat="1" ht="17.25" customHeight="1"/>
    <row r="160" s="133" customFormat="1" ht="17.25" customHeight="1"/>
    <row r="161" s="133" customFormat="1" ht="17.25" customHeight="1"/>
    <row r="162" s="133" customFormat="1" ht="17.25" customHeight="1"/>
    <row r="163" s="133" customFormat="1" ht="17.25" customHeight="1"/>
    <row r="164" s="133" customFormat="1" ht="17.25" customHeight="1"/>
    <row r="165" s="133" customFormat="1" ht="17.25" customHeight="1"/>
    <row r="166" s="133" customFormat="1" ht="17.25" customHeight="1"/>
    <row r="167" s="133" customFormat="1" ht="17.25" customHeight="1"/>
    <row r="168" s="133" customFormat="1" ht="17.25" customHeight="1"/>
    <row r="169" s="133" customFormat="1" ht="17.25" customHeight="1"/>
    <row r="170" s="133" customFormat="1" ht="17.25" customHeight="1"/>
    <row r="171" s="133" customFormat="1" ht="17.25" customHeight="1"/>
    <row r="172" s="133" customFormat="1" ht="17.25" customHeight="1"/>
    <row r="173" s="133" customFormat="1" ht="17.25" customHeight="1"/>
    <row r="174" s="133" customFormat="1" ht="17.25" customHeight="1"/>
    <row r="175" s="133" customFormat="1" ht="17.25" customHeight="1"/>
    <row r="176" s="133" customFormat="1" ht="17.25" customHeight="1"/>
    <row r="177" s="133" customFormat="1" ht="17.25" customHeight="1"/>
    <row r="178" s="133" customFormat="1" ht="17.25" customHeight="1"/>
    <row r="179" s="133" customFormat="1" ht="17.25" customHeight="1"/>
    <row r="180" s="133" customFormat="1" ht="17.25" customHeight="1"/>
    <row r="181" s="133" customFormat="1" ht="17.25" customHeight="1"/>
    <row r="182" s="133" customFormat="1" ht="17.25" customHeight="1"/>
    <row r="183" s="133" customFormat="1" ht="17.25" customHeight="1"/>
    <row r="184" s="133" customFormat="1" ht="17.25" customHeight="1"/>
    <row r="185" s="133" customFormat="1" ht="17.25" customHeight="1"/>
    <row r="186" s="133" customFormat="1" ht="17.25" customHeight="1"/>
    <row r="187" s="133" customFormat="1" ht="17.25" customHeight="1"/>
    <row r="188" s="133" customFormat="1" ht="17.25" customHeight="1"/>
    <row r="189" s="133" customFormat="1" ht="17.25" customHeight="1"/>
    <row r="190" s="133" customFormat="1" ht="17.25" customHeight="1"/>
    <row r="191" s="133" customFormat="1" ht="17.25" customHeight="1"/>
    <row r="192" s="133" customFormat="1" ht="17.25" customHeight="1"/>
    <row r="193" s="133" customFormat="1" ht="17.25" customHeight="1"/>
    <row r="194" s="133" customFormat="1" ht="17.25" customHeight="1"/>
    <row r="195" s="133" customFormat="1" ht="17.25" customHeight="1"/>
    <row r="196" s="133" customFormat="1" ht="17.25" customHeight="1"/>
    <row r="197" s="133" customFormat="1" ht="17.25" customHeight="1"/>
    <row r="198" s="133" customFormat="1" ht="17.25" customHeight="1"/>
    <row r="199" s="133" customFormat="1" ht="17.25" customHeight="1"/>
    <row r="200" s="133" customFormat="1" ht="17.25" customHeight="1"/>
    <row r="201" s="133" customFormat="1" ht="17.25" customHeight="1"/>
    <row r="202" s="133" customFormat="1" ht="17.25" customHeight="1"/>
    <row r="203" s="133" customFormat="1" ht="17.25" customHeight="1"/>
    <row r="204" s="133" customFormat="1" ht="17.25" customHeight="1"/>
    <row r="205" s="133" customFormat="1" ht="17.25" customHeight="1"/>
    <row r="206" s="133" customFormat="1" ht="17.25" customHeight="1"/>
    <row r="207" s="133" customFormat="1" ht="17.25" customHeight="1"/>
    <row r="208" s="133" customFormat="1" ht="17.25" customHeight="1"/>
    <row r="209" s="133" customFormat="1" ht="17.25" customHeight="1"/>
    <row r="210" s="133" customFormat="1" ht="17.25" customHeight="1"/>
    <row r="211" s="133" customFormat="1" ht="17.25" customHeight="1"/>
    <row r="212" s="133" customFormat="1" ht="17.25" customHeight="1"/>
    <row r="213" s="133" customFormat="1" ht="17.25" customHeight="1"/>
    <row r="214" s="133" customFormat="1" ht="17.25" customHeight="1"/>
    <row r="215" s="133" customFormat="1" ht="17.25" customHeight="1"/>
    <row r="216" s="133" customFormat="1" ht="17.25" customHeight="1"/>
    <row r="217" s="133" customFormat="1" ht="17.25" customHeight="1"/>
    <row r="218" s="133" customFormat="1" ht="17.25" customHeight="1"/>
    <row r="219" s="133" customFormat="1" ht="17.25" customHeight="1"/>
    <row r="220" s="133" customFormat="1" ht="17.25" customHeight="1"/>
    <row r="221" s="133" customFormat="1" ht="17.25" customHeight="1"/>
    <row r="222" s="133" customFormat="1" ht="17.25" customHeight="1"/>
    <row r="223" s="133" customFormat="1" ht="17.25" customHeight="1"/>
    <row r="224" s="133" customFormat="1" ht="17.25" customHeight="1"/>
    <row r="225" s="133" customFormat="1" ht="17.25" customHeight="1"/>
    <row r="226" s="133" customFormat="1" ht="17.25" customHeight="1"/>
    <row r="227" s="133" customFormat="1" ht="17.25" customHeight="1"/>
    <row r="228" s="133" customFormat="1" ht="17.25" customHeight="1"/>
    <row r="229" s="133" customFormat="1" ht="17.25" customHeight="1"/>
    <row r="230" s="133" customFormat="1" ht="17.25" customHeight="1"/>
    <row r="231" s="133" customFormat="1" ht="17.25" customHeight="1"/>
    <row r="232" s="133" customFormat="1" ht="17.25" customHeight="1"/>
    <row r="233" s="133" customFormat="1" ht="17.25" customHeight="1"/>
    <row r="234" s="133" customFormat="1" ht="17.25" customHeight="1"/>
    <row r="235" s="133" customFormat="1" ht="17.25" customHeight="1"/>
    <row r="236" s="133" customFormat="1" ht="17.25" customHeight="1"/>
    <row r="237" s="133" customFormat="1" ht="17.25" customHeight="1"/>
    <row r="238" s="133" customFormat="1" ht="17.25" customHeight="1"/>
    <row r="239" s="133" customFormat="1" ht="17.25" customHeight="1"/>
    <row r="240" s="133" customFormat="1" ht="17.25" customHeight="1"/>
    <row r="241" s="133" customFormat="1" ht="17.25" customHeight="1"/>
    <row r="242" s="133" customFormat="1" ht="17.25" customHeight="1"/>
    <row r="243" s="133" customFormat="1" ht="17.25" customHeight="1"/>
    <row r="244" s="133" customFormat="1" ht="17.25" customHeight="1"/>
    <row r="245" s="133" customFormat="1" ht="17.25" customHeight="1"/>
    <row r="246" s="133" customFormat="1" ht="17.25" customHeight="1"/>
    <row r="247" s="133" customFormat="1" ht="17.25" customHeight="1"/>
    <row r="248" s="133" customFormat="1" ht="17.25" customHeight="1"/>
    <row r="249" s="133" customFormat="1" ht="17.25" customHeight="1"/>
    <row r="250" s="133" customFormat="1" ht="17.25" customHeight="1"/>
    <row r="251" s="133" customFormat="1" ht="17.25" customHeight="1"/>
    <row r="252" s="133" customFormat="1" ht="17.25" customHeight="1"/>
    <row r="253" s="133" customFormat="1" ht="17.25" customHeight="1"/>
    <row r="254" s="133" customFormat="1" ht="17.25" customHeight="1"/>
    <row r="255" s="133" customFormat="1" ht="17.25" customHeight="1"/>
    <row r="256" s="133" customFormat="1" ht="17.25" customHeight="1"/>
    <row r="257" s="133" customFormat="1" ht="17.25" customHeight="1"/>
    <row r="258" s="133" customFormat="1" ht="17.25" customHeight="1"/>
    <row r="259" s="133" customFormat="1" ht="17.25" customHeight="1"/>
    <row r="260" s="133" customFormat="1" ht="17.25" customHeight="1"/>
    <row r="261" s="133" customFormat="1" ht="17.25" customHeight="1"/>
    <row r="262" s="133" customFormat="1" ht="17.25" customHeight="1"/>
    <row r="263" s="133" customFormat="1" ht="17.25" customHeight="1"/>
    <row r="264" s="133" customFormat="1" ht="17.25" customHeight="1"/>
    <row r="265" s="133" customFormat="1" ht="17.25" customHeight="1"/>
    <row r="266" s="133" customFormat="1" ht="17.25" customHeight="1"/>
    <row r="267" s="133" customFormat="1" ht="17.25" customHeight="1"/>
    <row r="268" s="133" customFormat="1" ht="17.25" customHeight="1"/>
    <row r="269" s="133" customFormat="1" ht="17.25" customHeight="1"/>
    <row r="270" s="133" customFormat="1" ht="17.25" customHeight="1"/>
    <row r="271" s="133" customFormat="1" ht="17.25" customHeight="1"/>
    <row r="272" s="133" customFormat="1" ht="17.25" customHeight="1"/>
    <row r="273" s="133" customFormat="1" ht="17.25" customHeight="1"/>
    <row r="274" s="133" customFormat="1" ht="17.25" customHeight="1"/>
    <row r="275" s="133" customFormat="1" ht="17.25" customHeight="1"/>
    <row r="276" s="133" customFormat="1" ht="17.25" customHeight="1"/>
    <row r="277" s="133" customFormat="1" ht="17.25" customHeight="1"/>
    <row r="278" s="133" customFormat="1" ht="17.25" customHeight="1"/>
    <row r="279" s="133" customFormat="1" ht="17.25" customHeight="1"/>
    <row r="280" s="133" customFormat="1" ht="17.25" customHeight="1"/>
    <row r="281" s="133" customFormat="1" ht="17.25" customHeight="1"/>
    <row r="282" s="133" customFormat="1" ht="17.25" customHeight="1"/>
    <row r="283" s="133" customFormat="1" ht="17.25" customHeight="1"/>
    <row r="284" s="133" customFormat="1" ht="17.25" customHeight="1"/>
    <row r="285" s="133" customFormat="1" ht="17.25" customHeight="1"/>
    <row r="286" s="133" customFormat="1" ht="17.25" customHeight="1"/>
    <row r="287" s="133" customFormat="1" ht="17.25" customHeight="1"/>
    <row r="288" s="133" customFormat="1" ht="17.25" customHeight="1"/>
    <row r="289" s="133" customFormat="1" ht="17.25" customHeight="1"/>
    <row r="290" s="133" customFormat="1" ht="17.25" customHeight="1"/>
    <row r="291" s="133" customFormat="1" ht="17.25" customHeight="1"/>
    <row r="292" s="133" customFormat="1" ht="17.25" customHeight="1"/>
    <row r="293" s="133" customFormat="1" ht="17.25" customHeight="1"/>
    <row r="294" s="133" customFormat="1" ht="17.25" customHeight="1"/>
    <row r="295" s="133" customFormat="1" ht="17.25" customHeight="1"/>
    <row r="296" s="133" customFormat="1" ht="17.25" customHeight="1"/>
    <row r="297" s="133" customFormat="1" ht="17.25" customHeight="1"/>
    <row r="298" s="133" customFormat="1" ht="17.25" customHeight="1"/>
    <row r="299" s="133" customFormat="1" ht="17.25" customHeight="1"/>
    <row r="300" s="133" customFormat="1" ht="17.25" customHeight="1"/>
    <row r="301" s="133" customFormat="1" ht="17.25" customHeight="1"/>
    <row r="302" s="133" customFormat="1" ht="17.25" customHeight="1"/>
    <row r="303" s="133" customFormat="1" ht="17.25" customHeight="1"/>
    <row r="304" s="133" customFormat="1" ht="17.25" customHeight="1"/>
    <row r="305" s="133" customFormat="1" ht="17.25" customHeight="1"/>
    <row r="306" s="133" customFormat="1" ht="17.25" customHeight="1"/>
    <row r="307" s="133" customFormat="1" ht="17.25" customHeight="1"/>
    <row r="308" s="133" customFormat="1" ht="17.25" customHeight="1"/>
    <row r="309" s="133" customFormat="1" ht="17.25" customHeight="1"/>
    <row r="310" s="133" customFormat="1" ht="17.25" customHeight="1"/>
    <row r="311" s="133" customFormat="1" ht="17.25" customHeight="1"/>
    <row r="312" s="133" customFormat="1" ht="17.25" customHeight="1"/>
    <row r="313" s="133" customFormat="1" ht="17.25" customHeight="1"/>
    <row r="314" s="133" customFormat="1" ht="17.25" customHeight="1"/>
    <row r="315" s="133" customFormat="1" ht="17.25" customHeight="1"/>
    <row r="316" s="133" customFormat="1" ht="17.25" customHeight="1"/>
    <row r="317" s="133" customFormat="1" ht="17.25" customHeight="1"/>
    <row r="318" s="133" customFormat="1" ht="17.25" customHeight="1"/>
    <row r="319" s="133" customFormat="1" ht="17.25" customHeight="1"/>
    <row r="320" s="133" customFormat="1" ht="17.25" customHeight="1"/>
    <row r="321" s="133" customFormat="1" ht="17.25" customHeight="1"/>
    <row r="322" s="133" customFormat="1" ht="17.25" customHeight="1"/>
    <row r="323" s="133" customFormat="1" ht="17.25" customHeight="1"/>
    <row r="324" s="133" customFormat="1" ht="17.25" customHeight="1"/>
    <row r="325" s="133" customFormat="1" ht="17.25" customHeight="1"/>
    <row r="326" s="133" customFormat="1" ht="17.25" customHeight="1"/>
    <row r="327" s="133" customFormat="1" ht="17.25" customHeight="1"/>
    <row r="328" s="133" customFormat="1" ht="17.25" customHeight="1"/>
    <row r="329" s="133" customFormat="1" ht="17.25" customHeight="1"/>
    <row r="330" s="133" customFormat="1" ht="17.25" customHeight="1"/>
    <row r="331" s="133" customFormat="1" ht="17.25" customHeight="1"/>
    <row r="332" s="133" customFormat="1" ht="17.25" customHeight="1"/>
    <row r="333" s="133" customFormat="1" ht="17.25" customHeight="1"/>
    <row r="334" s="133" customFormat="1" ht="17.25" customHeight="1"/>
    <row r="335" s="133" customFormat="1" ht="17.25" customHeight="1"/>
    <row r="336" s="133" customFormat="1" ht="17.25" customHeight="1"/>
    <row r="337" s="133" customFormat="1" ht="17.25" customHeight="1"/>
    <row r="338" s="133" customFormat="1" ht="17.25" customHeight="1"/>
    <row r="339" s="133" customFormat="1" ht="17.25" customHeight="1"/>
    <row r="340" s="133" customFormat="1" ht="17.25" customHeight="1"/>
    <row r="341" s="133" customFormat="1" ht="17.25" customHeight="1"/>
    <row r="342" s="133" customFormat="1" ht="17.25" customHeight="1"/>
    <row r="343" s="133" customFormat="1" ht="17.25" customHeight="1"/>
    <row r="344" s="133" customFormat="1" ht="17.25" customHeight="1"/>
    <row r="345" s="133" customFormat="1" ht="17.25" customHeight="1"/>
    <row r="346" s="133" customFormat="1" ht="17.25" customHeight="1"/>
    <row r="347" s="133" customFormat="1" ht="17.25" customHeight="1"/>
    <row r="348" s="133" customFormat="1" ht="17.25" customHeight="1"/>
    <row r="349" s="133" customFormat="1" ht="17.25" customHeight="1"/>
    <row r="350" s="133" customFormat="1" ht="17.25" customHeight="1"/>
    <row r="351" s="133" customFormat="1" ht="17.25" customHeight="1"/>
    <row r="352" s="133" customFormat="1" ht="17.25" customHeight="1"/>
    <row r="353" s="133" customFormat="1" ht="17.25" customHeight="1"/>
    <row r="354" s="133" customFormat="1" ht="17.25" customHeight="1"/>
    <row r="355" s="133" customFormat="1" ht="17.25" customHeight="1"/>
    <row r="356" s="133" customFormat="1" ht="17.25" customHeight="1"/>
    <row r="357" s="133" customFormat="1" ht="17.25" customHeight="1"/>
    <row r="358" s="133" customFormat="1" ht="17.25" customHeight="1"/>
    <row r="359" s="133" customFormat="1" ht="17.25" customHeight="1"/>
    <row r="360" s="133" customFormat="1" ht="17.25" customHeight="1"/>
    <row r="361" s="133" customFormat="1" ht="17.25" customHeight="1"/>
    <row r="362" s="133" customFormat="1" ht="17.25" customHeight="1"/>
    <row r="363" s="133" customFormat="1" ht="17.25" customHeight="1"/>
    <row r="364" s="133" customFormat="1" ht="17.25" customHeight="1"/>
    <row r="365" s="133" customFormat="1" ht="17.25" customHeight="1"/>
    <row r="366" s="133" customFormat="1" ht="17.25" customHeight="1"/>
    <row r="367" s="133" customFormat="1" ht="17.25" customHeight="1"/>
    <row r="368" s="133" customFormat="1" ht="17.25" customHeight="1"/>
    <row r="369" s="133" customFormat="1" ht="17.25" customHeight="1"/>
    <row r="370" s="133" customFormat="1" ht="17.25" customHeight="1"/>
    <row r="371" s="133" customFormat="1" ht="17.25" customHeight="1"/>
    <row r="372" s="133" customFormat="1" ht="17.25" customHeight="1"/>
    <row r="373" s="133" customFormat="1" ht="17.25" customHeight="1"/>
    <row r="374" s="133" customFormat="1" ht="17.25" customHeight="1"/>
    <row r="375" s="133" customFormat="1" ht="17.25" customHeight="1"/>
    <row r="376" s="133" customFormat="1" ht="17.25" customHeight="1"/>
    <row r="377" s="133" customFormat="1" ht="17.25" customHeight="1"/>
    <row r="378" s="133" customFormat="1" ht="17.25" customHeight="1"/>
    <row r="379" s="133" customFormat="1" ht="17.25" customHeight="1"/>
    <row r="380" s="133" customFormat="1" ht="17.25" customHeight="1"/>
    <row r="381" s="133" customFormat="1" ht="17.25" customHeight="1"/>
    <row r="382" s="133" customFormat="1" ht="17.25" customHeight="1"/>
    <row r="383" s="133" customFormat="1" ht="17.25" customHeight="1"/>
    <row r="384" s="133" customFormat="1" ht="17.25" customHeight="1"/>
    <row r="385" s="133" customFormat="1" ht="17.25" customHeight="1"/>
    <row r="386" s="133" customFormat="1" ht="17.25" customHeight="1"/>
    <row r="387" s="133" customFormat="1" ht="17.25" customHeight="1"/>
    <row r="388" s="133" customFormat="1" ht="17.25" customHeight="1"/>
    <row r="389" s="133" customFormat="1" ht="17.25" customHeight="1"/>
    <row r="390" s="133" customFormat="1" ht="17.25" customHeight="1"/>
    <row r="391" s="133" customFormat="1" ht="17.25" customHeight="1"/>
    <row r="392" s="133" customFormat="1" ht="17.25" customHeight="1"/>
    <row r="393" s="133" customFormat="1" ht="17.25" customHeight="1"/>
    <row r="394" s="133" customFormat="1" ht="17.25" customHeight="1"/>
    <row r="395" s="133" customFormat="1" ht="17.25" customHeight="1"/>
    <row r="396" s="133" customFormat="1" ht="17.25" customHeight="1"/>
    <row r="397" s="133" customFormat="1" ht="17.25" customHeight="1"/>
    <row r="398" s="133" customFormat="1" ht="17.25" customHeight="1"/>
    <row r="399" s="133" customFormat="1" ht="17.25" customHeight="1"/>
    <row r="400" s="133" customFormat="1" ht="17.25" customHeight="1"/>
    <row r="401" s="133" customFormat="1" ht="17.25" customHeight="1"/>
    <row r="402" s="133" customFormat="1" ht="17.25" customHeight="1"/>
    <row r="403" s="133" customFormat="1" ht="17.25" customHeight="1"/>
    <row r="404" s="133" customFormat="1" ht="17.25" customHeight="1"/>
    <row r="405" s="133" customFormat="1" ht="17.25" customHeight="1"/>
    <row r="406" s="133" customFormat="1" ht="17.25" customHeight="1"/>
    <row r="407" s="133" customFormat="1" ht="17.25" customHeight="1"/>
    <row r="408" s="133" customFormat="1" ht="17.25" customHeight="1"/>
    <row r="409" s="133" customFormat="1" ht="17.25" customHeight="1"/>
    <row r="410" s="133" customFormat="1" ht="17.25" customHeight="1"/>
    <row r="411" s="133" customFormat="1" ht="17.25" customHeight="1"/>
    <row r="412" s="133" customFormat="1" ht="17.25" customHeight="1"/>
    <row r="413" s="133" customFormat="1" ht="17.25" customHeight="1"/>
    <row r="414" s="133" customFormat="1" ht="17.25" customHeight="1"/>
    <row r="415" s="133" customFormat="1" ht="17.25" customHeight="1"/>
    <row r="416" s="133" customFormat="1" ht="17.25" customHeight="1"/>
    <row r="417" s="133" customFormat="1" ht="17.25" customHeight="1"/>
    <row r="418" s="133" customFormat="1" ht="17.25" customHeight="1"/>
    <row r="419" s="133" customFormat="1" ht="17.25" customHeight="1"/>
    <row r="420" s="133" customFormat="1" ht="17.25" customHeight="1"/>
    <row r="421" s="133" customFormat="1" ht="17.25" customHeight="1"/>
    <row r="422" s="133" customFormat="1" ht="17.25" customHeight="1"/>
    <row r="423" s="133" customFormat="1" ht="17.25" customHeight="1"/>
    <row r="424" s="133" customFormat="1" ht="17.25" customHeight="1"/>
    <row r="425" s="133" customFormat="1" ht="17.25" customHeight="1"/>
    <row r="426" s="133" customFormat="1" ht="17.25" customHeight="1"/>
    <row r="427" s="133" customFormat="1" ht="17.25" customHeight="1"/>
    <row r="428" s="133" customFormat="1" ht="17.25" customHeight="1"/>
    <row r="429" s="133" customFormat="1" ht="17.25" customHeight="1"/>
    <row r="430" s="133" customFormat="1" ht="17.25" customHeight="1"/>
    <row r="431" s="133" customFormat="1" ht="17.25" customHeight="1"/>
    <row r="432" s="133" customFormat="1" ht="17.25" customHeight="1"/>
    <row r="433" s="133" customFormat="1" ht="17.25" customHeight="1"/>
    <row r="434" s="133" customFormat="1" ht="17.25" customHeight="1"/>
    <row r="435" s="133" customFormat="1" ht="17.25" customHeight="1"/>
    <row r="436" s="133" customFormat="1" ht="17.25" customHeight="1"/>
    <row r="437" s="133" customFormat="1" ht="17.25" customHeight="1"/>
    <row r="438" s="133" customFormat="1" ht="17.25" customHeight="1"/>
    <row r="439" s="133" customFormat="1" ht="17.25" customHeight="1"/>
    <row r="440" s="133" customFormat="1" ht="17.25" customHeight="1"/>
    <row r="441" s="133" customFormat="1" ht="17.25" customHeight="1"/>
    <row r="442" s="133" customFormat="1" ht="17.25" customHeight="1"/>
    <row r="443" s="133" customFormat="1" ht="17.25" customHeight="1"/>
    <row r="444" s="133" customFormat="1" ht="17.25" customHeight="1"/>
    <row r="445" s="133" customFormat="1" ht="17.25" customHeight="1"/>
    <row r="446" s="133" customFormat="1" ht="17.25" customHeight="1"/>
    <row r="447" s="133" customFormat="1" ht="17.25" customHeight="1"/>
    <row r="448" s="133" customFormat="1" ht="17.25" customHeight="1"/>
    <row r="449" s="133" customFormat="1" ht="17.25" customHeight="1"/>
    <row r="450" s="133" customFormat="1" ht="17.25" customHeight="1"/>
    <row r="451" s="133" customFormat="1" ht="17.25" customHeight="1"/>
    <row r="452" s="133" customFormat="1" ht="17.25" customHeight="1"/>
    <row r="453" s="133" customFormat="1" ht="17.25" customHeight="1"/>
    <row r="454" s="133" customFormat="1" ht="17.25" customHeight="1"/>
    <row r="455" s="133" customFormat="1" ht="17.25" customHeight="1"/>
    <row r="456" s="133" customFormat="1" ht="17.25" customHeight="1"/>
    <row r="457" s="133" customFormat="1" ht="17.25" customHeight="1"/>
    <row r="458" s="133" customFormat="1" ht="17.25" customHeight="1"/>
    <row r="459" s="133" customFormat="1" ht="17.25" customHeight="1"/>
    <row r="460" s="133" customFormat="1" ht="17.25" customHeight="1"/>
    <row r="461" s="133" customFormat="1" ht="17.25" customHeight="1"/>
    <row r="462" s="133" customFormat="1" ht="17.25" customHeight="1"/>
    <row r="463" s="133" customFormat="1" ht="17.25" customHeight="1"/>
    <row r="464" s="133" customFormat="1" ht="17.25" customHeight="1"/>
    <row r="465" s="133" customFormat="1" ht="17.25" customHeight="1"/>
    <row r="466" s="133" customFormat="1" ht="17.25" customHeight="1"/>
    <row r="467" s="133" customFormat="1" ht="17.25" customHeight="1"/>
    <row r="468" s="133" customFormat="1" ht="17.25" customHeight="1"/>
    <row r="469" s="133" customFormat="1" ht="17.25" customHeight="1"/>
    <row r="470" s="133" customFormat="1" ht="17.25" customHeight="1"/>
    <row r="471" s="133" customFormat="1" ht="17.25" customHeight="1"/>
    <row r="472" s="133" customFormat="1" ht="17.25" customHeight="1"/>
    <row r="473" s="133" customFormat="1" ht="17.25" customHeight="1"/>
    <row r="474" s="133" customFormat="1" ht="17.25" customHeight="1"/>
    <row r="475" s="133" customFormat="1" ht="17.25" customHeight="1"/>
    <row r="476" s="133" customFormat="1" ht="17.25" customHeight="1"/>
    <row r="477" s="133" customFormat="1" ht="17.25" customHeight="1"/>
    <row r="478" s="133" customFormat="1" ht="17.25" customHeight="1"/>
    <row r="479" s="133" customFormat="1" ht="17.25" customHeight="1"/>
    <row r="480" s="133" customFormat="1" ht="17.25" customHeight="1"/>
    <row r="481" s="133" customFormat="1" ht="17.25" customHeight="1"/>
    <row r="482" s="133" customFormat="1" ht="17.25" customHeight="1"/>
    <row r="483" s="133" customFormat="1" ht="17.25" customHeight="1"/>
    <row r="484" s="133" customFormat="1" ht="17.25" customHeight="1"/>
    <row r="485" s="133" customFormat="1" ht="17.25" customHeight="1"/>
    <row r="486" s="133" customFormat="1" ht="17.25" customHeight="1"/>
    <row r="487" s="133" customFormat="1" ht="17.25" customHeight="1"/>
    <row r="488" s="133" customFormat="1" ht="17.25" customHeight="1"/>
    <row r="489" s="133" customFormat="1" ht="17.25" customHeight="1"/>
    <row r="490" s="133" customFormat="1" ht="17.25" customHeight="1"/>
    <row r="491" s="133" customFormat="1" ht="17.25" customHeight="1"/>
    <row r="492" s="133" customFormat="1" ht="17.25" customHeight="1"/>
    <row r="493" s="133" customFormat="1" ht="17.25" customHeight="1"/>
    <row r="494" s="133" customFormat="1" ht="17.25" customHeight="1"/>
    <row r="495" s="133" customFormat="1" ht="17.25" customHeight="1"/>
    <row r="496" s="133" customFormat="1" ht="17.25" customHeight="1"/>
    <row r="497" s="133" customFormat="1" ht="17.25" customHeight="1"/>
    <row r="498" s="133" customFormat="1" ht="17.25" customHeight="1"/>
    <row r="499" s="133" customFormat="1" ht="17.25" customHeight="1"/>
    <row r="500" s="133" customFormat="1" ht="17.25" customHeight="1"/>
    <row r="501" s="133" customFormat="1" ht="17.25" customHeight="1"/>
    <row r="502" s="133" customFormat="1" ht="17.25" customHeight="1"/>
    <row r="503" s="133" customFormat="1" ht="17.25" customHeight="1"/>
    <row r="504" s="133" customFormat="1" ht="17.25" customHeight="1"/>
    <row r="505" s="133" customFormat="1" ht="17.25" customHeight="1"/>
    <row r="506" s="133" customFormat="1" ht="17.25" customHeight="1"/>
    <row r="507" s="133" customFormat="1" ht="17.25" customHeight="1"/>
    <row r="508" s="133" customFormat="1" ht="17.25" customHeight="1"/>
    <row r="509" s="133" customFormat="1" ht="17.25" customHeight="1"/>
    <row r="510" s="133" customFormat="1" ht="17.25" customHeight="1"/>
    <row r="511" s="133" customFormat="1" ht="17.25" customHeight="1"/>
    <row r="512" s="133" customFormat="1" ht="17.25" customHeight="1"/>
    <row r="513" s="133" customFormat="1" ht="17.25" customHeight="1"/>
    <row r="514" s="133" customFormat="1" ht="17.25" customHeight="1"/>
    <row r="515" s="133" customFormat="1" ht="17.25" customHeight="1"/>
    <row r="516" s="133" customFormat="1" ht="17.25" customHeight="1"/>
    <row r="517" s="133" customFormat="1" ht="17.25" customHeight="1"/>
    <row r="518" s="133" customFormat="1" ht="17.25" customHeight="1"/>
    <row r="519" s="133" customFormat="1" ht="17.25" customHeight="1"/>
    <row r="520" s="133" customFormat="1" ht="17.25" customHeight="1"/>
    <row r="521" s="133" customFormat="1" ht="17.25" customHeight="1"/>
    <row r="522" s="133" customFormat="1" ht="17.25" customHeight="1"/>
    <row r="523" s="133" customFormat="1" ht="17.25" customHeight="1"/>
    <row r="524" s="133" customFormat="1" ht="17.25" customHeight="1"/>
    <row r="525" s="133" customFormat="1" ht="17.25" customHeight="1"/>
    <row r="526" s="133" customFormat="1" ht="17.25" customHeight="1"/>
    <row r="527" s="133" customFormat="1" ht="17.25" customHeight="1"/>
    <row r="528" s="133" customFormat="1" ht="17.25" customHeight="1"/>
    <row r="529" s="133" customFormat="1" ht="17.25" customHeight="1"/>
    <row r="530" s="133" customFormat="1" ht="17.25" customHeight="1"/>
    <row r="531" s="133" customFormat="1" ht="17.25" customHeight="1"/>
    <row r="532" s="133" customFormat="1" ht="17.25" customHeight="1"/>
    <row r="533" s="133" customFormat="1" ht="17.25" customHeight="1"/>
    <row r="534" s="133" customFormat="1" ht="17.25" customHeight="1"/>
    <row r="535" s="133" customFormat="1" ht="17.25" customHeight="1"/>
    <row r="536" s="133" customFormat="1" ht="17.25" customHeight="1"/>
    <row r="537" s="133" customFormat="1" ht="17.25" customHeight="1"/>
    <row r="538" s="133" customFormat="1" ht="17.25" customHeight="1"/>
    <row r="539" s="133" customFormat="1" ht="17.25" customHeight="1"/>
    <row r="540" s="133" customFormat="1" ht="17.25" customHeight="1"/>
    <row r="541" s="133" customFormat="1" ht="17.25" customHeight="1"/>
    <row r="542" s="133" customFormat="1" ht="17.25" customHeight="1"/>
    <row r="543" s="133" customFormat="1" ht="17.25" customHeight="1"/>
    <row r="544" s="133" customFormat="1" ht="17.25" customHeight="1"/>
    <row r="545" s="133" customFormat="1" ht="17.25" customHeight="1"/>
    <row r="546" s="133" customFormat="1" ht="17.25" customHeight="1"/>
    <row r="547" s="133" customFormat="1" ht="17.25" customHeight="1"/>
    <row r="548" s="133" customFormat="1" ht="17.25" customHeight="1"/>
    <row r="549" s="133" customFormat="1" ht="17.25" customHeight="1"/>
    <row r="550" s="133" customFormat="1" ht="17.25" customHeight="1"/>
    <row r="551" s="133" customFormat="1" ht="17.25" customHeight="1"/>
    <row r="552" s="133" customFormat="1" ht="17.25" customHeight="1"/>
    <row r="553" s="133" customFormat="1" ht="17.25" customHeight="1"/>
    <row r="554" s="133" customFormat="1" ht="17.25" customHeight="1"/>
    <row r="555" s="133" customFormat="1" ht="17.25" customHeight="1"/>
    <row r="556" s="133" customFormat="1" ht="17.25" customHeight="1"/>
    <row r="557" s="133" customFormat="1" ht="17.25" customHeight="1"/>
    <row r="558" s="133" customFormat="1" ht="17.25" customHeight="1"/>
    <row r="559" s="133" customFormat="1" ht="17.25" customHeight="1"/>
    <row r="560" s="133" customFormat="1" ht="17.25" customHeight="1"/>
    <row r="561" s="133" customFormat="1" ht="17.25" customHeight="1"/>
    <row r="562" s="133" customFormat="1" ht="17.25" customHeight="1"/>
    <row r="563" s="133" customFormat="1" ht="17.25" customHeight="1"/>
    <row r="564" s="133" customFormat="1" ht="17.25" customHeight="1"/>
    <row r="565" s="133" customFormat="1" ht="17.25" customHeight="1"/>
    <row r="566" s="133" customFormat="1" ht="17.25" customHeight="1"/>
    <row r="567" s="133" customFormat="1" ht="17.25" customHeight="1"/>
    <row r="568" s="133" customFormat="1" ht="17.25" customHeight="1"/>
    <row r="569" s="133" customFormat="1" ht="17.25" customHeight="1"/>
    <row r="570" s="133" customFormat="1" ht="17.25" customHeight="1"/>
    <row r="571" s="133" customFormat="1" ht="17.25" customHeight="1"/>
    <row r="572" s="133" customFormat="1" ht="17.25" customHeight="1"/>
    <row r="573" s="133" customFormat="1" ht="17.25" customHeight="1"/>
    <row r="574" s="133" customFormat="1" ht="17.25" customHeight="1"/>
    <row r="575" s="133" customFormat="1" ht="17.25" customHeight="1"/>
    <row r="576" s="133" customFormat="1" ht="17.25" customHeight="1"/>
    <row r="577" s="133" customFormat="1" ht="17.25" customHeight="1"/>
    <row r="578" s="133" customFormat="1" ht="17.25" customHeight="1"/>
    <row r="579" s="133" customFormat="1" ht="17.25" customHeight="1"/>
    <row r="580" s="133" customFormat="1" ht="17.25" customHeight="1"/>
    <row r="581" s="133" customFormat="1" ht="17.25" customHeight="1"/>
    <row r="582" s="133" customFormat="1" ht="17.25" customHeight="1"/>
    <row r="583" s="133" customFormat="1" ht="17.25" customHeight="1"/>
    <row r="584" s="133" customFormat="1" ht="17.25" customHeight="1"/>
    <row r="585" s="133" customFormat="1" ht="17.25" customHeight="1"/>
    <row r="586" s="133" customFormat="1" ht="17.25" customHeight="1"/>
    <row r="587" s="133" customFormat="1" ht="17.25" customHeight="1"/>
    <row r="588" s="133" customFormat="1" ht="17.25" customHeight="1"/>
    <row r="589" s="133" customFormat="1" ht="17.25" customHeight="1"/>
    <row r="590" s="133" customFormat="1" ht="17.25" customHeight="1"/>
    <row r="591" s="133" customFormat="1" ht="17.25" customHeight="1"/>
    <row r="592" s="133" customFormat="1" ht="17.25" customHeight="1"/>
    <row r="593" s="133" customFormat="1" ht="17.25" customHeight="1"/>
    <row r="594" s="133" customFormat="1" ht="17.25" customHeight="1"/>
    <row r="595" s="133" customFormat="1" ht="17.25" customHeight="1"/>
    <row r="596" s="133" customFormat="1" ht="17.25" customHeight="1"/>
    <row r="597" s="133" customFormat="1" ht="17.25" customHeight="1"/>
    <row r="598" s="133" customFormat="1" ht="17.25" customHeight="1"/>
    <row r="599" s="133" customFormat="1" ht="17.25" customHeight="1"/>
    <row r="600" s="133" customFormat="1" ht="17.25" customHeight="1"/>
    <row r="601" s="133" customFormat="1" ht="17.25" customHeight="1"/>
    <row r="602" s="133" customFormat="1" ht="17.25" customHeight="1"/>
    <row r="603" s="133" customFormat="1" ht="17.25" customHeight="1"/>
    <row r="604" s="133" customFormat="1" ht="17.25" customHeight="1"/>
    <row r="605" s="133" customFormat="1" ht="17.25" customHeight="1"/>
    <row r="606" s="133" customFormat="1" ht="17.25" customHeight="1"/>
    <row r="607" s="133" customFormat="1" ht="17.25" customHeight="1"/>
    <row r="608" s="133" customFormat="1" ht="17.25" customHeight="1"/>
    <row r="609" s="133" customFormat="1" ht="17.25" customHeight="1"/>
    <row r="610" s="133" customFormat="1" ht="17.25" customHeight="1"/>
    <row r="611" s="133" customFormat="1" ht="17.25" customHeight="1"/>
    <row r="612" s="133" customFormat="1" ht="17.25" customHeight="1"/>
    <row r="613" s="133" customFormat="1" ht="17.25" customHeight="1"/>
    <row r="614" s="133" customFormat="1" ht="17.25" customHeight="1"/>
    <row r="615" s="133" customFormat="1" ht="17.25" customHeight="1"/>
    <row r="616" s="133" customFormat="1" ht="17.25" customHeight="1"/>
    <row r="617" s="133" customFormat="1" ht="17.25" customHeight="1"/>
    <row r="618" s="133" customFormat="1" ht="17.25" customHeight="1"/>
    <row r="619" s="133" customFormat="1" ht="17.25" customHeight="1"/>
    <row r="620" s="133" customFormat="1" ht="17.25" customHeight="1"/>
    <row r="621" s="133" customFormat="1" ht="17.25" customHeight="1"/>
    <row r="622" s="133" customFormat="1" ht="17.25" customHeight="1"/>
    <row r="623" s="133" customFormat="1" ht="17.25" customHeight="1"/>
    <row r="624" s="133" customFormat="1" ht="17.25" customHeight="1"/>
    <row r="625" s="133" customFormat="1" ht="17.25" customHeight="1"/>
    <row r="626" s="133" customFormat="1" ht="17.25" customHeight="1"/>
    <row r="627" s="133" customFormat="1" ht="17.25" customHeight="1"/>
    <row r="628" s="133" customFormat="1" ht="17.25" customHeight="1"/>
    <row r="629" s="133" customFormat="1" ht="17.25" customHeight="1"/>
    <row r="630" s="133" customFormat="1" ht="17.25" customHeight="1"/>
    <row r="631" s="133" customFormat="1" ht="17.25" customHeight="1"/>
    <row r="632" s="133" customFormat="1" ht="17.25" customHeight="1"/>
    <row r="633" s="133" customFormat="1" ht="17.25" customHeight="1"/>
    <row r="634" s="133" customFormat="1" ht="17.25" customHeight="1"/>
    <row r="635" s="133" customFormat="1" ht="17.25" customHeight="1"/>
    <row r="636" s="133" customFormat="1" ht="17.25" customHeight="1"/>
    <row r="637" s="133" customFormat="1" ht="17.25" customHeight="1"/>
    <row r="638" s="133" customFormat="1" ht="17.25" customHeight="1"/>
    <row r="639" s="133" customFormat="1" ht="17.25" customHeight="1"/>
    <row r="640" s="133" customFormat="1" ht="17.25" customHeight="1"/>
    <row r="641" s="133" customFormat="1" ht="17.25" customHeight="1"/>
    <row r="642" s="133" customFormat="1" ht="17.25" customHeight="1"/>
    <row r="643" s="133" customFormat="1" ht="17.25" customHeight="1"/>
    <row r="644" s="133" customFormat="1" ht="17.25" customHeight="1"/>
    <row r="645" s="133" customFormat="1" ht="17.25" customHeight="1"/>
    <row r="646" s="133" customFormat="1" ht="17.25" customHeight="1"/>
    <row r="647" s="133" customFormat="1" ht="17.25" customHeight="1"/>
    <row r="648" s="133" customFormat="1" ht="17.25" customHeight="1"/>
    <row r="649" s="133" customFormat="1" ht="17.25" customHeight="1"/>
    <row r="650" s="133" customFormat="1" ht="17.25" customHeight="1"/>
    <row r="651" s="133" customFormat="1" ht="17.25" customHeight="1"/>
    <row r="652" s="133" customFormat="1" ht="17.25" customHeight="1"/>
    <row r="653" s="133" customFormat="1" ht="17.25" customHeight="1"/>
    <row r="654" s="133" customFormat="1" ht="17.25" customHeight="1"/>
    <row r="655" s="133" customFormat="1" ht="17.25" customHeight="1"/>
    <row r="656" s="133" customFormat="1" ht="17.25" customHeight="1"/>
    <row r="657" s="133" customFormat="1" ht="17.25" customHeight="1"/>
    <row r="658" s="133" customFormat="1" ht="17.25" customHeight="1"/>
    <row r="659" s="133" customFormat="1" ht="17.25" customHeight="1"/>
    <row r="660" s="133" customFormat="1" ht="17.25" customHeight="1"/>
    <row r="661" s="133" customFormat="1" ht="17.25" customHeight="1"/>
    <row r="662" s="133" customFormat="1" ht="17.25" customHeight="1"/>
    <row r="663" s="133" customFormat="1" ht="17.25" customHeight="1"/>
    <row r="664" s="133" customFormat="1" ht="17.25" customHeight="1"/>
    <row r="665" s="133" customFormat="1" ht="17.25" customHeight="1"/>
    <row r="666" s="133" customFormat="1" ht="17.25" customHeight="1"/>
    <row r="667" s="133" customFormat="1" ht="17.25" customHeight="1"/>
    <row r="668" s="133" customFormat="1" ht="17.25" customHeight="1"/>
    <row r="669" s="133" customFormat="1" ht="17.25" customHeight="1"/>
    <row r="670" s="133" customFormat="1" ht="17.25" customHeight="1"/>
    <row r="671" s="133" customFormat="1" ht="17.25" customHeight="1"/>
    <row r="672" s="133" customFormat="1" ht="17.25" customHeight="1"/>
    <row r="673" s="133" customFormat="1" ht="17.25" customHeight="1"/>
    <row r="674" s="133" customFormat="1" ht="17.25" customHeight="1"/>
    <row r="675" s="133" customFormat="1" ht="17.25" customHeight="1"/>
    <row r="676" s="133" customFormat="1" ht="17.25" customHeight="1"/>
    <row r="677" s="133" customFormat="1" ht="17.25" customHeight="1"/>
    <row r="678" s="133" customFormat="1" ht="17.25" customHeight="1"/>
    <row r="679" s="133" customFormat="1" ht="17.25" customHeight="1"/>
    <row r="680" s="133" customFormat="1" ht="17.25" customHeight="1"/>
    <row r="681" s="133" customFormat="1" ht="17.25" customHeight="1"/>
    <row r="682" s="133" customFormat="1" ht="17.25" customHeight="1"/>
    <row r="683" s="133" customFormat="1" ht="17.25" customHeight="1"/>
    <row r="684" s="133" customFormat="1" ht="17.25" customHeight="1"/>
    <row r="685" s="133" customFormat="1" ht="17.25" customHeight="1"/>
    <row r="686" s="133" customFormat="1" ht="17.25" customHeight="1"/>
    <row r="687" s="133" customFormat="1" ht="17.25" customHeight="1"/>
    <row r="688" s="133" customFormat="1" ht="17.25" customHeight="1"/>
    <row r="689" s="133" customFormat="1" ht="17.25" customHeight="1"/>
    <row r="690" s="133" customFormat="1" ht="17.25" customHeight="1"/>
    <row r="691" s="133" customFormat="1" ht="17.25" customHeight="1"/>
    <row r="692" s="133" customFormat="1" ht="17.25" customHeight="1"/>
    <row r="693" s="133" customFormat="1" ht="17.25" customHeight="1"/>
    <row r="694" s="133" customFormat="1" ht="17.25" customHeight="1"/>
    <row r="695" s="133" customFormat="1" ht="17.25" customHeight="1"/>
    <row r="696" s="133" customFormat="1" ht="17.25" customHeight="1"/>
    <row r="697" s="133" customFormat="1" ht="17.25" customHeight="1"/>
    <row r="698" s="133" customFormat="1" ht="17.25" customHeight="1"/>
    <row r="699" s="133" customFormat="1" ht="17.25" customHeight="1"/>
    <row r="700" s="133" customFormat="1" ht="17.25" customHeight="1"/>
    <row r="701" s="133" customFormat="1" ht="17.25" customHeight="1"/>
    <row r="702" s="133" customFormat="1" ht="17.25" customHeight="1"/>
    <row r="703" s="133" customFormat="1" ht="17.25" customHeight="1"/>
    <row r="704" s="133" customFormat="1" ht="17.25" customHeight="1"/>
    <row r="705" s="133" customFormat="1" ht="17.25" customHeight="1"/>
    <row r="706" s="133" customFormat="1" ht="17.25" customHeight="1"/>
    <row r="707" s="133" customFormat="1" ht="17.25" customHeight="1"/>
    <row r="708" s="133" customFormat="1" ht="17.25" customHeight="1"/>
    <row r="709" s="133" customFormat="1" ht="17.25" customHeight="1"/>
    <row r="710" s="133" customFormat="1" ht="17.25" customHeight="1"/>
    <row r="711" s="133" customFormat="1" ht="17.25" customHeight="1"/>
    <row r="712" s="133" customFormat="1" ht="17.25" customHeight="1"/>
    <row r="713" s="133" customFormat="1" ht="17.25" customHeight="1"/>
    <row r="714" s="133" customFormat="1" ht="17.25" customHeight="1"/>
    <row r="715" s="133" customFormat="1" ht="17.25" customHeight="1"/>
    <row r="716" s="133" customFormat="1" ht="17.25" customHeight="1"/>
    <row r="717" s="133" customFormat="1" ht="17.25" customHeight="1"/>
    <row r="718" s="133" customFormat="1" ht="17.25" customHeight="1"/>
    <row r="719" s="133" customFormat="1" ht="17.25" customHeight="1"/>
    <row r="720" s="133" customFormat="1" ht="17.25" customHeight="1"/>
    <row r="721" s="133" customFormat="1" ht="17.25" customHeight="1"/>
    <row r="722" s="133" customFormat="1" ht="17.25" customHeight="1"/>
    <row r="723" s="133" customFormat="1" ht="17.25" customHeight="1"/>
    <row r="724" s="133" customFormat="1" ht="17.25" customHeight="1"/>
    <row r="725" s="133" customFormat="1" ht="17.25" customHeight="1"/>
    <row r="726" s="133" customFormat="1" ht="17.25" customHeight="1"/>
    <row r="727" s="133" customFormat="1" ht="17.25" customHeight="1"/>
    <row r="728" s="133" customFormat="1" ht="17.25" customHeight="1"/>
    <row r="729" s="133" customFormat="1" ht="17.25" customHeight="1"/>
    <row r="730" s="133" customFormat="1" ht="17.25" customHeight="1"/>
    <row r="731" s="133" customFormat="1" ht="17.25" customHeight="1"/>
    <row r="732" s="133" customFormat="1" ht="17.25" customHeight="1"/>
    <row r="733" s="133" customFormat="1" ht="17.25" customHeight="1"/>
    <row r="734" s="133" customFormat="1" ht="17.25" customHeight="1"/>
    <row r="735" s="133" customFormat="1" ht="17.25" customHeight="1"/>
    <row r="736" s="133" customFormat="1" ht="17.25" customHeight="1"/>
    <row r="737" s="133" customFormat="1" ht="17.25" customHeight="1"/>
    <row r="738" s="133" customFormat="1" ht="17.25" customHeight="1"/>
    <row r="739" s="133" customFormat="1" ht="17.25" customHeight="1"/>
    <row r="740" s="133" customFormat="1" ht="17.25" customHeight="1"/>
    <row r="741" s="133" customFormat="1" ht="17.25" customHeight="1"/>
    <row r="742" s="133" customFormat="1" ht="17.25" customHeight="1"/>
    <row r="743" s="133" customFormat="1" ht="17.25" customHeight="1"/>
    <row r="744" s="133" customFormat="1" ht="17.25" customHeight="1"/>
    <row r="745" s="133" customFormat="1" ht="17.25" customHeight="1"/>
    <row r="746" s="133" customFormat="1" ht="17.25" customHeight="1"/>
    <row r="747" s="133" customFormat="1" ht="17.25" customHeight="1"/>
    <row r="748" s="133" customFormat="1" ht="17.25" customHeight="1"/>
    <row r="749" s="133" customFormat="1" ht="17.25" customHeight="1"/>
    <row r="750" s="133" customFormat="1" ht="17.25" customHeight="1"/>
    <row r="751" s="133" customFormat="1" ht="17.25" customHeight="1"/>
    <row r="752" s="133" customFormat="1" ht="17.25" customHeight="1"/>
    <row r="753" s="133" customFormat="1" ht="17.25" customHeight="1"/>
    <row r="754" s="133" customFormat="1" ht="17.25" customHeight="1"/>
    <row r="755" s="133" customFormat="1" ht="17.25" customHeight="1"/>
    <row r="756" s="133" customFormat="1" ht="17.25" customHeight="1"/>
    <row r="757" s="133" customFormat="1" ht="17.25" customHeight="1"/>
    <row r="758" s="133" customFormat="1" ht="17.25" customHeight="1"/>
    <row r="759" s="133" customFormat="1" ht="17.25" customHeight="1"/>
    <row r="760" s="133" customFormat="1" ht="17.25" customHeight="1"/>
    <row r="761" s="133" customFormat="1" ht="17.25" customHeight="1"/>
    <row r="762" s="133" customFormat="1" ht="17.25" customHeight="1"/>
    <row r="763" s="133" customFormat="1" ht="17.25" customHeight="1"/>
    <row r="764" s="133" customFormat="1" ht="17.25" customHeight="1"/>
    <row r="765" s="133" customFormat="1" ht="17.25" customHeight="1"/>
    <row r="766" s="133" customFormat="1" ht="17.25" customHeight="1"/>
    <row r="767" s="133" customFormat="1" ht="17.25" customHeight="1"/>
    <row r="768" s="133" customFormat="1" ht="17.25" customHeight="1"/>
    <row r="769" s="133" customFormat="1" ht="17.25" customHeight="1"/>
    <row r="770" s="133" customFormat="1" ht="17.25" customHeight="1"/>
    <row r="771" s="133" customFormat="1" ht="17.25" customHeight="1"/>
    <row r="772" s="133" customFormat="1" ht="17.25" customHeight="1"/>
    <row r="773" s="133" customFormat="1" ht="17.25" customHeight="1"/>
    <row r="774" s="133" customFormat="1" ht="17.25" customHeight="1"/>
    <row r="775" s="133" customFormat="1" ht="17.25" customHeight="1"/>
    <row r="776" s="133" customFormat="1" ht="17.25" customHeight="1"/>
    <row r="777" s="133" customFormat="1" ht="17.25" customHeight="1"/>
    <row r="778" s="133" customFormat="1" ht="17.25" customHeight="1"/>
    <row r="779" s="133" customFormat="1" ht="17.25" customHeight="1"/>
    <row r="780" s="133" customFormat="1" ht="17.25" customHeight="1"/>
    <row r="781" s="133" customFormat="1" ht="17.25" customHeight="1"/>
    <row r="782" s="133" customFormat="1" ht="17.25" customHeight="1"/>
    <row r="783" s="133" customFormat="1" ht="17.25" customHeight="1"/>
    <row r="784" s="133" customFormat="1" ht="17.25" customHeight="1"/>
    <row r="785" s="133" customFormat="1" ht="17.25" customHeight="1"/>
    <row r="786" s="133" customFormat="1" ht="17.25" customHeight="1"/>
    <row r="787" s="133" customFormat="1" ht="17.25" customHeight="1"/>
    <row r="788" s="133" customFormat="1" ht="17.25" customHeight="1"/>
    <row r="789" s="133" customFormat="1" ht="17.25" customHeight="1"/>
    <row r="790" s="133" customFormat="1" ht="17.25" customHeight="1"/>
    <row r="791" s="133" customFormat="1" ht="17.25" customHeight="1"/>
    <row r="792" s="133" customFormat="1" ht="17.25" customHeight="1"/>
    <row r="793" s="133" customFormat="1" ht="17.25" customHeight="1"/>
    <row r="794" s="133" customFormat="1" ht="17.25" customHeight="1"/>
    <row r="795" s="133" customFormat="1" ht="17.25" customHeight="1"/>
    <row r="796" s="133" customFormat="1" ht="17.25" customHeight="1"/>
    <row r="797" s="133" customFormat="1" ht="17.25" customHeight="1"/>
    <row r="798" s="133" customFormat="1" ht="17.25" customHeight="1"/>
    <row r="799" s="133" customFormat="1" ht="17.25" customHeight="1"/>
    <row r="800" s="133" customFormat="1" ht="17.25" customHeight="1"/>
    <row r="801" s="133" customFormat="1" ht="17.25" customHeight="1"/>
    <row r="802" s="133" customFormat="1" ht="17.25" customHeight="1"/>
    <row r="803" s="133" customFormat="1" ht="17.25" customHeight="1"/>
    <row r="804" s="133" customFormat="1" ht="17.25" customHeight="1"/>
    <row r="805" s="133" customFormat="1" ht="17.25" customHeight="1"/>
    <row r="806" s="133" customFormat="1" ht="17.25" customHeight="1"/>
    <row r="807" s="133" customFormat="1" ht="17.25" customHeight="1"/>
    <row r="808" s="133" customFormat="1" ht="17.25" customHeight="1"/>
    <row r="809" s="133" customFormat="1" ht="17.25" customHeight="1"/>
    <row r="810" s="133" customFormat="1" ht="17.25" customHeight="1"/>
    <row r="811" s="133" customFormat="1" ht="17.25" customHeight="1"/>
    <row r="812" s="133" customFormat="1" ht="17.25" customHeight="1"/>
    <row r="813" s="133" customFormat="1" ht="17.25" customHeight="1"/>
    <row r="814" s="133" customFormat="1" ht="17.25" customHeight="1"/>
    <row r="815" s="133" customFormat="1" ht="17.25" customHeight="1"/>
    <row r="816" s="133" customFormat="1" ht="17.25" customHeight="1"/>
    <row r="817" s="133" customFormat="1" ht="17.25" customHeight="1"/>
    <row r="818" s="133" customFormat="1" ht="17.25" customHeight="1"/>
    <row r="819" s="133" customFormat="1" ht="17.25" customHeight="1"/>
    <row r="820" s="133" customFormat="1" ht="17.25" customHeight="1"/>
    <row r="821" s="133" customFormat="1" ht="17.25" customHeight="1"/>
    <row r="822" s="133" customFormat="1" ht="17.25" customHeight="1"/>
    <row r="823" s="133" customFormat="1" ht="17.25" customHeight="1"/>
    <row r="824" s="133" customFormat="1" ht="17.25" customHeight="1"/>
    <row r="825" s="133" customFormat="1" ht="17.25" customHeight="1"/>
    <row r="826" s="133" customFormat="1" ht="17.25" customHeight="1"/>
    <row r="827" s="133" customFormat="1" ht="17.25" customHeight="1"/>
    <row r="828" s="133" customFormat="1" ht="17.25" customHeight="1"/>
    <row r="829" s="133" customFormat="1" ht="17.25" customHeight="1"/>
    <row r="830" s="133" customFormat="1" ht="17.25" customHeight="1"/>
    <row r="831" s="133" customFormat="1" ht="17.25" customHeight="1"/>
    <row r="832" s="133" customFormat="1" ht="17.25" customHeight="1"/>
    <row r="833" s="133" customFormat="1" ht="17.25" customHeight="1"/>
    <row r="834" s="133" customFormat="1" ht="17.25" customHeight="1"/>
    <row r="835" s="133" customFormat="1" ht="17.25" customHeight="1"/>
    <row r="836" s="133" customFormat="1" ht="17.25" customHeight="1"/>
    <row r="837" s="133" customFormat="1" ht="17.25" customHeight="1"/>
    <row r="838" s="133" customFormat="1" ht="17.25" customHeight="1"/>
    <row r="839" s="133" customFormat="1" ht="17.25" customHeight="1"/>
    <row r="840" s="133" customFormat="1" ht="17.25" customHeight="1"/>
    <row r="841" s="133" customFormat="1" ht="17.25" customHeight="1"/>
    <row r="842" s="133" customFormat="1" ht="17.25" customHeight="1"/>
    <row r="843" s="133" customFormat="1" ht="17.25" customHeight="1"/>
    <row r="844" s="133" customFormat="1" ht="17.25" customHeight="1"/>
    <row r="845" s="133" customFormat="1" ht="17.25" customHeight="1"/>
    <row r="846" s="133" customFormat="1" ht="17.25" customHeight="1"/>
    <row r="847" s="133" customFormat="1" ht="17.25" customHeight="1"/>
    <row r="848" s="133" customFormat="1" ht="17.25" customHeight="1"/>
    <row r="849" s="133" customFormat="1" ht="17.25" customHeight="1"/>
    <row r="850" s="133" customFormat="1" ht="17.25" customHeight="1"/>
    <row r="851" s="133" customFormat="1" ht="17.25" customHeight="1"/>
    <row r="852" s="133" customFormat="1" ht="17.25" customHeight="1"/>
    <row r="853" s="133" customFormat="1" ht="17.25" customHeight="1"/>
    <row r="854" s="133" customFormat="1" ht="17.25" customHeight="1"/>
    <row r="855" s="133" customFormat="1" ht="17.25" customHeight="1"/>
    <row r="856" s="133" customFormat="1" ht="17.25" customHeight="1"/>
    <row r="857" s="133" customFormat="1" ht="17.25" customHeight="1"/>
    <row r="858" s="133" customFormat="1" ht="17.25" customHeight="1"/>
    <row r="859" s="133" customFormat="1" ht="17.25" customHeight="1"/>
    <row r="860" s="133" customFormat="1" ht="17.25" customHeight="1"/>
    <row r="861" s="133" customFormat="1" ht="17.25" customHeight="1"/>
    <row r="862" s="133" customFormat="1" ht="17.25" customHeight="1"/>
    <row r="863" s="133" customFormat="1" ht="17.25" customHeight="1"/>
    <row r="864" s="133" customFormat="1" ht="17.25" customHeight="1"/>
    <row r="865" s="133" customFormat="1" ht="17.25" customHeight="1"/>
    <row r="866" s="133" customFormat="1" ht="17.25" customHeight="1"/>
    <row r="867" s="133" customFormat="1" ht="17.25" customHeight="1"/>
    <row r="868" s="133" customFormat="1" ht="17.25" customHeight="1"/>
    <row r="869" s="133" customFormat="1" ht="17.25" customHeight="1"/>
    <row r="870" s="133" customFormat="1" ht="17.25" customHeight="1"/>
    <row r="871" s="133" customFormat="1" ht="17.25" customHeight="1"/>
    <row r="872" s="133" customFormat="1" ht="17.25" customHeight="1"/>
    <row r="873" s="133" customFormat="1" ht="17.25" customHeight="1"/>
    <row r="874" s="133" customFormat="1" ht="17.25" customHeight="1"/>
    <row r="875" s="133" customFormat="1" ht="17.25" customHeight="1"/>
    <row r="876" s="133" customFormat="1" ht="17.25" customHeight="1"/>
    <row r="877" s="133" customFormat="1" ht="17.25" customHeight="1"/>
    <row r="878" s="133" customFormat="1" ht="17.25" customHeight="1"/>
    <row r="879" s="133" customFormat="1" ht="17.25" customHeight="1"/>
    <row r="880" s="133" customFormat="1" ht="17.25" customHeight="1"/>
    <row r="881" s="133" customFormat="1" ht="17.25" customHeight="1"/>
    <row r="882" s="133" customFormat="1" ht="17.25" customHeight="1"/>
    <row r="883" s="133" customFormat="1" ht="17.25" customHeight="1"/>
    <row r="884" s="133" customFormat="1" ht="17.25" customHeight="1"/>
    <row r="885" s="133" customFormat="1" ht="17.25" customHeight="1"/>
    <row r="886" s="133" customFormat="1" ht="17.25" customHeight="1"/>
    <row r="887" s="133" customFormat="1" ht="17.25" customHeight="1"/>
    <row r="888" s="133" customFormat="1" ht="17.25" customHeight="1"/>
    <row r="889" s="133" customFormat="1" ht="17.25" customHeight="1"/>
    <row r="890" s="133" customFormat="1" ht="17.25" customHeight="1"/>
    <row r="891" s="133" customFormat="1" ht="17.25" customHeight="1"/>
    <row r="892" s="133" customFormat="1" ht="17.25" customHeight="1"/>
    <row r="893" s="133" customFormat="1" ht="17.25" customHeight="1"/>
    <row r="894" s="133" customFormat="1" ht="17.25" customHeight="1"/>
    <row r="895" s="133" customFormat="1" ht="17.25" customHeight="1"/>
    <row r="896" s="133" customFormat="1" ht="17.25" customHeight="1"/>
    <row r="897" s="133" customFormat="1" ht="17.25" customHeight="1"/>
    <row r="898" s="133" customFormat="1" ht="17.25" customHeight="1"/>
    <row r="899" s="133" customFormat="1" ht="17.25" customHeight="1"/>
    <row r="900" s="133" customFormat="1" ht="17.25" customHeight="1"/>
    <row r="901" s="133" customFormat="1" ht="17.25" customHeight="1"/>
    <row r="902" s="133" customFormat="1" ht="17.25" customHeight="1"/>
    <row r="903" s="133" customFormat="1" ht="17.25" customHeight="1"/>
    <row r="904" s="133" customFormat="1" ht="17.25" customHeight="1"/>
    <row r="905" s="133" customFormat="1" ht="17.25" customHeight="1"/>
    <row r="906" s="133" customFormat="1" ht="17.25" customHeight="1"/>
    <row r="907" s="133" customFormat="1" ht="17.25" customHeight="1"/>
    <row r="908" s="133" customFormat="1" ht="17.25" customHeight="1"/>
    <row r="909" s="133" customFormat="1" ht="17.25" customHeight="1"/>
    <row r="910" s="133" customFormat="1" ht="17.25" customHeight="1"/>
    <row r="911" s="133" customFormat="1" ht="17.25" customHeight="1"/>
    <row r="912" s="133" customFormat="1" ht="17.25" customHeight="1"/>
    <row r="913" s="133" customFormat="1" ht="17.25" customHeight="1"/>
    <row r="914" s="133" customFormat="1" ht="17.25" customHeight="1"/>
    <row r="915" s="133" customFormat="1" ht="17.25" customHeight="1"/>
    <row r="916" s="133" customFormat="1" ht="17.25" customHeight="1"/>
    <row r="917" s="133" customFormat="1" ht="17.25" customHeight="1"/>
    <row r="918" s="133" customFormat="1" ht="17.25" customHeight="1"/>
    <row r="919" s="133" customFormat="1" ht="17.25" customHeight="1"/>
    <row r="920" s="133" customFormat="1" ht="17.25" customHeight="1"/>
    <row r="921" s="133" customFormat="1" ht="17.25" customHeight="1"/>
    <row r="922" s="133" customFormat="1" ht="17.25" customHeight="1"/>
    <row r="923" s="133" customFormat="1" ht="17.25" customHeight="1"/>
    <row r="924" s="133" customFormat="1" ht="17.25" customHeight="1"/>
    <row r="925" s="133" customFormat="1" ht="17.25" customHeight="1"/>
    <row r="926" s="133" customFormat="1" ht="17.25" customHeight="1"/>
    <row r="927" s="133" customFormat="1" ht="17.25" customHeight="1"/>
    <row r="928" s="133" customFormat="1" ht="17.25" customHeight="1"/>
    <row r="929" s="133" customFormat="1" ht="17.25" customHeight="1"/>
    <row r="930" s="133" customFormat="1" ht="17.25" customHeight="1"/>
    <row r="931" s="133" customFormat="1" ht="17.25" customHeight="1"/>
    <row r="932" s="133" customFormat="1" ht="17.25" customHeight="1"/>
    <row r="933" s="133" customFormat="1" ht="17.25" customHeight="1"/>
    <row r="934" s="133" customFormat="1" ht="17.25" customHeight="1"/>
    <row r="935" s="133" customFormat="1" ht="17.25" customHeight="1"/>
    <row r="936" s="133" customFormat="1" ht="17.25" customHeight="1"/>
    <row r="937" s="133" customFormat="1" ht="17.25" customHeight="1"/>
    <row r="938" s="133" customFormat="1" ht="17.25" customHeight="1"/>
    <row r="939" s="133" customFormat="1" ht="17.25" customHeight="1"/>
    <row r="940" s="133" customFormat="1" ht="17.25" customHeight="1"/>
    <row r="941" s="133" customFormat="1" ht="17.25" customHeight="1"/>
    <row r="942" s="133" customFormat="1" ht="17.25" customHeight="1"/>
    <row r="943" s="133" customFormat="1" ht="17.25" customHeight="1"/>
    <row r="944" s="133" customFormat="1" ht="17.25" customHeight="1"/>
    <row r="945" s="133" customFormat="1" ht="17.25" customHeight="1"/>
    <row r="946" s="133" customFormat="1" ht="17.25" customHeight="1"/>
    <row r="947" s="133" customFormat="1" ht="17.25" customHeight="1"/>
    <row r="948" s="133" customFormat="1" ht="17.25" customHeight="1"/>
    <row r="949" s="133" customFormat="1" ht="17.25" customHeight="1"/>
    <row r="950" s="133" customFormat="1" ht="17.25" customHeight="1"/>
    <row r="951" s="133" customFormat="1" ht="17.25" customHeight="1"/>
    <row r="952" s="133" customFormat="1" ht="17.25" customHeight="1"/>
    <row r="953" s="133" customFormat="1" ht="17.25" customHeight="1"/>
    <row r="954" s="133" customFormat="1" ht="17.25" customHeight="1"/>
    <row r="955" s="133" customFormat="1" ht="17.25" customHeight="1"/>
    <row r="956" s="133" customFormat="1" ht="17.25" customHeight="1"/>
    <row r="957" s="133" customFormat="1" ht="17.25" customHeight="1"/>
    <row r="958" s="133" customFormat="1" ht="17.25" customHeight="1"/>
    <row r="959" s="133" customFormat="1" ht="17.25" customHeight="1"/>
    <row r="960" s="133" customFormat="1" ht="17.25" customHeight="1"/>
    <row r="961" s="133" customFormat="1" ht="17.25" customHeight="1"/>
    <row r="962" s="133" customFormat="1" ht="17.25" customHeight="1"/>
    <row r="963" s="133" customFormat="1" ht="17.25" customHeight="1"/>
    <row r="964" s="133" customFormat="1" ht="17.25" customHeight="1"/>
    <row r="965" s="133" customFormat="1" ht="17.25" customHeight="1"/>
    <row r="966" s="133" customFormat="1" ht="17.25" customHeight="1"/>
    <row r="967" s="133" customFormat="1" ht="17.25" customHeight="1"/>
    <row r="968" s="133" customFormat="1" ht="17.25" customHeight="1"/>
    <row r="969" s="133" customFormat="1" ht="17.25" customHeight="1"/>
    <row r="970" s="133" customFormat="1" ht="17.25" customHeight="1"/>
    <row r="971" s="133" customFormat="1" ht="17.25" customHeight="1"/>
    <row r="972" s="133" customFormat="1" ht="17.25" customHeight="1"/>
    <row r="973" s="133" customFormat="1" ht="17.25" customHeight="1"/>
    <row r="974" s="133" customFormat="1" ht="17.25" customHeight="1"/>
    <row r="975" s="133" customFormat="1" ht="17.25" customHeight="1"/>
    <row r="976" s="133" customFormat="1" ht="17.25" customHeight="1"/>
    <row r="977" s="133" customFormat="1" ht="17.25" customHeight="1"/>
    <row r="978" s="133" customFormat="1" ht="17.25" customHeight="1"/>
    <row r="979" s="133" customFormat="1" ht="17.25" customHeight="1"/>
    <row r="980" s="133" customFormat="1" ht="17.25" customHeight="1"/>
    <row r="981" s="133" customFormat="1" ht="17.25" customHeight="1"/>
    <row r="982" s="133" customFormat="1" ht="17.25" customHeight="1"/>
    <row r="983" s="133" customFormat="1" ht="17.25" customHeight="1"/>
    <row r="984" s="133" customFormat="1" ht="17.25" customHeight="1"/>
    <row r="985" s="133" customFormat="1" ht="17.25" customHeight="1"/>
    <row r="986" s="133" customFormat="1" ht="17.25" customHeight="1"/>
    <row r="987" s="133" customFormat="1" ht="17.25" customHeight="1"/>
    <row r="988" s="133" customFormat="1" ht="17.25" customHeight="1"/>
    <row r="989" s="133" customFormat="1" ht="17.25" customHeight="1"/>
    <row r="990" s="133" customFormat="1" ht="17.25" customHeight="1"/>
    <row r="991" s="133" customFormat="1" ht="17.25" customHeight="1"/>
    <row r="992" s="133" customFormat="1" ht="17.25" customHeight="1"/>
    <row r="993" s="133" customFormat="1" ht="17.25" customHeight="1"/>
    <row r="994" s="133" customFormat="1" ht="17.25" customHeight="1"/>
    <row r="995" s="133" customFormat="1" ht="17.25" customHeight="1"/>
    <row r="996" s="133" customFormat="1" ht="17.25" customHeight="1"/>
    <row r="997" s="133" customFormat="1" ht="17.25" customHeight="1"/>
    <row r="998" s="133" customFormat="1" ht="17.25" customHeight="1"/>
    <row r="999" s="133" customFormat="1" ht="17.25" customHeight="1"/>
    <row r="1000" s="133" customFormat="1" ht="17.25" customHeight="1"/>
    <row r="1001" s="133" customFormat="1" ht="17.25" customHeight="1"/>
    <row r="1002" s="133" customFormat="1" ht="17.25" customHeight="1"/>
    <row r="1003" s="133" customFormat="1" ht="17.25" customHeight="1"/>
    <row r="1004" s="133" customFormat="1" ht="17.25" customHeight="1"/>
    <row r="1005" s="133" customFormat="1" ht="17.25" customHeight="1"/>
    <row r="1006" s="133" customFormat="1" ht="17.25" customHeight="1"/>
    <row r="1007" s="133" customFormat="1" ht="17.25" customHeight="1"/>
    <row r="1008" s="133" customFormat="1" ht="17.25" customHeight="1"/>
    <row r="1009" s="133" customFormat="1" ht="17.25" customHeight="1"/>
    <row r="1010" s="133" customFormat="1" ht="17.25" customHeight="1"/>
    <row r="1011" s="133" customFormat="1" ht="17.25" customHeight="1"/>
    <row r="1012" s="133" customFormat="1" ht="17.25" customHeight="1"/>
    <row r="1013" s="133" customFormat="1" ht="17.25" customHeight="1"/>
    <row r="1014" s="133" customFormat="1" ht="17.25" customHeight="1"/>
    <row r="1015" s="133" customFormat="1" ht="17.25" customHeight="1"/>
    <row r="1016" s="133" customFormat="1" ht="17.25" customHeight="1"/>
    <row r="1017" s="133" customFormat="1" ht="17.25" customHeight="1"/>
    <row r="1018" s="133" customFormat="1" ht="17.25" customHeight="1"/>
  </sheetData>
  <sheetProtection algorithmName="SHA-512" hashValue="NkWFJ0d+ZVvyZ+m3T7qjVZDmzhmvah4uQX+P7BPVff0ugj80y68TJWdvhCCWHfFFTdd94zU9uApn5H5OOe6BNw==" saltValue="RAE0ygS/tnbYD/59D/t6cg==" spinCount="100000" sheet="1" selectLockedCells="1"/>
  <mergeCells count="282">
    <mergeCell ref="M1:BS1"/>
    <mergeCell ref="BH3:CD3"/>
    <mergeCell ref="B4:AC4"/>
    <mergeCell ref="AH4:AO9"/>
    <mergeCell ref="AP4:AU5"/>
    <mergeCell ref="B5:E5"/>
    <mergeCell ref="F5:G5"/>
    <mergeCell ref="H5:K5"/>
    <mergeCell ref="L5:W5"/>
    <mergeCell ref="X5:AC5"/>
    <mergeCell ref="Z6:AA6"/>
    <mergeCell ref="AB6:AC6"/>
    <mergeCell ref="AP6:AU6"/>
    <mergeCell ref="AP7:AU8"/>
    <mergeCell ref="B8:AA8"/>
    <mergeCell ref="B9:C9"/>
    <mergeCell ref="D9:E9"/>
    <mergeCell ref="F9:G9"/>
    <mergeCell ref="H9:I9"/>
    <mergeCell ref="J9:K9"/>
    <mergeCell ref="N6:O6"/>
    <mergeCell ref="P6:Q6"/>
    <mergeCell ref="R6:S6"/>
    <mergeCell ref="T6:U6"/>
    <mergeCell ref="V6:W6"/>
    <mergeCell ref="X6:Y6"/>
    <mergeCell ref="B6:C6"/>
    <mergeCell ref="D6:E6"/>
    <mergeCell ref="F6:G6"/>
    <mergeCell ref="H6:I6"/>
    <mergeCell ref="J6:K6"/>
    <mergeCell ref="L6:M6"/>
    <mergeCell ref="X9:Y9"/>
    <mergeCell ref="Z9:AA9"/>
    <mergeCell ref="AP9:AU9"/>
    <mergeCell ref="B11:AC14"/>
    <mergeCell ref="AD11:AO14"/>
    <mergeCell ref="AP11:AU11"/>
    <mergeCell ref="AP12:AU12"/>
    <mergeCell ref="AP13:AU13"/>
    <mergeCell ref="AP14:AU14"/>
    <mergeCell ref="L9:M9"/>
    <mergeCell ref="N9:O9"/>
    <mergeCell ref="P9:Q9"/>
    <mergeCell ref="R9:S9"/>
    <mergeCell ref="T9:U9"/>
    <mergeCell ref="V9:W9"/>
    <mergeCell ref="J21:M21"/>
    <mergeCell ref="N21:Y21"/>
    <mergeCell ref="Z21:AC21"/>
    <mergeCell ref="AD21:AO21"/>
    <mergeCell ref="AY21:BB21"/>
    <mergeCell ref="BC21:BN21"/>
    <mergeCell ref="C16:CC16"/>
    <mergeCell ref="Z17:BC17"/>
    <mergeCell ref="B19:AO19"/>
    <mergeCell ref="AQ19:CD19"/>
    <mergeCell ref="B20:I21"/>
    <mergeCell ref="J20:Y20"/>
    <mergeCell ref="Z20:AO20"/>
    <mergeCell ref="AQ20:AX21"/>
    <mergeCell ref="AY20:BN20"/>
    <mergeCell ref="BO20:CD20"/>
    <mergeCell ref="BO21:BR21"/>
    <mergeCell ref="BS21:CD21"/>
    <mergeCell ref="BO22:BR22"/>
    <mergeCell ref="BS22:CD22"/>
    <mergeCell ref="B23:I23"/>
    <mergeCell ref="J23:M23"/>
    <mergeCell ref="N23:Y23"/>
    <mergeCell ref="Z23:AC23"/>
    <mergeCell ref="AD23:AO23"/>
    <mergeCell ref="AQ23:AX23"/>
    <mergeCell ref="AY23:BB23"/>
    <mergeCell ref="BC23:BN23"/>
    <mergeCell ref="BO23:BR23"/>
    <mergeCell ref="BS23:CD23"/>
    <mergeCell ref="B22:I22"/>
    <mergeCell ref="J22:M22"/>
    <mergeCell ref="N22:Y22"/>
    <mergeCell ref="Z22:AC22"/>
    <mergeCell ref="AD22:AO22"/>
    <mergeCell ref="AQ22:AX22"/>
    <mergeCell ref="AY22:BB22"/>
    <mergeCell ref="BC22:BN22"/>
    <mergeCell ref="BS24:CD24"/>
    <mergeCell ref="B25:I25"/>
    <mergeCell ref="J25:M25"/>
    <mergeCell ref="N25:Y25"/>
    <mergeCell ref="Z25:AC25"/>
    <mergeCell ref="AD25:AO25"/>
    <mergeCell ref="AQ25:AX25"/>
    <mergeCell ref="AY25:BB25"/>
    <mergeCell ref="BC25:BN25"/>
    <mergeCell ref="BO25:BR25"/>
    <mergeCell ref="BS25:CD25"/>
    <mergeCell ref="B24:I24"/>
    <mergeCell ref="J24:M24"/>
    <mergeCell ref="N24:Y24"/>
    <mergeCell ref="Z24:AC24"/>
    <mergeCell ref="AD24:AO24"/>
    <mergeCell ref="AQ24:AX24"/>
    <mergeCell ref="AY24:BB24"/>
    <mergeCell ref="BC24:BN24"/>
    <mergeCell ref="BO24:BR24"/>
    <mergeCell ref="BS26:CD26"/>
    <mergeCell ref="B27:I27"/>
    <mergeCell ref="J27:M27"/>
    <mergeCell ref="N27:Y27"/>
    <mergeCell ref="Z27:AC27"/>
    <mergeCell ref="AD27:AO27"/>
    <mergeCell ref="AQ27:AX27"/>
    <mergeCell ref="AY27:BB27"/>
    <mergeCell ref="BC27:BN27"/>
    <mergeCell ref="BO27:BR27"/>
    <mergeCell ref="BS27:CD27"/>
    <mergeCell ref="B26:I26"/>
    <mergeCell ref="J26:M26"/>
    <mergeCell ref="N26:Y26"/>
    <mergeCell ref="Z26:AC26"/>
    <mergeCell ref="AD26:AO26"/>
    <mergeCell ref="AQ26:AX26"/>
    <mergeCell ref="AY26:BB26"/>
    <mergeCell ref="BC26:BN26"/>
    <mergeCell ref="BO26:BR26"/>
    <mergeCell ref="BS28:CD28"/>
    <mergeCell ref="B29:I29"/>
    <mergeCell ref="J29:M29"/>
    <mergeCell ref="N29:Y29"/>
    <mergeCell ref="Z29:AC29"/>
    <mergeCell ref="AD29:AO29"/>
    <mergeCell ref="AQ29:AX29"/>
    <mergeCell ref="AY29:BB29"/>
    <mergeCell ref="BC29:BN29"/>
    <mergeCell ref="BO29:BR29"/>
    <mergeCell ref="BS29:CD29"/>
    <mergeCell ref="B28:I28"/>
    <mergeCell ref="J28:M28"/>
    <mergeCell ref="N28:Y28"/>
    <mergeCell ref="Z28:AC28"/>
    <mergeCell ref="AD28:AO28"/>
    <mergeCell ref="AQ28:AX28"/>
    <mergeCell ref="AY28:BB28"/>
    <mergeCell ref="BC28:BN28"/>
    <mergeCell ref="BO28:BR28"/>
    <mergeCell ref="BO32:BR32"/>
    <mergeCell ref="BS30:CD30"/>
    <mergeCell ref="B31:I31"/>
    <mergeCell ref="J31:M31"/>
    <mergeCell ref="N31:Y31"/>
    <mergeCell ref="Z31:AC31"/>
    <mergeCell ref="AD31:AO31"/>
    <mergeCell ref="AQ31:AX31"/>
    <mergeCell ref="AY31:BB31"/>
    <mergeCell ref="BC31:BN31"/>
    <mergeCell ref="BO31:BR31"/>
    <mergeCell ref="BS31:CD31"/>
    <mergeCell ref="B30:I30"/>
    <mergeCell ref="J30:M30"/>
    <mergeCell ref="N30:Y30"/>
    <mergeCell ref="Z30:AC30"/>
    <mergeCell ref="AD30:AO30"/>
    <mergeCell ref="AQ30:AX30"/>
    <mergeCell ref="AY30:BB30"/>
    <mergeCell ref="BC30:BN30"/>
    <mergeCell ref="BO30:BR30"/>
    <mergeCell ref="BS34:CD34"/>
    <mergeCell ref="AY35:BB35"/>
    <mergeCell ref="BC35:BN35"/>
    <mergeCell ref="BO35:BR35"/>
    <mergeCell ref="BS35:CD35"/>
    <mergeCell ref="BS32:CD32"/>
    <mergeCell ref="BS33:CD33"/>
    <mergeCell ref="B33:I33"/>
    <mergeCell ref="J33:M33"/>
    <mergeCell ref="N33:Y33"/>
    <mergeCell ref="Z33:AC33"/>
    <mergeCell ref="AD33:AO33"/>
    <mergeCell ref="AQ33:AX33"/>
    <mergeCell ref="AY33:BB33"/>
    <mergeCell ref="BC33:BN33"/>
    <mergeCell ref="BO33:BR33"/>
    <mergeCell ref="B32:I32"/>
    <mergeCell ref="J32:M32"/>
    <mergeCell ref="N32:Y32"/>
    <mergeCell ref="Z32:AC32"/>
    <mergeCell ref="AD32:AO32"/>
    <mergeCell ref="AQ32:AX32"/>
    <mergeCell ref="AY32:BB32"/>
    <mergeCell ref="BC32:BN32"/>
    <mergeCell ref="Z38:AC38"/>
    <mergeCell ref="AD38:AO38"/>
    <mergeCell ref="AQ38:AX38"/>
    <mergeCell ref="AY34:BB34"/>
    <mergeCell ref="BC34:BN34"/>
    <mergeCell ref="BO34:BR34"/>
    <mergeCell ref="B35:I35"/>
    <mergeCell ref="J35:M35"/>
    <mergeCell ref="N35:Y35"/>
    <mergeCell ref="Z35:AC35"/>
    <mergeCell ref="AD35:AO35"/>
    <mergeCell ref="AQ35:AX35"/>
    <mergeCell ref="J34:M34"/>
    <mergeCell ref="N34:Y34"/>
    <mergeCell ref="Z34:AC34"/>
    <mergeCell ref="AD34:AO34"/>
    <mergeCell ref="AY38:BB38"/>
    <mergeCell ref="BC38:BN38"/>
    <mergeCell ref="BO38:BR38"/>
    <mergeCell ref="AY39:BB39"/>
    <mergeCell ref="BC39:BN39"/>
    <mergeCell ref="BO39:BR39"/>
    <mergeCell ref="BS39:CD39"/>
    <mergeCell ref="B40:I40"/>
    <mergeCell ref="J40:M40"/>
    <mergeCell ref="N40:Y40"/>
    <mergeCell ref="Z40:AC40"/>
    <mergeCell ref="AD40:AO40"/>
    <mergeCell ref="AQ40:AX40"/>
    <mergeCell ref="B39:I39"/>
    <mergeCell ref="J39:M39"/>
    <mergeCell ref="N39:Y39"/>
    <mergeCell ref="Z39:AC39"/>
    <mergeCell ref="AD39:AO39"/>
    <mergeCell ref="AQ39:AX39"/>
    <mergeCell ref="BJ49:CD49"/>
    <mergeCell ref="BJ51:CD53"/>
    <mergeCell ref="B45:S45"/>
    <mergeCell ref="T45:AK45"/>
    <mergeCell ref="AL45:AV45"/>
    <mergeCell ref="AW45:BG45"/>
    <mergeCell ref="AY40:BB40"/>
    <mergeCell ref="BC40:BN40"/>
    <mergeCell ref="BJ45:BQ46"/>
    <mergeCell ref="B46:S46"/>
    <mergeCell ref="T46:AK46"/>
    <mergeCell ref="AL46:AV46"/>
    <mergeCell ref="AW46:BG46"/>
    <mergeCell ref="BO40:BR40"/>
    <mergeCell ref="BS40:CD40"/>
    <mergeCell ref="B43:S43"/>
    <mergeCell ref="T43:AK43"/>
    <mergeCell ref="AL43:AV43"/>
    <mergeCell ref="AW43:BG43"/>
    <mergeCell ref="BJ43:BQ44"/>
    <mergeCell ref="B44:S44"/>
    <mergeCell ref="T44:AK44"/>
    <mergeCell ref="AL44:AV44"/>
    <mergeCell ref="AW44:BG44"/>
    <mergeCell ref="B47:S47"/>
    <mergeCell ref="T47:AK47"/>
    <mergeCell ref="AL47:AV47"/>
    <mergeCell ref="AW47:BG47"/>
    <mergeCell ref="BJ47:BQ48"/>
    <mergeCell ref="B48:S48"/>
    <mergeCell ref="T48:AK48"/>
    <mergeCell ref="AL48:AV48"/>
    <mergeCell ref="AW48:BG48"/>
    <mergeCell ref="BS38:CD38"/>
    <mergeCell ref="AY36:BB36"/>
    <mergeCell ref="BC36:BN36"/>
    <mergeCell ref="BO36:BR36"/>
    <mergeCell ref="BS36:CD36"/>
    <mergeCell ref="B37:I37"/>
    <mergeCell ref="J37:M37"/>
    <mergeCell ref="N37:Y37"/>
    <mergeCell ref="Z37:AC37"/>
    <mergeCell ref="AD37:AO37"/>
    <mergeCell ref="AQ37:AX37"/>
    <mergeCell ref="AY37:BB37"/>
    <mergeCell ref="BC37:BN37"/>
    <mergeCell ref="BO37:BR37"/>
    <mergeCell ref="BS37:CD37"/>
    <mergeCell ref="B36:I36"/>
    <mergeCell ref="J36:M36"/>
    <mergeCell ref="N36:Y36"/>
    <mergeCell ref="Z36:AC36"/>
    <mergeCell ref="AD36:AO36"/>
    <mergeCell ref="AQ36:AX36"/>
    <mergeCell ref="B38:I38"/>
    <mergeCell ref="J38:M38"/>
    <mergeCell ref="N38:Y38"/>
  </mergeCells>
  <phoneticPr fontId="4"/>
  <pageMargins left="0.55000000000000004" right="0.28999999999999998" top="0.33" bottom="0.27" header="0.2" footer="0.2"/>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設定</vt:lpstr>
      <vt:lpstr>納付ご案内</vt:lpstr>
      <vt:lpstr>入力①</vt:lpstr>
      <vt:lpstr>入力②</vt:lpstr>
      <vt:lpstr>入力③</vt:lpstr>
      <vt:lpstr>確定（労働局提出用）</vt:lpstr>
      <vt:lpstr>確定（事業主控）</vt:lpstr>
      <vt:lpstr>遅延理由書</vt:lpstr>
      <vt:lpstr>確定（手書き用）</vt:lpstr>
      <vt:lpstr>'確定（事業主控）'!Print_Area</vt:lpstr>
      <vt:lpstr>'確定（手書き用）'!Print_Area</vt:lpstr>
      <vt:lpstr>'確定（労働局提出用）'!Print_Area</vt:lpstr>
      <vt:lpstr>納付ご案内!Print_Area</vt:lpstr>
      <vt:lpstr>右４</vt:lpstr>
      <vt:lpstr>左４</vt:lpstr>
      <vt:lpstr>手右４</vt:lpstr>
      <vt:lpstr>手左４</vt:lpstr>
      <vt:lpstr>手通常</vt:lpstr>
      <vt:lpstr>通常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