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10c8.lansys.mhlw.go.jp\d\課4\14050000_福岡労働局\3-3福岡労働局職業安定部需給調整事業課\30_様式・手引き・パンフレット\10_届出・申請様式\10_派遣\10_様式\R6年度版事業報告（11号）\"/>
    </mc:Choice>
  </mc:AlternateContent>
  <bookViews>
    <workbookView xWindow="0" yWindow="0" windowWidth="20490" windowHeight="7530" tabRatio="840" activeTab="1"/>
  </bookViews>
  <sheets>
    <sheet name="第11号(第１面)" sheetId="38" r:id="rId1"/>
    <sheet name="第２面" sheetId="39" r:id="rId2"/>
    <sheet name="第３面" sheetId="33" r:id="rId3"/>
    <sheet name="第４面" sheetId="41" r:id="rId4"/>
    <sheet name="第５面" sheetId="34" r:id="rId5"/>
    <sheet name="第６面（フルタイム）" sheetId="35" r:id="rId6"/>
    <sheet name="第６面（短時間）" sheetId="45" r:id="rId7"/>
    <sheet name="第６面（1年未満雇用見込み）" sheetId="46" r:id="rId8"/>
    <sheet name="第７面" sheetId="36" r:id="rId9"/>
    <sheet name="第８面  " sheetId="42" r:id="rId10"/>
    <sheet name="第９面" sheetId="37" r:id="rId11"/>
    <sheet name="第10面" sheetId="57" r:id="rId12"/>
    <sheet name="第11面 " sheetId="58" r:id="rId13"/>
    <sheet name="第12面" sheetId="59" r:id="rId14"/>
    <sheet name="第13面 " sheetId="60" r:id="rId15"/>
    <sheet name="第14面" sheetId="61" r:id="rId16"/>
  </sheets>
  <definedNames>
    <definedName name="_xlnm.Print_Area" localSheetId="11">第10面!$A$1:$F$27</definedName>
    <definedName name="_xlnm.Print_Area" localSheetId="0">'第11号(第１面)'!$A$1:$L$52</definedName>
    <definedName name="_xlnm.Print_Area" localSheetId="12">'第11面 '!$A$1:$F$23</definedName>
    <definedName name="_xlnm.Print_Area" localSheetId="13">第12面!$A$1:$F$12</definedName>
    <definedName name="_xlnm.Print_Area" localSheetId="14">'第13面 '!$A$1:$F$22</definedName>
    <definedName name="_xlnm.Print_Area" localSheetId="15">第14面!$A$1:$F$21</definedName>
    <definedName name="_xlnm.Print_Area" localSheetId="1">第２面!$A$1:$Q$62</definedName>
    <definedName name="_xlnm.Print_Area" localSheetId="2">第３面!$A$1:$K$46</definedName>
    <definedName name="_xlnm.Print_Area" localSheetId="3">第４面!$A$1:$K$46</definedName>
    <definedName name="_xlnm.Print_Area" localSheetId="4">第５面!$A$1:$E$33</definedName>
    <definedName name="_xlnm.Print_Area" localSheetId="7">'第６面（1年未満雇用見込み）'!$A$1:$P$56</definedName>
    <definedName name="_xlnm.Print_Area" localSheetId="5">'第６面（フルタイム）'!$A$1:$P$56</definedName>
    <definedName name="_xlnm.Print_Area" localSheetId="6">'第６面（短時間）'!$A$1:$P$56</definedName>
    <definedName name="_xlnm.Print_Area" localSheetId="8">第７面!$A$1:$L$52</definedName>
    <definedName name="_xlnm.Print_Area" localSheetId="9">'第８面  '!$A$1:$L$56</definedName>
    <definedName name="_xlnm.Print_Area" localSheetId="10">第９面!$A$1:$O$50</definedName>
  </definedNames>
  <calcPr calcId="162913"/>
</workbook>
</file>

<file path=xl/calcChain.xml><?xml version="1.0" encoding="utf-8"?>
<calcChain xmlns="http://schemas.openxmlformats.org/spreadsheetml/2006/main">
  <c r="Q19" i="45" l="1"/>
  <c r="Q8" i="46" l="1"/>
  <c r="M38" i="38" l="1"/>
  <c r="M40" i="38"/>
  <c r="P35" i="37" l="1"/>
  <c r="P34" i="37"/>
  <c r="P33" i="37"/>
  <c r="P32" i="37"/>
  <c r="P31" i="37"/>
  <c r="P30" i="37"/>
  <c r="P29" i="37"/>
  <c r="P28" i="37"/>
  <c r="P27" i="37"/>
  <c r="P26" i="37"/>
  <c r="P25" i="37"/>
  <c r="P24" i="37"/>
  <c r="P23" i="37"/>
  <c r="P22" i="37"/>
  <c r="P21" i="37"/>
  <c r="P20" i="37"/>
  <c r="P19" i="37"/>
  <c r="P18" i="37"/>
  <c r="P17" i="37"/>
  <c r="P12" i="37"/>
  <c r="P8" i="37"/>
  <c r="P9" i="37"/>
  <c r="P10" i="37"/>
  <c r="M49" i="42"/>
  <c r="M44" i="42"/>
  <c r="M43" i="42"/>
  <c r="M42" i="42"/>
  <c r="M41" i="42"/>
  <c r="M40" i="42"/>
  <c r="M39" i="42"/>
  <c r="M37" i="42"/>
  <c r="M36" i="42"/>
  <c r="M34" i="42"/>
  <c r="M33" i="42"/>
  <c r="M32" i="42"/>
  <c r="M31" i="42"/>
  <c r="M30" i="42"/>
  <c r="M29" i="42"/>
  <c r="M28" i="42"/>
  <c r="M27" i="42"/>
  <c r="M26" i="42"/>
  <c r="M25" i="42"/>
  <c r="M24" i="42"/>
  <c r="M23" i="42"/>
  <c r="M22" i="42"/>
  <c r="M21" i="42"/>
  <c r="M20" i="42"/>
  <c r="M19" i="42"/>
  <c r="M17" i="42"/>
  <c r="M16" i="42"/>
  <c r="M15" i="42"/>
  <c r="M14" i="42"/>
  <c r="M13" i="42"/>
  <c r="M12" i="42"/>
  <c r="M11" i="42"/>
  <c r="M10" i="42"/>
  <c r="M9" i="42"/>
  <c r="M8" i="42"/>
  <c r="M7" i="42"/>
  <c r="M52" i="36"/>
  <c r="M51" i="36"/>
  <c r="M50" i="36"/>
  <c r="M49" i="36"/>
  <c r="M48" i="36"/>
  <c r="M47" i="36"/>
  <c r="M46" i="36"/>
  <c r="M45" i="36"/>
  <c r="M44" i="36"/>
  <c r="M43" i="36"/>
  <c r="M42" i="36"/>
  <c r="M41" i="36"/>
  <c r="M40" i="36"/>
  <c r="M39" i="36"/>
  <c r="M38" i="36"/>
  <c r="M37" i="36"/>
  <c r="M36" i="36"/>
  <c r="M35" i="36"/>
  <c r="M34" i="36"/>
  <c r="M33" i="36"/>
  <c r="M32" i="36"/>
  <c r="M31" i="36"/>
  <c r="M30" i="36"/>
  <c r="M29" i="36"/>
  <c r="M28" i="36"/>
  <c r="M27" i="36"/>
  <c r="M26" i="36"/>
  <c r="M25" i="36"/>
  <c r="M24" i="36"/>
  <c r="M23" i="36"/>
  <c r="M22" i="36"/>
  <c r="M21" i="36"/>
  <c r="M20" i="36"/>
  <c r="M19" i="36"/>
  <c r="M18" i="36"/>
  <c r="M17" i="36"/>
  <c r="M13" i="36"/>
  <c r="M12" i="36"/>
  <c r="M10" i="36"/>
  <c r="M9" i="36"/>
  <c r="M8" i="36"/>
  <c r="Q10" i="46"/>
  <c r="Q9" i="46"/>
  <c r="Q29" i="35"/>
  <c r="S13" i="39"/>
  <c r="F33" i="34" l="1"/>
  <c r="G27" i="34"/>
  <c r="F27" i="34"/>
  <c r="G26" i="34"/>
  <c r="F26" i="34"/>
  <c r="G25" i="34"/>
  <c r="F25" i="34"/>
  <c r="G24" i="34"/>
  <c r="F24" i="34"/>
  <c r="G23" i="34"/>
  <c r="F23" i="34"/>
  <c r="G22" i="34"/>
  <c r="F22" i="34"/>
  <c r="G21" i="34"/>
  <c r="F21" i="34"/>
  <c r="G20" i="34"/>
  <c r="F20" i="34"/>
  <c r="G19" i="34"/>
  <c r="F19" i="34"/>
  <c r="G18" i="34"/>
  <c r="F18" i="34"/>
  <c r="G17" i="34"/>
  <c r="F17" i="34"/>
  <c r="G16" i="34"/>
  <c r="F16" i="34"/>
  <c r="G15" i="34"/>
  <c r="F15" i="34"/>
  <c r="G14" i="34"/>
  <c r="F14" i="34"/>
  <c r="G13" i="34"/>
  <c r="F13" i="34"/>
  <c r="G12" i="34"/>
  <c r="F12" i="34"/>
  <c r="G11" i="34"/>
  <c r="F11" i="34"/>
  <c r="G10" i="34"/>
  <c r="F10" i="34"/>
  <c r="G9" i="34"/>
  <c r="F9" i="34"/>
  <c r="G8" i="34"/>
  <c r="F8" i="34"/>
  <c r="N46" i="41"/>
  <c r="M46" i="41"/>
  <c r="N45" i="41"/>
  <c r="M45" i="41"/>
  <c r="N44" i="41"/>
  <c r="M44" i="41"/>
  <c r="N43" i="41"/>
  <c r="M43" i="41"/>
  <c r="N42" i="41"/>
  <c r="M42" i="41"/>
  <c r="N41" i="41"/>
  <c r="M41" i="41"/>
  <c r="N39" i="41"/>
  <c r="M39" i="41"/>
  <c r="N38" i="41"/>
  <c r="M38" i="41"/>
  <c r="N36" i="41"/>
  <c r="M36" i="41"/>
  <c r="N35" i="41"/>
  <c r="M35" i="41"/>
  <c r="N34" i="41"/>
  <c r="M34" i="41"/>
  <c r="N33" i="41"/>
  <c r="M33" i="41"/>
  <c r="N32" i="41"/>
  <c r="M32" i="41"/>
  <c r="N31" i="41"/>
  <c r="M31" i="41"/>
  <c r="N30" i="41"/>
  <c r="M30" i="41"/>
  <c r="N29" i="41"/>
  <c r="M29" i="41"/>
  <c r="N28" i="41"/>
  <c r="M28" i="41"/>
  <c r="N27" i="41"/>
  <c r="M27" i="41"/>
  <c r="N26" i="41"/>
  <c r="M26" i="41"/>
  <c r="N25" i="41"/>
  <c r="M25" i="41"/>
  <c r="N24" i="41"/>
  <c r="M24" i="41"/>
  <c r="N23" i="41"/>
  <c r="M23" i="41"/>
  <c r="N22" i="41"/>
  <c r="M22" i="41"/>
  <c r="N21" i="41"/>
  <c r="M21" i="41"/>
  <c r="N19" i="41"/>
  <c r="M19" i="41"/>
  <c r="N18" i="41"/>
  <c r="M18" i="41"/>
  <c r="N17" i="41"/>
  <c r="M17" i="41"/>
  <c r="N16" i="41"/>
  <c r="M16" i="41"/>
  <c r="N15" i="41"/>
  <c r="M15" i="41"/>
  <c r="N14" i="41"/>
  <c r="M14" i="41"/>
  <c r="N13" i="41"/>
  <c r="M13" i="41"/>
  <c r="N12" i="41"/>
  <c r="M12" i="41"/>
  <c r="N11" i="41"/>
  <c r="M11" i="41"/>
  <c r="N10" i="41"/>
  <c r="M10" i="41"/>
  <c r="N9" i="41"/>
  <c r="M9" i="41"/>
  <c r="N46" i="33"/>
  <c r="M46" i="33"/>
  <c r="N45" i="33"/>
  <c r="M45" i="33"/>
  <c r="N44" i="33"/>
  <c r="M44" i="33"/>
  <c r="N43" i="33"/>
  <c r="M43" i="33"/>
  <c r="N42" i="33"/>
  <c r="M42" i="33"/>
  <c r="N41" i="33"/>
  <c r="M41" i="33"/>
  <c r="N40" i="33"/>
  <c r="M40" i="33"/>
  <c r="N39" i="33"/>
  <c r="M39" i="33"/>
  <c r="N38" i="33"/>
  <c r="M38" i="33"/>
  <c r="N37" i="33"/>
  <c r="M37" i="33"/>
  <c r="N36" i="33"/>
  <c r="M36" i="33"/>
  <c r="N35" i="33"/>
  <c r="M35" i="33"/>
  <c r="N34" i="33"/>
  <c r="M34" i="33"/>
  <c r="N33" i="33"/>
  <c r="M33" i="33"/>
  <c r="N32" i="33"/>
  <c r="M32" i="33"/>
  <c r="N31" i="33"/>
  <c r="M31" i="33"/>
  <c r="N30" i="33"/>
  <c r="M30" i="33"/>
  <c r="N29" i="33"/>
  <c r="M29" i="33"/>
  <c r="N27" i="33"/>
  <c r="M27" i="33"/>
  <c r="N26" i="33"/>
  <c r="M26" i="33"/>
  <c r="N25" i="33"/>
  <c r="M25" i="33"/>
  <c r="N24" i="33"/>
  <c r="M24" i="33"/>
  <c r="N23" i="33"/>
  <c r="M23" i="33"/>
  <c r="N22" i="33"/>
  <c r="M22" i="33"/>
  <c r="N21" i="33"/>
  <c r="M21" i="33"/>
  <c r="N20" i="33"/>
  <c r="M20" i="33"/>
  <c r="N19" i="33"/>
  <c r="M19" i="33"/>
  <c r="N18" i="33"/>
  <c r="M18" i="33"/>
  <c r="N17" i="33"/>
  <c r="M17" i="33"/>
  <c r="N16" i="33"/>
  <c r="M16" i="33"/>
  <c r="N15" i="33"/>
  <c r="M15" i="33"/>
  <c r="N13" i="33"/>
  <c r="M13" i="33"/>
  <c r="N12" i="33"/>
  <c r="M12" i="33"/>
  <c r="S60" i="39"/>
  <c r="S59" i="39"/>
  <c r="S58" i="39"/>
  <c r="S57" i="39"/>
  <c r="S56" i="39"/>
  <c r="S55" i="39"/>
  <c r="S49" i="39"/>
  <c r="S48" i="39"/>
  <c r="S47" i="39"/>
  <c r="S46" i="39"/>
  <c r="S39" i="39"/>
  <c r="S38" i="39"/>
  <c r="S37" i="39"/>
  <c r="S36" i="39"/>
  <c r="S35" i="39"/>
  <c r="S20" i="39"/>
  <c r="S18" i="39"/>
  <c r="S16" i="39"/>
  <c r="S9" i="39"/>
  <c r="M41" i="38" l="1"/>
  <c r="K10" i="33" l="1"/>
  <c r="J10" i="33"/>
  <c r="I10" i="33"/>
  <c r="H10" i="33"/>
  <c r="F10" i="33"/>
  <c r="E10" i="33"/>
  <c r="M44" i="38" l="1"/>
  <c r="M33" i="38"/>
  <c r="F43" i="42" l="1"/>
  <c r="F35" i="36"/>
  <c r="F34" i="36"/>
  <c r="F33" i="36"/>
  <c r="F32" i="36"/>
  <c r="F31" i="36"/>
  <c r="F30" i="36"/>
  <c r="F12" i="42"/>
  <c r="F11" i="42"/>
  <c r="F10" i="42"/>
  <c r="F9" i="42"/>
  <c r="F8" i="42"/>
  <c r="F7" i="42"/>
  <c r="G45" i="41" l="1"/>
  <c r="D45" i="41"/>
  <c r="G29" i="33"/>
  <c r="D29" i="33"/>
  <c r="G28" i="33"/>
  <c r="D28" i="33"/>
  <c r="G26" i="33"/>
  <c r="D26" i="33"/>
  <c r="G25" i="33"/>
  <c r="D25" i="33"/>
  <c r="G23" i="33"/>
  <c r="D23" i="33"/>
  <c r="G22" i="33"/>
  <c r="D22" i="33"/>
  <c r="G14" i="41"/>
  <c r="D14" i="41"/>
  <c r="G13" i="41"/>
  <c r="D13" i="41"/>
  <c r="G12" i="41"/>
  <c r="D12" i="41"/>
  <c r="G11" i="41"/>
  <c r="D11" i="41"/>
  <c r="G10" i="41"/>
  <c r="D10" i="41"/>
  <c r="G9" i="41"/>
  <c r="D9" i="41"/>
  <c r="M28" i="33" l="1"/>
  <c r="N28" i="33"/>
  <c r="K54" i="33"/>
  <c r="J54" i="33"/>
  <c r="I54" i="33"/>
  <c r="H54" i="33"/>
  <c r="F54" i="33"/>
  <c r="E54" i="33"/>
  <c r="K53" i="33"/>
  <c r="J53" i="33"/>
  <c r="I53" i="33"/>
  <c r="H53" i="33"/>
  <c r="F53" i="33"/>
  <c r="E53" i="33"/>
  <c r="G19" i="33" l="1"/>
  <c r="D19" i="33"/>
  <c r="G42" i="41" l="1"/>
  <c r="D42" i="41"/>
  <c r="Q52" i="46" l="1"/>
  <c r="R51" i="46"/>
  <c r="Q51" i="46"/>
  <c r="Q50" i="46"/>
  <c r="R49" i="46"/>
  <c r="Q49" i="46"/>
  <c r="Q47" i="46"/>
  <c r="R46" i="46"/>
  <c r="Q46" i="46"/>
  <c r="Q45" i="46"/>
  <c r="R44" i="46"/>
  <c r="Q44" i="46"/>
  <c r="Q42" i="46"/>
  <c r="R41" i="46"/>
  <c r="Q41" i="46"/>
  <c r="Q40" i="46"/>
  <c r="R39" i="46"/>
  <c r="Q39" i="46"/>
  <c r="Q37" i="46"/>
  <c r="R36" i="46"/>
  <c r="Q36" i="46"/>
  <c r="Q35" i="46"/>
  <c r="R34" i="46"/>
  <c r="Q34" i="46"/>
  <c r="Q32" i="46"/>
  <c r="R31" i="46"/>
  <c r="Q31" i="46"/>
  <c r="Q30" i="46"/>
  <c r="R29" i="46"/>
  <c r="Q29" i="46"/>
  <c r="Q52" i="45"/>
  <c r="R51" i="45"/>
  <c r="Q51" i="45"/>
  <c r="Q50" i="45"/>
  <c r="R49" i="45"/>
  <c r="Q49" i="45"/>
  <c r="Q47" i="45"/>
  <c r="R46" i="45"/>
  <c r="Q46" i="45"/>
  <c r="Q45" i="45"/>
  <c r="R44" i="45"/>
  <c r="Q44" i="45"/>
  <c r="Q42" i="45"/>
  <c r="R41" i="45"/>
  <c r="Q41" i="45"/>
  <c r="Q40" i="45"/>
  <c r="R39" i="45"/>
  <c r="Q39" i="45"/>
  <c r="Q37" i="45"/>
  <c r="R36" i="45"/>
  <c r="Q36" i="45"/>
  <c r="Q35" i="45"/>
  <c r="R34" i="45"/>
  <c r="Q34" i="45"/>
  <c r="Q32" i="45"/>
  <c r="R31" i="45"/>
  <c r="Q31" i="45"/>
  <c r="Q30" i="45"/>
  <c r="R29" i="45"/>
  <c r="Q29" i="45"/>
  <c r="Q52" i="35"/>
  <c r="R51" i="35"/>
  <c r="Q51" i="35"/>
  <c r="Q50" i="35"/>
  <c r="R49" i="35"/>
  <c r="Q49" i="35"/>
  <c r="Q47" i="35"/>
  <c r="R46" i="35"/>
  <c r="Q46" i="35"/>
  <c r="Q45" i="35"/>
  <c r="R44" i="35"/>
  <c r="Q44" i="35"/>
  <c r="Q42" i="35"/>
  <c r="R41" i="35"/>
  <c r="Q41" i="35"/>
  <c r="Q40" i="35"/>
  <c r="R39" i="35"/>
  <c r="Q39" i="35"/>
  <c r="Q37" i="35"/>
  <c r="R36" i="35"/>
  <c r="Q36" i="35"/>
  <c r="Q35" i="35"/>
  <c r="R34" i="35"/>
  <c r="Q34" i="35"/>
  <c r="Q32" i="35"/>
  <c r="R31" i="35"/>
  <c r="Q31" i="35"/>
  <c r="Q30" i="35"/>
  <c r="R29" i="35" l="1"/>
  <c r="C8" i="37" l="1"/>
  <c r="F56" i="42"/>
  <c r="F55" i="42"/>
  <c r="F54" i="42"/>
  <c r="F53" i="42"/>
  <c r="F52" i="42"/>
  <c r="C49" i="42"/>
  <c r="D49" i="42"/>
  <c r="F44" i="42" l="1"/>
  <c r="F42" i="42"/>
  <c r="F41" i="42"/>
  <c r="F40" i="42"/>
  <c r="F39" i="42"/>
  <c r="F37" i="42"/>
  <c r="F36" i="42"/>
  <c r="F34" i="42"/>
  <c r="F33" i="42"/>
  <c r="F32" i="42"/>
  <c r="F31" i="42"/>
  <c r="F30" i="42"/>
  <c r="F29" i="42"/>
  <c r="F28" i="42"/>
  <c r="F27" i="42"/>
  <c r="F26" i="42"/>
  <c r="F25" i="42"/>
  <c r="F24" i="42"/>
  <c r="F23" i="42"/>
  <c r="F22" i="42"/>
  <c r="F21" i="42"/>
  <c r="F20" i="42"/>
  <c r="F19" i="42"/>
  <c r="F17" i="42"/>
  <c r="F16" i="42"/>
  <c r="F15" i="42"/>
  <c r="F14" i="42"/>
  <c r="F13" i="42"/>
  <c r="F52" i="36"/>
  <c r="F51" i="36"/>
  <c r="F50" i="36"/>
  <c r="F49" i="36"/>
  <c r="F48" i="36"/>
  <c r="F47" i="36"/>
  <c r="F46" i="36"/>
  <c r="F45" i="36"/>
  <c r="F44" i="36"/>
  <c r="F43" i="36"/>
  <c r="F42" i="36"/>
  <c r="F41" i="36"/>
  <c r="F40" i="36"/>
  <c r="F39" i="36"/>
  <c r="F38" i="36"/>
  <c r="F37" i="36"/>
  <c r="F36" i="36"/>
  <c r="F29" i="36"/>
  <c r="F28" i="36"/>
  <c r="F27" i="36"/>
  <c r="F26" i="36"/>
  <c r="F25" i="36"/>
  <c r="F24" i="36"/>
  <c r="F23" i="36"/>
  <c r="F22" i="36"/>
  <c r="F21" i="36"/>
  <c r="F20" i="36"/>
  <c r="F19" i="36"/>
  <c r="F18" i="36"/>
  <c r="F17" i="36"/>
  <c r="C11" i="36"/>
  <c r="Q56" i="46"/>
  <c r="V52" i="46"/>
  <c r="U52" i="46"/>
  <c r="T52" i="46"/>
  <c r="S52" i="46"/>
  <c r="V51" i="46"/>
  <c r="U51" i="46"/>
  <c r="T51" i="46"/>
  <c r="S51" i="46"/>
  <c r="V50" i="46"/>
  <c r="U50" i="46"/>
  <c r="T50" i="46"/>
  <c r="S50" i="46"/>
  <c r="V49" i="46"/>
  <c r="U49" i="46"/>
  <c r="T49" i="46"/>
  <c r="S49" i="46"/>
  <c r="V48" i="46"/>
  <c r="U48" i="46"/>
  <c r="T48" i="46"/>
  <c r="S48" i="46"/>
  <c r="V47" i="46"/>
  <c r="U47" i="46"/>
  <c r="T47" i="46"/>
  <c r="S47" i="46"/>
  <c r="V46" i="46"/>
  <c r="U46" i="46"/>
  <c r="T46" i="46"/>
  <c r="S46" i="46"/>
  <c r="V45" i="46"/>
  <c r="U45" i="46"/>
  <c r="T45" i="46"/>
  <c r="S45" i="46"/>
  <c r="V44" i="46"/>
  <c r="U44" i="46"/>
  <c r="T44" i="46"/>
  <c r="S44" i="46"/>
  <c r="V43" i="46"/>
  <c r="U43" i="46"/>
  <c r="T43" i="46"/>
  <c r="S43" i="46"/>
  <c r="V42" i="46"/>
  <c r="U42" i="46"/>
  <c r="T42" i="46"/>
  <c r="S42" i="46"/>
  <c r="V41" i="46"/>
  <c r="U41" i="46"/>
  <c r="T41" i="46"/>
  <c r="S41" i="46"/>
  <c r="V40" i="46"/>
  <c r="U40" i="46"/>
  <c r="T40" i="46"/>
  <c r="S40" i="46"/>
  <c r="V39" i="46"/>
  <c r="U39" i="46"/>
  <c r="T39" i="46"/>
  <c r="S39" i="46"/>
  <c r="V38" i="46"/>
  <c r="U38" i="46"/>
  <c r="T38" i="46"/>
  <c r="S38" i="46"/>
  <c r="V37" i="46"/>
  <c r="U37" i="46"/>
  <c r="T37" i="46"/>
  <c r="S37" i="46"/>
  <c r="V36" i="46"/>
  <c r="U36" i="46"/>
  <c r="T36" i="46"/>
  <c r="S36" i="46"/>
  <c r="V35" i="46"/>
  <c r="U35" i="46"/>
  <c r="T35" i="46"/>
  <c r="S35" i="46"/>
  <c r="V34" i="46"/>
  <c r="U34" i="46"/>
  <c r="T34" i="46"/>
  <c r="S34" i="46"/>
  <c r="V33" i="46"/>
  <c r="U33" i="46"/>
  <c r="T33" i="46"/>
  <c r="S33" i="46"/>
  <c r="V32" i="46"/>
  <c r="U32" i="46"/>
  <c r="T32" i="46"/>
  <c r="S32" i="46"/>
  <c r="V31" i="46"/>
  <c r="U31" i="46"/>
  <c r="T31" i="46"/>
  <c r="S31" i="46"/>
  <c r="V30" i="46"/>
  <c r="U30" i="46"/>
  <c r="T30" i="46"/>
  <c r="S30" i="46"/>
  <c r="V29" i="46"/>
  <c r="U29" i="46"/>
  <c r="T29" i="46"/>
  <c r="S29" i="46"/>
  <c r="I20" i="46"/>
  <c r="F20" i="46"/>
  <c r="Q19" i="46" s="1"/>
  <c r="C20" i="46"/>
  <c r="E13" i="46"/>
  <c r="E12" i="46"/>
  <c r="N11" i="46"/>
  <c r="N9" i="46" s="1"/>
  <c r="M11" i="46"/>
  <c r="M9" i="46" s="1"/>
  <c r="I11" i="46"/>
  <c r="H11" i="46"/>
  <c r="H9" i="46" s="1"/>
  <c r="G11" i="46"/>
  <c r="G9" i="46" s="1"/>
  <c r="F11" i="46"/>
  <c r="E10" i="46"/>
  <c r="I9" i="46"/>
  <c r="F9" i="46"/>
  <c r="Q56" i="45"/>
  <c r="P54" i="45"/>
  <c r="V52" i="45"/>
  <c r="U52" i="45"/>
  <c r="T52" i="45"/>
  <c r="S52" i="45"/>
  <c r="V51" i="45"/>
  <c r="U51" i="45"/>
  <c r="T51" i="45"/>
  <c r="S51" i="45"/>
  <c r="V50" i="45"/>
  <c r="U50" i="45"/>
  <c r="T50" i="45"/>
  <c r="S50" i="45"/>
  <c r="V49" i="45"/>
  <c r="U49" i="45"/>
  <c r="T49" i="45"/>
  <c r="S49" i="45"/>
  <c r="V48" i="45"/>
  <c r="U48" i="45"/>
  <c r="T48" i="45"/>
  <c r="S48" i="45"/>
  <c r="V47" i="45"/>
  <c r="U47" i="45"/>
  <c r="T47" i="45"/>
  <c r="S47" i="45"/>
  <c r="V46" i="45"/>
  <c r="U46" i="45"/>
  <c r="T46" i="45"/>
  <c r="S46" i="45"/>
  <c r="V45" i="45"/>
  <c r="U45" i="45"/>
  <c r="T45" i="45"/>
  <c r="S45" i="45"/>
  <c r="V44" i="45"/>
  <c r="U44" i="45"/>
  <c r="T44" i="45"/>
  <c r="S44" i="45"/>
  <c r="V43" i="45"/>
  <c r="U43" i="45"/>
  <c r="T43" i="45"/>
  <c r="S43" i="45"/>
  <c r="V42" i="45"/>
  <c r="U42" i="45"/>
  <c r="T42" i="45"/>
  <c r="S42" i="45"/>
  <c r="V41" i="45"/>
  <c r="U41" i="45"/>
  <c r="T41" i="45"/>
  <c r="S41" i="45"/>
  <c r="V40" i="45"/>
  <c r="U40" i="45"/>
  <c r="T40" i="45"/>
  <c r="S40" i="45"/>
  <c r="V39" i="45"/>
  <c r="U39" i="45"/>
  <c r="T39" i="45"/>
  <c r="S39" i="45"/>
  <c r="V38" i="45"/>
  <c r="U38" i="45"/>
  <c r="T38" i="45"/>
  <c r="S38" i="45"/>
  <c r="V37" i="45"/>
  <c r="U37" i="45"/>
  <c r="T37" i="45"/>
  <c r="S37" i="45"/>
  <c r="V36" i="45"/>
  <c r="U36" i="45"/>
  <c r="T36" i="45"/>
  <c r="S36" i="45"/>
  <c r="V35" i="45"/>
  <c r="U35" i="45"/>
  <c r="T35" i="45"/>
  <c r="S35" i="45"/>
  <c r="V34" i="45"/>
  <c r="U34" i="45"/>
  <c r="T34" i="45"/>
  <c r="S34" i="45"/>
  <c r="V33" i="45"/>
  <c r="U33" i="45"/>
  <c r="T33" i="45"/>
  <c r="S33" i="45"/>
  <c r="V32" i="45"/>
  <c r="U32" i="45"/>
  <c r="T32" i="45"/>
  <c r="S32" i="45"/>
  <c r="V31" i="45"/>
  <c r="U31" i="45"/>
  <c r="T31" i="45"/>
  <c r="S31" i="45"/>
  <c r="V30" i="45"/>
  <c r="U30" i="45"/>
  <c r="T30" i="45"/>
  <c r="S30" i="45"/>
  <c r="V29" i="45"/>
  <c r="U29" i="45"/>
  <c r="T29" i="45"/>
  <c r="S29" i="45"/>
  <c r="I20" i="45"/>
  <c r="Q20" i="45" s="1"/>
  <c r="F20" i="45"/>
  <c r="C20" i="45"/>
  <c r="E13" i="45"/>
  <c r="E12" i="45"/>
  <c r="N11" i="45"/>
  <c r="M11" i="45"/>
  <c r="M9" i="45" s="1"/>
  <c r="I11" i="45"/>
  <c r="H11" i="45"/>
  <c r="G11" i="45"/>
  <c r="F11" i="45"/>
  <c r="E10" i="45"/>
  <c r="N9" i="45"/>
  <c r="I9" i="45"/>
  <c r="H9" i="45"/>
  <c r="G9" i="45"/>
  <c r="Q20" i="46" l="1"/>
  <c r="M11" i="36"/>
  <c r="E11" i="45"/>
  <c r="J53" i="45"/>
  <c r="J55" i="45" s="1"/>
  <c r="L53" i="45"/>
  <c r="L55" i="45" s="1"/>
  <c r="I53" i="46"/>
  <c r="I55" i="46" s="1"/>
  <c r="K53" i="45"/>
  <c r="K55" i="45" s="1"/>
  <c r="L53" i="46"/>
  <c r="L55" i="46" s="1"/>
  <c r="K53" i="46"/>
  <c r="K55" i="46" s="1"/>
  <c r="J53" i="46"/>
  <c r="J55" i="46" s="1"/>
  <c r="I53" i="45"/>
  <c r="E9" i="46"/>
  <c r="E11" i="46"/>
  <c r="F9" i="45"/>
  <c r="E9" i="45" s="1"/>
  <c r="Q8" i="45" s="1"/>
  <c r="Q56" i="35"/>
  <c r="V52" i="35"/>
  <c r="U52" i="35"/>
  <c r="T52" i="35"/>
  <c r="S52" i="35"/>
  <c r="V51" i="35"/>
  <c r="U51" i="35"/>
  <c r="T51" i="35"/>
  <c r="S51" i="35"/>
  <c r="V50" i="35"/>
  <c r="U50" i="35"/>
  <c r="T50" i="35"/>
  <c r="S50" i="35"/>
  <c r="V49" i="35"/>
  <c r="U49" i="35"/>
  <c r="T49" i="35"/>
  <c r="S49" i="35"/>
  <c r="V48" i="35"/>
  <c r="U48" i="35"/>
  <c r="T48" i="35"/>
  <c r="S48" i="35"/>
  <c r="V47" i="35"/>
  <c r="U47" i="35"/>
  <c r="T47" i="35"/>
  <c r="S47" i="35"/>
  <c r="V46" i="35"/>
  <c r="U46" i="35"/>
  <c r="T46" i="35"/>
  <c r="S46" i="35"/>
  <c r="V45" i="35"/>
  <c r="U45" i="35"/>
  <c r="T45" i="35"/>
  <c r="S45" i="35"/>
  <c r="V44" i="35"/>
  <c r="U44" i="35"/>
  <c r="T44" i="35"/>
  <c r="S44" i="35"/>
  <c r="V43" i="35"/>
  <c r="U43" i="35"/>
  <c r="T43" i="35"/>
  <c r="S43" i="35"/>
  <c r="V42" i="35"/>
  <c r="U42" i="35"/>
  <c r="T42" i="35"/>
  <c r="S42" i="35"/>
  <c r="V41" i="35"/>
  <c r="U41" i="35"/>
  <c r="T41" i="35"/>
  <c r="S41" i="35"/>
  <c r="V40" i="35"/>
  <c r="U40" i="35"/>
  <c r="T40" i="35"/>
  <c r="S40" i="35"/>
  <c r="V39" i="35"/>
  <c r="U39" i="35"/>
  <c r="T39" i="35"/>
  <c r="S39" i="35"/>
  <c r="V38" i="35"/>
  <c r="U38" i="35"/>
  <c r="T38" i="35"/>
  <c r="S38" i="35"/>
  <c r="V37" i="35"/>
  <c r="U37" i="35"/>
  <c r="T37" i="35"/>
  <c r="S37" i="35"/>
  <c r="V36" i="35"/>
  <c r="U36" i="35"/>
  <c r="T36" i="35"/>
  <c r="S36" i="35"/>
  <c r="V35" i="35"/>
  <c r="U35" i="35"/>
  <c r="T35" i="35"/>
  <c r="S35" i="35"/>
  <c r="V34" i="35"/>
  <c r="U34" i="35"/>
  <c r="T34" i="35"/>
  <c r="S34" i="35"/>
  <c r="V33" i="35"/>
  <c r="U33" i="35"/>
  <c r="T33" i="35"/>
  <c r="S33" i="35"/>
  <c r="V32" i="35"/>
  <c r="U32" i="35"/>
  <c r="T32" i="35"/>
  <c r="S32" i="35"/>
  <c r="V31" i="35"/>
  <c r="U31" i="35"/>
  <c r="T31" i="35"/>
  <c r="S31" i="35"/>
  <c r="V30" i="35"/>
  <c r="U30" i="35"/>
  <c r="T30" i="35"/>
  <c r="S30" i="35"/>
  <c r="V29" i="35"/>
  <c r="U29" i="35"/>
  <c r="T29" i="35"/>
  <c r="S29" i="35"/>
  <c r="P54" i="35"/>
  <c r="Q10" i="45" l="1"/>
  <c r="Q9" i="45"/>
  <c r="L53" i="35"/>
  <c r="L55" i="35" s="1"/>
  <c r="P53" i="45"/>
  <c r="P55" i="45" s="1"/>
  <c r="Q54" i="45"/>
  <c r="K53" i="35"/>
  <c r="K55" i="35" s="1"/>
  <c r="Q54" i="46"/>
  <c r="P53" i="46"/>
  <c r="P55" i="46" s="1"/>
  <c r="I55" i="45"/>
  <c r="J53" i="35"/>
  <c r="J55" i="35" s="1"/>
  <c r="I53" i="35"/>
  <c r="I20" i="35"/>
  <c r="F20" i="35"/>
  <c r="C20" i="35"/>
  <c r="N11" i="35"/>
  <c r="N9" i="35" s="1"/>
  <c r="M11" i="35"/>
  <c r="M9" i="35" s="1"/>
  <c r="Q20" i="35" l="1"/>
  <c r="Q19" i="35"/>
  <c r="I55" i="35"/>
  <c r="Q54" i="35"/>
  <c r="P53" i="35"/>
  <c r="P55" i="35" s="1"/>
  <c r="E13" i="35"/>
  <c r="E12" i="35"/>
  <c r="I11" i="35"/>
  <c r="I9" i="35" s="1"/>
  <c r="H11" i="35"/>
  <c r="H9" i="35" s="1"/>
  <c r="G11" i="35"/>
  <c r="G9" i="35" s="1"/>
  <c r="F11" i="35"/>
  <c r="E10" i="35"/>
  <c r="F9" i="35" l="1"/>
  <c r="E9" i="35" s="1"/>
  <c r="Q8" i="35" s="1"/>
  <c r="E11" i="35"/>
  <c r="G46" i="41"/>
  <c r="G44" i="41"/>
  <c r="G43" i="41"/>
  <c r="G41" i="41"/>
  <c r="G39" i="41"/>
  <c r="G38" i="41"/>
  <c r="G36" i="41"/>
  <c r="G35" i="41"/>
  <c r="G34" i="41"/>
  <c r="G33" i="41"/>
  <c r="G32" i="41"/>
  <c r="G31" i="41"/>
  <c r="G30" i="41"/>
  <c r="G29" i="41"/>
  <c r="G28" i="41"/>
  <c r="G27" i="41"/>
  <c r="G26" i="41"/>
  <c r="G25" i="41"/>
  <c r="G24" i="41"/>
  <c r="G23" i="41"/>
  <c r="G22" i="41"/>
  <c r="G21" i="41"/>
  <c r="G19" i="41"/>
  <c r="G18" i="41"/>
  <c r="G17" i="41"/>
  <c r="G16" i="41"/>
  <c r="D46" i="41"/>
  <c r="D44" i="41"/>
  <c r="D43" i="41"/>
  <c r="D41" i="41"/>
  <c r="D39" i="41"/>
  <c r="D38" i="41"/>
  <c r="D36" i="41"/>
  <c r="D35" i="41"/>
  <c r="D34" i="41"/>
  <c r="D33" i="41"/>
  <c r="D32" i="41"/>
  <c r="D31" i="41"/>
  <c r="D30" i="41"/>
  <c r="D29" i="41"/>
  <c r="D28" i="41"/>
  <c r="D27" i="41"/>
  <c r="D26" i="41"/>
  <c r="D25" i="41"/>
  <c r="D24" i="41"/>
  <c r="D23" i="41"/>
  <c r="D22" i="41"/>
  <c r="D21" i="41"/>
  <c r="D19" i="41"/>
  <c r="D18" i="41"/>
  <c r="D17" i="41"/>
  <c r="D16" i="41"/>
  <c r="G15" i="41"/>
  <c r="D15" i="41"/>
  <c r="G46" i="33"/>
  <c r="G45" i="33"/>
  <c r="G44" i="33"/>
  <c r="G43" i="33"/>
  <c r="G42" i="33"/>
  <c r="G41" i="33"/>
  <c r="G40" i="33"/>
  <c r="G39" i="33"/>
  <c r="G38" i="33"/>
  <c r="G37" i="33"/>
  <c r="G36" i="33"/>
  <c r="G35" i="33"/>
  <c r="G34" i="33"/>
  <c r="G33" i="33"/>
  <c r="G32" i="33"/>
  <c r="G31" i="33"/>
  <c r="G30" i="33"/>
  <c r="G27" i="33"/>
  <c r="G24" i="33"/>
  <c r="G21" i="33"/>
  <c r="G20" i="33"/>
  <c r="G18" i="33"/>
  <c r="G17" i="33"/>
  <c r="G16" i="33"/>
  <c r="G15" i="33"/>
  <c r="G14" i="33"/>
  <c r="G13" i="33"/>
  <c r="G12" i="33"/>
  <c r="G11" i="33"/>
  <c r="D46" i="33"/>
  <c r="D45" i="33"/>
  <c r="D44" i="33"/>
  <c r="D43" i="33"/>
  <c r="D42" i="33"/>
  <c r="D41" i="33"/>
  <c r="D40" i="33"/>
  <c r="D39" i="33"/>
  <c r="D38" i="33"/>
  <c r="D37" i="33"/>
  <c r="D36" i="33"/>
  <c r="D35" i="33"/>
  <c r="D34" i="33"/>
  <c r="D33" i="33"/>
  <c r="D32" i="33"/>
  <c r="D31" i="33"/>
  <c r="D30" i="33"/>
  <c r="D27" i="33"/>
  <c r="D24" i="33"/>
  <c r="D21" i="33"/>
  <c r="D20" i="33"/>
  <c r="D18" i="33"/>
  <c r="D17" i="33"/>
  <c r="D16" i="33"/>
  <c r="D15" i="33"/>
  <c r="D14" i="33"/>
  <c r="D13" i="33"/>
  <c r="D12" i="33"/>
  <c r="D11" i="33"/>
  <c r="M14" i="33" l="1"/>
  <c r="N14" i="33"/>
  <c r="Q10" i="35"/>
  <c r="Q9" i="35"/>
  <c r="G10" i="33"/>
  <c r="N11" i="33"/>
  <c r="M11" i="33"/>
  <c r="D10" i="33"/>
  <c r="G54" i="33"/>
  <c r="G53" i="33"/>
  <c r="O54" i="39"/>
  <c r="N54" i="39"/>
  <c r="M54" i="39"/>
  <c r="L54" i="39"/>
  <c r="K54" i="39"/>
  <c r="J54" i="39"/>
  <c r="I54" i="39"/>
  <c r="H54" i="39"/>
  <c r="G54" i="39"/>
  <c r="F54" i="39"/>
  <c r="G16" i="39"/>
  <c r="G14" i="39"/>
  <c r="G13" i="39"/>
  <c r="K12" i="39"/>
  <c r="J12" i="39"/>
  <c r="I12" i="39"/>
  <c r="H12" i="39"/>
  <c r="E24" i="39"/>
  <c r="M10" i="33" l="1"/>
  <c r="N10" i="33"/>
  <c r="S14" i="39"/>
  <c r="G12" i="39"/>
  <c r="S11" i="39" s="1"/>
  <c r="S10" i="39" l="1"/>
</calcChain>
</file>

<file path=xl/sharedStrings.xml><?xml version="1.0" encoding="utf-8"?>
<sst xmlns="http://schemas.openxmlformats.org/spreadsheetml/2006/main" count="884" uniqueCount="603">
  <si>
    <t>その他</t>
    <rPh sb="2" eb="3">
      <t>タ</t>
    </rPh>
    <phoneticPr fontId="5"/>
  </si>
  <si>
    <t>計</t>
    <rPh sb="0" eb="1">
      <t>ケイ</t>
    </rPh>
    <phoneticPr fontId="5"/>
  </si>
  <si>
    <t>備考</t>
    <rPh sb="0" eb="2">
      <t>ビコウ</t>
    </rPh>
    <phoneticPr fontId="5"/>
  </si>
  <si>
    <t>雇用保険</t>
    <rPh sb="0" eb="2">
      <t>コヨウ</t>
    </rPh>
    <rPh sb="2" eb="4">
      <t>ホケン</t>
    </rPh>
    <phoneticPr fontId="5"/>
  </si>
  <si>
    <t>健康保険</t>
    <rPh sb="0" eb="2">
      <t>ケンコウ</t>
    </rPh>
    <rPh sb="2" eb="4">
      <t>ホケン</t>
    </rPh>
    <phoneticPr fontId="5"/>
  </si>
  <si>
    <t>厚生年金保険</t>
    <rPh sb="0" eb="2">
      <t>コウセイ</t>
    </rPh>
    <rPh sb="2" eb="4">
      <t>ネンキン</t>
    </rPh>
    <rPh sb="4" eb="6">
      <t>ホケン</t>
    </rPh>
    <phoneticPr fontId="5"/>
  </si>
  <si>
    <t>１　派遣労働者の実人数</t>
    <rPh sb="2" eb="4">
      <t>ハケン</t>
    </rPh>
    <rPh sb="4" eb="7">
      <t>ロウドウシャ</t>
    </rPh>
    <rPh sb="8" eb="9">
      <t>ジツ</t>
    </rPh>
    <rPh sb="9" eb="11">
      <t>ニンズウ</t>
    </rPh>
    <phoneticPr fontId="5"/>
  </si>
  <si>
    <t>記載要領</t>
  </si>
  <si>
    <t>年度報告</t>
    <rPh sb="0" eb="2">
      <t>ネンド</t>
    </rPh>
    <rPh sb="2" eb="4">
      <t>ホウコク</t>
    </rPh>
    <phoneticPr fontId="5"/>
  </si>
  <si>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5"/>
  </si>
  <si>
    <t>実施を希望した者の人数</t>
    <rPh sb="0" eb="2">
      <t>ジッシ</t>
    </rPh>
    <rPh sb="3" eb="5">
      <t>キボウ</t>
    </rPh>
    <rPh sb="7" eb="8">
      <t>シャ</t>
    </rPh>
    <rPh sb="9" eb="11">
      <t>ニンズウ</t>
    </rPh>
    <phoneticPr fontId="5"/>
  </si>
  <si>
    <t>実施した者の人数</t>
    <rPh sb="0" eb="2">
      <t>ジッシ</t>
    </rPh>
    <rPh sb="4" eb="5">
      <t>シャ</t>
    </rPh>
    <rPh sb="6" eb="8">
      <t>ニンズウ</t>
    </rPh>
    <phoneticPr fontId="5"/>
  </si>
  <si>
    <t>うち社内の者</t>
    <rPh sb="2" eb="4">
      <t>シャナイ</t>
    </rPh>
    <rPh sb="5" eb="6">
      <t>シャ</t>
    </rPh>
    <phoneticPr fontId="5"/>
  </si>
  <si>
    <t>うち社外の者</t>
    <rPh sb="2" eb="4">
      <t>シャガイ</t>
    </rPh>
    <rPh sb="5" eb="6">
      <t>シャ</t>
    </rPh>
    <phoneticPr fontId="5"/>
  </si>
  <si>
    <t>上記以外の担当者</t>
    <rPh sb="0" eb="2">
      <t>ジョウキ</t>
    </rPh>
    <rPh sb="2" eb="4">
      <t>イガイ</t>
    </rPh>
    <rPh sb="5" eb="7">
      <t>タントウ</t>
    </rPh>
    <rPh sb="7" eb="8">
      <t>シャ</t>
    </rPh>
    <phoneticPr fontId="5"/>
  </si>
  <si>
    <t>営業職</t>
    <rPh sb="0" eb="2">
      <t>エイギョウ</t>
    </rPh>
    <rPh sb="2" eb="3">
      <t>ショク</t>
    </rPh>
    <phoneticPr fontId="5"/>
  </si>
  <si>
    <t>うち無期派遣労働者</t>
    <rPh sb="2" eb="4">
      <t>ムキ</t>
    </rPh>
    <rPh sb="4" eb="6">
      <t>ハケン</t>
    </rPh>
    <rPh sb="6" eb="9">
      <t>ロウドウシャ</t>
    </rPh>
    <phoneticPr fontId="5"/>
  </si>
  <si>
    <t>うち有期派遣労働者</t>
    <rPh sb="2" eb="4">
      <t>ユウキ</t>
    </rPh>
    <rPh sb="4" eb="6">
      <t>ハケン</t>
    </rPh>
    <rPh sb="6" eb="9">
      <t>ロウドウシャ</t>
    </rPh>
    <phoneticPr fontId="5"/>
  </si>
  <si>
    <t>訓練の内容等</t>
    <rPh sb="0" eb="2">
      <t>クンレン</t>
    </rPh>
    <rPh sb="3" eb="5">
      <t>ナイヨウ</t>
    </rPh>
    <rPh sb="5" eb="6">
      <t>トウ</t>
    </rPh>
    <phoneticPr fontId="5"/>
  </si>
  <si>
    <t>01 管理的公務員</t>
  </si>
  <si>
    <t>02 法人・団体役員</t>
  </si>
  <si>
    <t>03 法人・団体管理職員</t>
  </si>
  <si>
    <t>04 その他の管理的職業従事者</t>
  </si>
  <si>
    <t>05 研究者</t>
  </si>
  <si>
    <t>06 農林水産技術者</t>
  </si>
  <si>
    <t>09 建築・土木・測量技術者</t>
  </si>
  <si>
    <t>10 情報処理・通信技術者</t>
  </si>
  <si>
    <t>11 その他の技術者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</si>
  <si>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</si>
  <si>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</si>
  <si>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</si>
  <si>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</si>
  <si>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</si>
  <si>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</si>
  <si>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</si>
  <si>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</si>
  <si>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</si>
  <si>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</si>
  <si>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</si>
  <si>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</si>
  <si>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</si>
  <si>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</si>
  <si>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</si>
  <si>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</si>
  <si>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</si>
  <si>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</si>
  <si>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</si>
  <si>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</si>
  <si>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</si>
  <si>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</si>
  <si>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</si>
  <si>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39 飲食物調理従事者</t>
  </si>
  <si>
    <t>40 接客・給仕職業従事者</t>
  </si>
  <si>
    <t>41 居住施設・ビル等管理人</t>
  </si>
  <si>
    <t>42 その他のサービス職業従事者</t>
  </si>
  <si>
    <t>46 農業従事者</t>
  </si>
  <si>
    <t>47 林業従事者</t>
  </si>
  <si>
    <t>48 漁業従事者</t>
  </si>
  <si>
    <t>51 機械組立設備制御・監視従事者</t>
  </si>
  <si>
    <t>54 機械組立従事者</t>
  </si>
  <si>
    <t>55 機械整備・修理従事者</t>
  </si>
  <si>
    <t>58 機械検査従事者</t>
  </si>
  <si>
    <t>59 生産関連・生産類似作業従事者</t>
  </si>
  <si>
    <t>60 鉄道運転従事者</t>
  </si>
  <si>
    <t>61 自動車運転従事者</t>
  </si>
  <si>
    <t>62 船舶・航空機運転従事者</t>
  </si>
  <si>
    <t>63 その他の輸送従事者</t>
  </si>
  <si>
    <t>64 定置・建設機械運転従事者</t>
  </si>
  <si>
    <t>65 建設躯体工事従事者</t>
  </si>
  <si>
    <t>67 電気工事従事者</t>
  </si>
  <si>
    <t>68 土木作業従事者</t>
  </si>
  <si>
    <t>69 採掘従事者</t>
  </si>
  <si>
    <t>71 清掃従事者</t>
  </si>
  <si>
    <t>72 包装従事者</t>
  </si>
  <si>
    <t>99 分類不能の職業</t>
  </si>
  <si>
    <t>全派遣労働者数</t>
    <rPh sb="0" eb="1">
      <t>ゼン</t>
    </rPh>
    <rPh sb="1" eb="3">
      <t>ハケン</t>
    </rPh>
    <rPh sb="3" eb="6">
      <t>ロウドウシャ</t>
    </rPh>
    <rPh sb="6" eb="7">
      <t>カズ</t>
    </rPh>
    <phoneticPr fontId="5"/>
  </si>
  <si>
    <t>法人・団体管理職員</t>
  </si>
  <si>
    <t>その他の管理的職業従事者</t>
  </si>
  <si>
    <t>研究者</t>
  </si>
  <si>
    <t>農林水産技術者</t>
  </si>
  <si>
    <t>建築・土木・測量技術者</t>
  </si>
  <si>
    <t>情報処理・通信技術者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</si>
  <si>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</si>
  <si>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</si>
  <si>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</si>
  <si>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</si>
  <si>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</si>
  <si>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</si>
  <si>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</si>
  <si>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</si>
  <si>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</si>
  <si>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</si>
  <si>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</si>
  <si>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</si>
  <si>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</si>
  <si>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</si>
  <si>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</si>
  <si>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</si>
  <si>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</si>
  <si>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</si>
  <si>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</si>
  <si>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</si>
  <si>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</si>
  <si>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</si>
  <si>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</si>
  <si>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</si>
  <si>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</si>
  <si>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</si>
  <si>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</si>
  <si>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</si>
  <si>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</si>
  <si>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</si>
  <si>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</si>
  <si>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</si>
  <si>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</si>
  <si>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</si>
  <si>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</si>
  <si>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</si>
  <si>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</si>
  <si>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</si>
  <si>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</si>
  <si>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</si>
  <si>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</si>
  <si>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</si>
  <si>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</si>
  <si>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</si>
  <si>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</si>
  <si>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</si>
  <si>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</si>
  <si>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</si>
  <si>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</si>
  <si>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</si>
  <si>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２</t>
    <phoneticPr fontId="5"/>
  </si>
  <si>
    <t>６月１日現在の状況報告</t>
    <rPh sb="1" eb="2">
      <t>ガツ</t>
    </rPh>
    <rPh sb="2" eb="4">
      <t>ツイタチ</t>
    </rPh>
    <rPh sb="4" eb="6">
      <t>ゲンザイ</t>
    </rPh>
    <rPh sb="7" eb="9">
      <t>ジョウキョウ</t>
    </rPh>
    <rPh sb="9" eb="11">
      <t>ホウコク</t>
    </rPh>
    <phoneticPr fontId="5"/>
  </si>
  <si>
    <t>その他（　　　　　　　　　　）</t>
    <rPh sb="2" eb="3">
      <t>タ</t>
    </rPh>
    <phoneticPr fontId="5"/>
  </si>
  <si>
    <t>提供方法</t>
    <rPh sb="0" eb="2">
      <t>テイキョウ</t>
    </rPh>
    <rPh sb="2" eb="4">
      <t>ホウホウ</t>
    </rPh>
    <phoneticPr fontId="5"/>
  </si>
  <si>
    <t>イ　入職時等基礎的訓練</t>
    <phoneticPr fontId="5"/>
  </si>
  <si>
    <t>（ロ）</t>
    <phoneticPr fontId="5"/>
  </si>
  <si>
    <t>インターネット</t>
  </si>
  <si>
    <t>派遣労働者の賃金（１日（８時間当たり）の額）</t>
    <rPh sb="0" eb="2">
      <t>ハケン</t>
    </rPh>
    <rPh sb="2" eb="5">
      <t>ロウドウシャ</t>
    </rPh>
    <rPh sb="6" eb="8">
      <t>チンギン</t>
    </rPh>
    <phoneticPr fontId="5"/>
  </si>
  <si>
    <t>１年目</t>
    <rPh sb="1" eb="3">
      <t>ネンメ</t>
    </rPh>
    <phoneticPr fontId="5"/>
  </si>
  <si>
    <t>２年目</t>
    <rPh sb="1" eb="3">
      <t>ネンメ</t>
    </rPh>
    <phoneticPr fontId="5"/>
  </si>
  <si>
    <t>３年目</t>
    <rPh sb="1" eb="3">
      <t>ネンメ</t>
    </rPh>
    <phoneticPr fontId="5"/>
  </si>
  <si>
    <t>４年目以降</t>
    <rPh sb="1" eb="3">
      <t>ネンメ</t>
    </rPh>
    <rPh sb="3" eb="5">
      <t>イコウ</t>
    </rPh>
    <phoneticPr fontId="5"/>
  </si>
  <si>
    <t>「キャリアアップに資する教育訓練」実施に当たって支払った賃金額（１人１時間当たり平均）</t>
    <rPh sb="17" eb="19">
      <t>ジッシ</t>
    </rPh>
    <rPh sb="20" eb="21">
      <t>ア</t>
    </rPh>
    <rPh sb="33" eb="34">
      <t>ニン</t>
    </rPh>
    <rPh sb="35" eb="37">
      <t>ジカン</t>
    </rPh>
    <rPh sb="37" eb="38">
      <t>ア</t>
    </rPh>
    <rPh sb="40" eb="42">
      <t>ヘイキン</t>
    </rPh>
    <phoneticPr fontId="5"/>
  </si>
  <si>
    <t>１</t>
    <phoneticPr fontId="5"/>
  </si>
  <si>
    <t>３</t>
    <phoneticPr fontId="5"/>
  </si>
  <si>
    <t>第１面</t>
    <rPh sb="0" eb="1">
      <t>ダイ</t>
    </rPh>
    <rPh sb="2" eb="3">
      <t>メン</t>
    </rPh>
    <phoneticPr fontId="5"/>
  </si>
  <si>
    <t>第２面</t>
    <rPh sb="0" eb="1">
      <t>ダイ</t>
    </rPh>
    <rPh sb="2" eb="3">
      <t>メン</t>
    </rPh>
    <phoneticPr fontId="5"/>
  </si>
  <si>
    <t>雇用見込みが１年以上の労働者</t>
    <rPh sb="0" eb="2">
      <t>コヨウ</t>
    </rPh>
    <rPh sb="2" eb="4">
      <t>ミコ</t>
    </rPh>
    <rPh sb="7" eb="10">
      <t>ネンイジョウ</t>
    </rPh>
    <rPh sb="11" eb="14">
      <t>ロウドウシャ</t>
    </rPh>
    <phoneticPr fontId="7"/>
  </si>
  <si>
    <t>雇用見込みが１年未満の労働者</t>
    <rPh sb="0" eb="2">
      <t>コヨウ</t>
    </rPh>
    <rPh sb="2" eb="4">
      <t>ミコ</t>
    </rPh>
    <rPh sb="7" eb="8">
      <t>ネン</t>
    </rPh>
    <rPh sb="8" eb="10">
      <t>ミマン</t>
    </rPh>
    <rPh sb="11" eb="14">
      <t>ロウドウシャ</t>
    </rPh>
    <phoneticPr fontId="7"/>
  </si>
  <si>
    <t>ⅰ～ⅳに該当しない者</t>
    <rPh sb="4" eb="6">
      <t>ガイトウ</t>
    </rPh>
    <rPh sb="9" eb="10">
      <t>モノ</t>
    </rPh>
    <phoneticPr fontId="5"/>
  </si>
  <si>
    <t>法第40条の２第１項第３号ロ(日数限定業務)</t>
    <rPh sb="15" eb="17">
      <t>ニッスウ</t>
    </rPh>
    <phoneticPr fontId="5"/>
  </si>
  <si>
    <t>―</t>
    <phoneticPr fontId="5"/>
  </si>
  <si>
    <t>　（１）欄の⑥の「登録者」とは、労働者派遣をするに際し、登録されている者の中から期間を定めて雇用した者を派遣労働者として労働者派遣の対象とする制度（登録制度）に基づいて、派遣労働者になることを目的として派遣元事業主に登録した者であって、既に雇用されている者を含み、過去１年を超える期間にわたり雇用されたことのない者を除くこと。</t>
    <rPh sb="80" eb="81">
      <t>モト</t>
    </rPh>
    <phoneticPr fontId="5"/>
  </si>
  <si>
    <t>　（１）欄の「通算雇用期間が１年以上の派遣労働者」とは、報告対象期間末日において通算雇用期間（実際に雇用された期間をいう。以下同じ。）が１年以上である派遣労働者を、「通算雇用期間が１年未満の派遣労働者」とは、報告対象期間末日において通算雇用期間が１年未満の派遣労働者をいうこと。また、「同じ職場に１年以上派遣見込みの者」とは、雇用契約期間が通算して１年以上であり、かつ、当該派遣労働者の同じ職場での派遣就業に係る派遣契約が通算して１年以上である派遣労働者をいうこと。</t>
    <rPh sb="34" eb="36">
      <t>マツジツ</t>
    </rPh>
    <rPh sb="47" eb="49">
      <t>ジッサイ</t>
    </rPh>
    <rPh sb="50" eb="52">
      <t>コヨウ</t>
    </rPh>
    <rPh sb="55" eb="57">
      <t>キカン</t>
    </rPh>
    <rPh sb="61" eb="63">
      <t>イカ</t>
    </rPh>
    <rPh sb="63" eb="64">
      <t>オナ</t>
    </rPh>
    <rPh sb="92" eb="94">
      <t>ミマン</t>
    </rPh>
    <rPh sb="104" eb="106">
      <t>ホウコク</t>
    </rPh>
    <rPh sb="106" eb="108">
      <t>タイショウ</t>
    </rPh>
    <rPh sb="108" eb="110">
      <t>キカン</t>
    </rPh>
    <rPh sb="110" eb="112">
      <t>マツビ</t>
    </rPh>
    <rPh sb="124" eb="125">
      <t>ネン</t>
    </rPh>
    <rPh sb="125" eb="127">
      <t>ミマン</t>
    </rPh>
    <rPh sb="128" eb="130">
      <t>ハケン</t>
    </rPh>
    <rPh sb="130" eb="133">
      <t>ロウドウシャ</t>
    </rPh>
    <rPh sb="163" eb="165">
      <t>コヨウ</t>
    </rPh>
    <rPh sb="165" eb="167">
      <t>ケイヤク</t>
    </rPh>
    <rPh sb="167" eb="169">
      <t>キカン</t>
    </rPh>
    <rPh sb="170" eb="172">
      <t>ツウサン</t>
    </rPh>
    <rPh sb="175" eb="176">
      <t>ネン</t>
    </rPh>
    <rPh sb="176" eb="178">
      <t>イジョウ</t>
    </rPh>
    <rPh sb="185" eb="187">
      <t>トウガイ</t>
    </rPh>
    <rPh sb="187" eb="189">
      <t>ハケン</t>
    </rPh>
    <rPh sb="189" eb="192">
      <t>ロウドウシャ</t>
    </rPh>
    <rPh sb="193" eb="194">
      <t>オナ</t>
    </rPh>
    <rPh sb="195" eb="197">
      <t>ショクバ</t>
    </rPh>
    <rPh sb="199" eb="201">
      <t>ハケン</t>
    </rPh>
    <rPh sb="201" eb="203">
      <t>シュウギョウ</t>
    </rPh>
    <rPh sb="204" eb="205">
      <t>カカ</t>
    </rPh>
    <rPh sb="206" eb="208">
      <t>ハケン</t>
    </rPh>
    <rPh sb="208" eb="210">
      <t>ケイヤク</t>
    </rPh>
    <rPh sb="211" eb="213">
      <t>ツウサン</t>
    </rPh>
    <rPh sb="216" eb="217">
      <t>ネン</t>
    </rPh>
    <rPh sb="217" eb="219">
      <t>イジョウ</t>
    </rPh>
    <rPh sb="222" eb="224">
      <t>ハケン</t>
    </rPh>
    <rPh sb="224" eb="227">
      <t>ロウドウシャ</t>
    </rPh>
    <phoneticPr fontId="5"/>
  </si>
  <si>
    <t>無期雇用派遣労働者</t>
    <rPh sb="0" eb="2">
      <t>ムキ</t>
    </rPh>
    <rPh sb="2" eb="4">
      <t>コヨウ</t>
    </rPh>
    <rPh sb="4" eb="6">
      <t>ハケン</t>
    </rPh>
    <rPh sb="6" eb="9">
      <t>ロウドウシャ</t>
    </rPh>
    <phoneticPr fontId="5"/>
  </si>
  <si>
    <t>43～45　自衛官・司法警察職員等</t>
    <rPh sb="16" eb="17">
      <t>ナド</t>
    </rPh>
    <phoneticPr fontId="5"/>
  </si>
  <si>
    <t>～45　
自衛官・司法警察職員等</t>
    <rPh sb="9" eb="11">
      <t>シホウ</t>
    </rPh>
    <rPh sb="11" eb="13">
      <t>ケイサツ</t>
    </rPh>
    <rPh sb="13" eb="15">
      <t>ショクイン</t>
    </rPh>
    <rPh sb="15" eb="16">
      <t>ナド</t>
    </rPh>
    <phoneticPr fontId="5"/>
  </si>
  <si>
    <t>１～３年目の厚生労働大臣が定める基準を満たす教育訓練について１人当たりの平均実施時間（ｃ÷ｄ）</t>
    <rPh sb="3" eb="5">
      <t>ネンメ</t>
    </rPh>
    <rPh sb="6" eb="8">
      <t>コウセイ</t>
    </rPh>
    <rPh sb="8" eb="10">
      <t>ロウドウ</t>
    </rPh>
    <rPh sb="10" eb="12">
      <t>ダイジン</t>
    </rPh>
    <rPh sb="13" eb="14">
      <t>サダ</t>
    </rPh>
    <rPh sb="16" eb="18">
      <t>キジュン</t>
    </rPh>
    <rPh sb="19" eb="20">
      <t>ミ</t>
    </rPh>
    <rPh sb="22" eb="24">
      <t>キョウイク</t>
    </rPh>
    <rPh sb="24" eb="26">
      <t>クンレン</t>
    </rPh>
    <rPh sb="31" eb="32">
      <t>ニン</t>
    </rPh>
    <rPh sb="32" eb="33">
      <t>ア</t>
    </rPh>
    <rPh sb="36" eb="38">
      <t>ヘイキン</t>
    </rPh>
    <rPh sb="38" eb="40">
      <t>ジッシ</t>
    </rPh>
    <rPh sb="40" eb="42">
      <t>ジカン</t>
    </rPh>
    <phoneticPr fontId="5"/>
  </si>
  <si>
    <t>１～３年目のａの合計　（ｃ）</t>
    <rPh sb="3" eb="5">
      <t>ネンメ</t>
    </rPh>
    <rPh sb="8" eb="10">
      <t>ゴウケイ</t>
    </rPh>
    <phoneticPr fontId="5"/>
  </si>
  <si>
    <t>１～３年目のｂの合計　（ｄ）</t>
    <rPh sb="3" eb="5">
      <t>ネンメ</t>
    </rPh>
    <rPh sb="8" eb="10">
      <t>ゴウケイ</t>
    </rPh>
    <phoneticPr fontId="5"/>
  </si>
  <si>
    <t>各年ごとの厚生労働大臣が定める基準を満たす教育訓練の「実施時間の総計」の合計（ａ）</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7" eb="29">
      <t>ジッシ</t>
    </rPh>
    <rPh sb="29" eb="31">
      <t>ジカン</t>
    </rPh>
    <rPh sb="32" eb="34">
      <t>ソウケイ</t>
    </rPh>
    <rPh sb="36" eb="38">
      <t>ゴウケイ</t>
    </rPh>
    <phoneticPr fontId="5"/>
  </si>
  <si>
    <t>各年ごとの厚生労働大臣が定める基準を満たす教育訓練の受講者の実人数（ｂ）</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6" eb="28">
      <t>ジュコウ</t>
    </rPh>
    <rPh sb="30" eb="31">
      <t>ジツ</t>
    </rPh>
    <rPh sb="31" eb="32">
      <t>ニン</t>
    </rPh>
    <rPh sb="32" eb="33">
      <t>スウ</t>
    </rPh>
    <phoneticPr fontId="5"/>
  </si>
  <si>
    <t>（下段）受講者の実人数
（各年に同一の訓練を複数回受講した者は、重複計上しないこと）</t>
    <rPh sb="8" eb="9">
      <t>ジツ</t>
    </rPh>
    <rPh sb="9" eb="10">
      <t>ニン</t>
    </rPh>
    <rPh sb="10" eb="11">
      <t>スウ</t>
    </rPh>
    <rPh sb="13" eb="15">
      <t>カクネン</t>
    </rPh>
    <rPh sb="16" eb="18">
      <t>ドウイツ</t>
    </rPh>
    <rPh sb="19" eb="21">
      <t>クンレン</t>
    </rPh>
    <rPh sb="22" eb="25">
      <t>フクスウカイ</t>
    </rPh>
    <rPh sb="25" eb="27">
      <t>ジュコウ</t>
    </rPh>
    <rPh sb="29" eb="30">
      <t>モノ</t>
    </rPh>
    <rPh sb="32" eb="34">
      <t>チョウフク</t>
    </rPh>
    <rPh sb="34" eb="36">
      <t>ケイジョウ</t>
    </rPh>
    <phoneticPr fontId="5"/>
  </si>
  <si>
    <t>キャリアコンサルティングの窓口担当者の人数</t>
    <rPh sb="13" eb="15">
      <t>マドグチ</t>
    </rPh>
    <rPh sb="15" eb="18">
      <t>タントウシャ</t>
    </rPh>
    <phoneticPr fontId="5"/>
  </si>
  <si>
    <t>（上段）実施時間の総計
（受講者数×教育訓練１コマの時間（複数回実施の場合は､その合計)）</t>
    <rPh sb="1" eb="3">
      <t>ジョウダン</t>
    </rPh>
    <rPh sb="4" eb="6">
      <t>ジッシ</t>
    </rPh>
    <rPh sb="6" eb="8">
      <t>ジカン</t>
    </rPh>
    <rPh sb="9" eb="10">
      <t>ソウ</t>
    </rPh>
    <phoneticPr fontId="5"/>
  </si>
  <si>
    <t>厚生労働大臣が定める基準を満たす教育訓練について１人当たりの平均実施時間（ａ÷ｂ）</t>
    <rPh sb="0" eb="2">
      <t>コウセイ</t>
    </rPh>
    <rPh sb="2" eb="4">
      <t>ロウドウ</t>
    </rPh>
    <rPh sb="4" eb="6">
      <t>ダイジン</t>
    </rPh>
    <rPh sb="7" eb="8">
      <t>サダ</t>
    </rPh>
    <rPh sb="10" eb="12">
      <t>キジュン</t>
    </rPh>
    <rPh sb="13" eb="14">
      <t>ミ</t>
    </rPh>
    <rPh sb="16" eb="18">
      <t>キョウイク</t>
    </rPh>
    <rPh sb="18" eb="20">
      <t>クンレン</t>
    </rPh>
    <phoneticPr fontId="5"/>
  </si>
  <si>
    <t>①　業務別派遣料金及び派遣労働者の賃金（日雇派遣労働者を除く）（続）</t>
    <rPh sb="32" eb="33">
      <t>ゾク</t>
    </rPh>
    <phoneticPr fontId="5"/>
  </si>
  <si>
    <t>日雇派遣労働者の派遣料金
（1日（８時間当たり）の額）</t>
    <rPh sb="2" eb="4">
      <t>ハケン</t>
    </rPh>
    <rPh sb="4" eb="7">
      <t>ロウドウシャ</t>
    </rPh>
    <phoneticPr fontId="5"/>
  </si>
  <si>
    <t>日雇派遣労働者の賃金
（１日（８時間当たり）の額）</t>
    <rPh sb="2" eb="4">
      <t>ハケン</t>
    </rPh>
    <rPh sb="4" eb="7">
      <t>ロウドウシャ</t>
    </rPh>
    <phoneticPr fontId="5"/>
  </si>
  <si>
    <t>協定対象派遣労働者</t>
    <rPh sb="0" eb="2">
      <t>キョウテイ</t>
    </rPh>
    <rPh sb="2" eb="4">
      <t>タイショウ</t>
    </rPh>
    <rPh sb="4" eb="6">
      <t>ハケン</t>
    </rPh>
    <rPh sb="6" eb="9">
      <t>ロウドウシャ</t>
    </rPh>
    <phoneticPr fontId="5"/>
  </si>
  <si>
    <t>該当する各欄に「○」を記載</t>
    <rPh sb="0" eb="2">
      <t>ガイトウ</t>
    </rPh>
    <rPh sb="4" eb="6">
      <t>カクラン</t>
    </rPh>
    <rPh sb="11" eb="13">
      <t>キサイ</t>
    </rPh>
    <phoneticPr fontId="5"/>
  </si>
  <si>
    <t>全業務平均
01～99の合計額／記載業務の合計数</t>
    <rPh sb="0" eb="1">
      <t>ゼン</t>
    </rPh>
    <rPh sb="1" eb="3">
      <t>ギョウム</t>
    </rPh>
    <rPh sb="3" eb="5">
      <t>ヘイキン</t>
    </rPh>
    <rPh sb="12" eb="14">
      <t>ゴウケイ</t>
    </rPh>
    <rPh sb="14" eb="15">
      <t>ガク</t>
    </rPh>
    <rPh sb="16" eb="18">
      <t>キサイ</t>
    </rPh>
    <rPh sb="18" eb="20">
      <t>ギョウム</t>
    </rPh>
    <rPh sb="21" eb="23">
      <t>ゴウケイ</t>
    </rPh>
    <rPh sb="23" eb="24">
      <t>スウ</t>
    </rPh>
    <phoneticPr fontId="5"/>
  </si>
  <si>
    <t>日雇派遣労働者</t>
    <rPh sb="0" eb="2">
      <t>ヒヤト</t>
    </rPh>
    <rPh sb="2" eb="4">
      <t>ハケン</t>
    </rPh>
    <rPh sb="4" eb="7">
      <t>ロウドウシャ</t>
    </rPh>
    <phoneticPr fontId="5"/>
  </si>
  <si>
    <t>①　派遣労働者（日雇派遣労働者を除く）の実人数</t>
    <rPh sb="2" eb="4">
      <t>ハケン</t>
    </rPh>
    <rPh sb="4" eb="7">
      <t>ロウドウシャ</t>
    </rPh>
    <rPh sb="20" eb="21">
      <t>ジツ</t>
    </rPh>
    <rPh sb="21" eb="23">
      <t>ニンズウ</t>
    </rPh>
    <phoneticPr fontId="5"/>
  </si>
  <si>
    <t>②　業務別派遣労働者（日雇派遣労働者を除く）の実人数（①の内数）</t>
    <rPh sb="29" eb="31">
      <t>ウチスウ</t>
    </rPh>
    <phoneticPr fontId="5"/>
  </si>
  <si>
    <t>②　業務別派遣労働者（日雇派遣労働者を除く）の実人数（続）</t>
    <rPh sb="2" eb="5">
      <t>ギョウムベツ</t>
    </rPh>
    <rPh sb="5" eb="7">
      <t>ハケン</t>
    </rPh>
    <rPh sb="7" eb="10">
      <t>ロウドウシャ</t>
    </rPh>
    <rPh sb="23" eb="24">
      <t>ジツ</t>
    </rPh>
    <rPh sb="24" eb="26">
      <t>ニンズウ</t>
    </rPh>
    <rPh sb="27" eb="28">
      <t>ゾク</t>
    </rPh>
    <phoneticPr fontId="5"/>
  </si>
  <si>
    <t>③　特定製造業務従事者の実人数（①の内数）</t>
    <rPh sb="2" eb="4">
      <t>トクテイ</t>
    </rPh>
    <rPh sb="4" eb="6">
      <t>セイゾウ</t>
    </rPh>
    <rPh sb="6" eb="8">
      <t>ギョウム</t>
    </rPh>
    <rPh sb="8" eb="11">
      <t>ジュウジシャ</t>
    </rPh>
    <phoneticPr fontId="5"/>
  </si>
  <si>
    <t>⑤　日雇派遣労働者の実人数</t>
    <rPh sb="2" eb="4">
      <t>ヒヤト</t>
    </rPh>
    <phoneticPr fontId="5"/>
  </si>
  <si>
    <t>３　雇用保険及び社会保険の派遣労働者への適用状況</t>
  </si>
  <si>
    <t>⑦　日雇派遣労働者の業務別実人数（⑤の内数）</t>
    <rPh sb="2" eb="4">
      <t>ヒヤト</t>
    </rPh>
    <rPh sb="4" eb="6">
      <t>ハケン</t>
    </rPh>
    <rPh sb="6" eb="9">
      <t>ロウドウシャ</t>
    </rPh>
    <rPh sb="10" eb="13">
      <t>ギョウムベツ</t>
    </rPh>
    <rPh sb="13" eb="14">
      <t>ジツ</t>
    </rPh>
    <rPh sb="14" eb="16">
      <t>ニンズウ</t>
    </rPh>
    <rPh sb="19" eb="21">
      <t>ウチスウ</t>
    </rPh>
    <phoneticPr fontId="7"/>
  </si>
  <si>
    <t>⑧　日雇派遣労働者のうち期間制限の対象外となる業務における派遣労働者の実人数（⑤の内数）</t>
    <rPh sb="12" eb="14">
      <t>キカン</t>
    </rPh>
    <rPh sb="14" eb="16">
      <t>セイゲン</t>
    </rPh>
    <rPh sb="17" eb="20">
      <t>タイショウガイ</t>
    </rPh>
    <rPh sb="23" eb="25">
      <t>ギョウム</t>
    </rPh>
    <phoneticPr fontId="5"/>
  </si>
  <si>
    <t>協定対象
派遣労働者</t>
    <rPh sb="0" eb="2">
      <t>キョウテイ</t>
    </rPh>
    <rPh sb="2" eb="4">
      <t>タイショウ</t>
    </rPh>
    <rPh sb="5" eb="7">
      <t>ハケン</t>
    </rPh>
    <rPh sb="7" eb="10">
      <t>ロウドウシャ</t>
    </rPh>
    <phoneticPr fontId="5"/>
  </si>
  <si>
    <t>派遣労働者計</t>
    <rPh sb="0" eb="2">
      <t>ハケン</t>
    </rPh>
    <rPh sb="2" eb="5">
      <t>ロウドウシャ</t>
    </rPh>
    <rPh sb="5" eb="6">
      <t>ケイ</t>
    </rPh>
    <phoneticPr fontId="5"/>
  </si>
  <si>
    <r>
      <t>様式第11号</t>
    </r>
    <r>
      <rPr>
        <sz val="11"/>
        <rFont val="ＭＳ 明朝"/>
        <family val="1"/>
        <charset val="128"/>
      </rPr>
      <t>（第６面）</t>
    </r>
    <rPh sb="0" eb="2">
      <t>ヨウシキ</t>
    </rPh>
    <rPh sb="2" eb="3">
      <t>ダイ</t>
    </rPh>
    <rPh sb="5" eb="6">
      <t>ゴウ</t>
    </rPh>
    <rPh sb="7" eb="8">
      <t>ダイ</t>
    </rPh>
    <rPh sb="9" eb="10">
      <t>メン</t>
    </rPh>
    <phoneticPr fontId="5"/>
  </si>
  <si>
    <r>
      <t>様式第11号</t>
    </r>
    <r>
      <rPr>
        <sz val="11"/>
        <rFont val="ＭＳ 明朝"/>
        <family val="1"/>
        <charset val="128"/>
      </rPr>
      <t>（第７面）</t>
    </r>
    <rPh sb="0" eb="2">
      <t>ヨウシキ</t>
    </rPh>
    <rPh sb="2" eb="3">
      <t>ダイ</t>
    </rPh>
    <rPh sb="5" eb="6">
      <t>ゴウ</t>
    </rPh>
    <rPh sb="7" eb="8">
      <t>ダイ</t>
    </rPh>
    <rPh sb="9" eb="10">
      <t>メン</t>
    </rPh>
    <phoneticPr fontId="5"/>
  </si>
  <si>
    <r>
      <t>様式第11号</t>
    </r>
    <r>
      <rPr>
        <sz val="11"/>
        <rFont val="ＭＳ 明朝"/>
        <family val="1"/>
        <charset val="128"/>
      </rPr>
      <t>（第８面）</t>
    </r>
    <rPh sb="0" eb="2">
      <t>ヨウシキ</t>
    </rPh>
    <rPh sb="2" eb="3">
      <t>ダイ</t>
    </rPh>
    <rPh sb="5" eb="6">
      <t>ゴウ</t>
    </rPh>
    <rPh sb="7" eb="8">
      <t>ダイ</t>
    </rPh>
    <rPh sb="9" eb="10">
      <t>メン</t>
    </rPh>
    <phoneticPr fontId="5"/>
  </si>
  <si>
    <r>
      <t>様式第11号</t>
    </r>
    <r>
      <rPr>
        <sz val="11"/>
        <rFont val="ＭＳ 明朝"/>
        <family val="1"/>
        <charset val="128"/>
      </rPr>
      <t>（第９面）</t>
    </r>
    <rPh sb="0" eb="2">
      <t>ヨウシキ</t>
    </rPh>
    <rPh sb="2" eb="3">
      <t>ダイ</t>
    </rPh>
    <rPh sb="5" eb="6">
      <t>ゴウ</t>
    </rPh>
    <rPh sb="7" eb="8">
      <t>ダイ</t>
    </rPh>
    <rPh sb="9" eb="10">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</si>
  <si>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10</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</si>
  <si>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11</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</si>
  <si>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12</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</si>
  <si>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13</t>
    </r>
    <r>
      <rPr>
        <sz val="11"/>
        <rFont val="ＭＳ 明朝"/>
        <family val="1"/>
        <charset val="128"/>
      </rPr>
      <t>面）</t>
    </r>
    <rPh sb="0" eb="2">
      <t>ヨウシキ</t>
    </rPh>
    <rPh sb="2" eb="3">
      <t>ダイ</t>
    </rPh>
    <rPh sb="5" eb="6">
      <t>ゴウ</t>
    </rPh>
    <rPh sb="7" eb="8">
      <t>ダイ</t>
    </rPh>
    <rPh sb="10" eb="11">
      <t>メン</t>
    </rPh>
    <phoneticPr fontId="5"/>
  </si>
  <si>
    <t>様式第11号（第14面）</t>
    <rPh sb="0" eb="2">
      <t>ヨウシキ</t>
    </rPh>
    <rPh sb="2" eb="3">
      <t>ダイ</t>
    </rPh>
    <rPh sb="5" eb="6">
      <t>ゴウ</t>
    </rPh>
    <rPh sb="7" eb="8">
      <t>ダイ</t>
    </rPh>
    <rPh sb="10" eb="11">
      <t>メン</t>
    </rPh>
    <phoneticPr fontId="5"/>
  </si>
  <si>
    <t>第７面から第９面まで</t>
    <rPh sb="0" eb="1">
      <t>ダイ</t>
    </rPh>
    <rPh sb="2" eb="3">
      <t>メン</t>
    </rPh>
    <rPh sb="5" eb="6">
      <t>ダイ</t>
    </rPh>
    <rPh sb="7" eb="8">
      <t>メン</t>
    </rPh>
    <phoneticPr fontId="5"/>
  </si>
  <si>
    <t>第３面から第５面まで</t>
    <rPh sb="0" eb="1">
      <t>ダイ</t>
    </rPh>
    <rPh sb="2" eb="3">
      <t>メン</t>
    </rPh>
    <rPh sb="5" eb="6">
      <t>ダイ</t>
    </rPh>
    <rPh sb="7" eb="8">
      <t>メン</t>
    </rPh>
    <phoneticPr fontId="5"/>
  </si>
  <si>
    <t>―</t>
    <phoneticPr fontId="5"/>
  </si>
  <si>
    <t>製品検査従事者</t>
    <phoneticPr fontId="5"/>
  </si>
  <si>
    <t>56
57</t>
    <phoneticPr fontId="5"/>
  </si>
  <si>
    <t>製品製造・加工処理従事者</t>
    <phoneticPr fontId="5"/>
  </si>
  <si>
    <t>52
53</t>
    <phoneticPr fontId="5"/>
  </si>
  <si>
    <t>生産設備制御・監視従事者</t>
    <phoneticPr fontId="5"/>
  </si>
  <si>
    <t>49
50</t>
    <phoneticPr fontId="5"/>
  </si>
  <si>
    <t>無期雇用
派遣労働者</t>
    <rPh sb="0" eb="2">
      <t>ムキ</t>
    </rPh>
    <rPh sb="2" eb="4">
      <t>コヨウ</t>
    </rPh>
    <rPh sb="5" eb="7">
      <t>ハケン</t>
    </rPh>
    <rPh sb="7" eb="10">
      <t>ロウドウシャ</t>
    </rPh>
    <phoneticPr fontId="5"/>
  </si>
  <si>
    <t>有期雇用
派遣労働者</t>
    <phoneticPr fontId="5"/>
  </si>
  <si>
    <t>派遣労働者平均</t>
    <rPh sb="0" eb="2">
      <t>ハケン</t>
    </rPh>
    <rPh sb="2" eb="5">
      <t>ロウドウシャ</t>
    </rPh>
    <rPh sb="5" eb="7">
      <t>ヘイキン</t>
    </rPh>
    <phoneticPr fontId="5"/>
  </si>
  <si>
    <t>派遣料金（１日（８時間当たり）の額）</t>
    <phoneticPr fontId="5"/>
  </si>
  <si>
    <r>
      <rPr>
        <sz val="11"/>
        <rFont val="ＭＳ ゴシック"/>
        <family val="3"/>
        <charset val="128"/>
      </rPr>
      <t>様式第11号</t>
    </r>
    <r>
      <rPr>
        <sz val="11"/>
        <rFont val="ＭＳ 明朝"/>
        <family val="1"/>
        <charset val="128"/>
      </rPr>
      <t>（第４面）</t>
    </r>
    <rPh sb="0" eb="2">
      <t>ヨウシキ</t>
    </rPh>
    <rPh sb="2" eb="3">
      <t>ダイ</t>
    </rPh>
    <rPh sb="5" eb="6">
      <t>ゴウ</t>
    </rPh>
    <rPh sb="7" eb="8">
      <t>ダイ</t>
    </rPh>
    <rPh sb="9" eb="10">
      <t>メン</t>
    </rPh>
    <phoneticPr fontId="5"/>
  </si>
  <si>
    <t>その他の技術者</t>
    <phoneticPr fontId="5"/>
  </si>
  <si>
    <t>09</t>
    <phoneticPr fontId="5"/>
  </si>
  <si>
    <t>製造技術者</t>
    <phoneticPr fontId="5"/>
  </si>
  <si>
    <t xml:space="preserve">07
08 </t>
    <phoneticPr fontId="5"/>
  </si>
  <si>
    <t>法人・団体役員</t>
    <phoneticPr fontId="5"/>
  </si>
  <si>
    <t>管理的公務員</t>
    <phoneticPr fontId="5"/>
  </si>
  <si>
    <t>01</t>
    <phoneticPr fontId="5"/>
  </si>
  <si>
    <t>派遣料金（１日（８時間当たり）の額）</t>
    <phoneticPr fontId="5"/>
  </si>
  <si>
    <t>①　業務別派遣料金及び派遣労働者の賃金（日雇派遣労働者を除く）</t>
    <phoneticPr fontId="5"/>
  </si>
  <si>
    <r>
      <rPr>
        <sz val="11"/>
        <rFont val="ＭＳ ゴシック"/>
        <family val="3"/>
        <charset val="128"/>
      </rPr>
      <t>様式第11号</t>
    </r>
    <r>
      <rPr>
        <sz val="11"/>
        <rFont val="ＭＳ 明朝"/>
        <family val="1"/>
        <charset val="128"/>
      </rPr>
      <t>（第３面）</t>
    </r>
    <rPh sb="0" eb="2">
      <t>ヨウシキ</t>
    </rPh>
    <rPh sb="2" eb="3">
      <t>ダイ</t>
    </rPh>
    <rPh sb="5" eb="6">
      <t>ゴウ</t>
    </rPh>
    <rPh sb="7" eb="8">
      <t>ダイ</t>
    </rPh>
    <rPh sb="9" eb="10">
      <t>メン</t>
    </rPh>
    <phoneticPr fontId="5"/>
  </si>
  <si>
    <t>４－18　セールスエンジニアの営業、金融商品の営業</t>
    <rPh sb="15" eb="17">
      <t>エイギョウ</t>
    </rPh>
    <rPh sb="18" eb="20">
      <t>キンユウ</t>
    </rPh>
    <rPh sb="20" eb="22">
      <t>ショウヒン</t>
    </rPh>
    <rPh sb="23" eb="25">
      <t>エイギョウ</t>
    </rPh>
    <phoneticPr fontId="1"/>
  </si>
  <si>
    <t>４－17　ＯＡインストラクション</t>
    <phoneticPr fontId="1"/>
  </si>
  <si>
    <t>４－16　広告デザイン</t>
    <rPh sb="5" eb="7">
      <t>コウコク</t>
    </rPh>
    <phoneticPr fontId="1"/>
  </si>
  <si>
    <t>４－15　書籍等の制作・編集</t>
    <rPh sb="5" eb="7">
      <t>ショセキ</t>
    </rPh>
    <rPh sb="7" eb="8">
      <t>トウ</t>
    </rPh>
    <rPh sb="9" eb="11">
      <t>セイサク</t>
    </rPh>
    <rPh sb="12" eb="14">
      <t>ヘンシュウ</t>
    </rPh>
    <phoneticPr fontId="1"/>
  </si>
  <si>
    <t>４－14　事業の実施体制の企画、立案</t>
    <rPh sb="5" eb="7">
      <t>ジギョウ</t>
    </rPh>
    <rPh sb="8" eb="10">
      <t>ジッシ</t>
    </rPh>
    <rPh sb="10" eb="12">
      <t>タイセイ</t>
    </rPh>
    <rPh sb="13" eb="15">
      <t>キカク</t>
    </rPh>
    <rPh sb="16" eb="18">
      <t>リツアン</t>
    </rPh>
    <phoneticPr fontId="1"/>
  </si>
  <si>
    <t>４－13　研究開発</t>
    <rPh sb="5" eb="7">
      <t>ケンキュウ</t>
    </rPh>
    <rPh sb="7" eb="9">
      <t>カイハツ</t>
    </rPh>
    <phoneticPr fontId="1"/>
  </si>
  <si>
    <t>４－12　受付・案内</t>
    <rPh sb="5" eb="7">
      <t>ウケツケ</t>
    </rPh>
    <rPh sb="8" eb="10">
      <t>アンナイ</t>
    </rPh>
    <phoneticPr fontId="1"/>
  </si>
  <si>
    <t>４－11　添乗</t>
    <rPh sb="5" eb="7">
      <t>テンジョウ</t>
    </rPh>
    <phoneticPr fontId="1"/>
  </si>
  <si>
    <t>４－10　デモンストレーション</t>
    <phoneticPr fontId="1"/>
  </si>
  <si>
    <t>４－９　貿易</t>
    <rPh sb="4" eb="6">
      <t>ボウエキ</t>
    </rPh>
    <phoneticPr fontId="1"/>
  </si>
  <si>
    <t>４－８　財務</t>
    <rPh sb="4" eb="6">
      <t>ザイム</t>
    </rPh>
    <phoneticPr fontId="1"/>
  </si>
  <si>
    <t>４－７　調査</t>
    <rPh sb="4" eb="6">
      <t>チョウサ</t>
    </rPh>
    <phoneticPr fontId="1"/>
  </si>
  <si>
    <t>４－６　ファイリング</t>
    <phoneticPr fontId="1"/>
  </si>
  <si>
    <t>４－５　秘書</t>
    <rPh sb="4" eb="6">
      <t>ヒショ</t>
    </rPh>
    <phoneticPr fontId="1"/>
  </si>
  <si>
    <t>４－４　通訳、翻訳、速記</t>
    <rPh sb="4" eb="6">
      <t>ツウヤク</t>
    </rPh>
    <rPh sb="7" eb="9">
      <t>ホンヤク</t>
    </rPh>
    <rPh sb="10" eb="12">
      <t>ソッキ</t>
    </rPh>
    <phoneticPr fontId="1"/>
  </si>
  <si>
    <t>４－３　事務用機器操作</t>
    <rPh sb="4" eb="7">
      <t>ジムヨウ</t>
    </rPh>
    <rPh sb="7" eb="9">
      <t>キキ</t>
    </rPh>
    <rPh sb="9" eb="11">
      <t>ソウサ</t>
    </rPh>
    <phoneticPr fontId="1"/>
  </si>
  <si>
    <t>４－２　機械設計</t>
    <rPh sb="4" eb="6">
      <t>キカイ</t>
    </rPh>
    <rPh sb="6" eb="8">
      <t>セッケイ</t>
    </rPh>
    <phoneticPr fontId="1"/>
  </si>
  <si>
    <t>４－１　情報処理システム開発</t>
    <rPh sb="4" eb="6">
      <t>ジョウホウ</t>
    </rPh>
    <rPh sb="6" eb="8">
      <t>ショリ</t>
    </rPh>
    <rPh sb="12" eb="14">
      <t>カイハツ</t>
    </rPh>
    <phoneticPr fontId="1"/>
  </si>
  <si>
    <t>②　日雇派遣労働者の業務別派遣料金及び賃金</t>
    <phoneticPr fontId="5"/>
  </si>
  <si>
    <r>
      <rPr>
        <sz val="11"/>
        <rFont val="ＭＳ ゴシック"/>
        <family val="3"/>
        <charset val="128"/>
      </rPr>
      <t>様式第11号</t>
    </r>
    <r>
      <rPr>
        <sz val="11"/>
        <rFont val="ＭＳ 明朝"/>
        <family val="1"/>
        <charset val="128"/>
      </rPr>
      <t>（第５面）</t>
    </r>
    <rPh sb="0" eb="2">
      <t>ヨウシキ</t>
    </rPh>
    <rPh sb="2" eb="3">
      <t>ダイ</t>
    </rPh>
    <rPh sb="5" eb="6">
      <t>ゴウ</t>
    </rPh>
    <rPh sb="7" eb="8">
      <t>ダイ</t>
    </rPh>
    <rPh sb="9" eb="10">
      <t>メン</t>
    </rPh>
    <phoneticPr fontId="5"/>
  </si>
  <si>
    <t>（イ）</t>
    <phoneticPr fontId="5"/>
  </si>
  <si>
    <t>ホ　その他の教育訓練</t>
    <phoneticPr fontId="5"/>
  </si>
  <si>
    <t>ニ　階層別訓練</t>
    <phoneticPr fontId="5"/>
  </si>
  <si>
    <t>（イ）</t>
    <phoneticPr fontId="5"/>
  </si>
  <si>
    <t>ハ　職種転換訓練</t>
    <phoneticPr fontId="5"/>
  </si>
  <si>
    <t>（ロ）</t>
    <phoneticPr fontId="5"/>
  </si>
  <si>
    <t>ロ　職能別訓練</t>
    <phoneticPr fontId="5"/>
  </si>
  <si>
    <t>（ロ）</t>
    <phoneticPr fontId="5"/>
  </si>
  <si>
    <t>(下段)　対象となる派遣労働者数</t>
    <rPh sb="1" eb="3">
      <t>カダン</t>
    </rPh>
    <rPh sb="5" eb="7">
      <t>タイショウ</t>
    </rPh>
    <rPh sb="10" eb="12">
      <t>ハケン</t>
    </rPh>
    <rPh sb="12" eb="15">
      <t>ロウドウシャ</t>
    </rPh>
    <rPh sb="15" eb="16">
      <t>スウ</t>
    </rPh>
    <phoneticPr fontId="5"/>
  </si>
  <si>
    <t xml:space="preserve">
    賃金支給の別
１ 有給
　（無給部分なし）
２ 有給
　（無給部分あり）
３ 無給</t>
    <rPh sb="5" eb="7">
      <t>チンギン</t>
    </rPh>
    <rPh sb="7" eb="9">
      <t>シキュウ</t>
    </rPh>
    <phoneticPr fontId="5"/>
  </si>
  <si>
    <t xml:space="preserve">  
   訓練費負担の別
１ 無償
　（実費負担なし）
２ 無償
　（実費負担あり）
３ 有償</t>
    <phoneticPr fontId="5"/>
  </si>
  <si>
    <t>訓練の実施主体の別
１ 事業主
２ 派遣先
３ 訓練機関
４ その他　</t>
    <rPh sb="13" eb="16">
      <t>ジギョウヌシ</t>
    </rPh>
    <rPh sb="19" eb="22">
      <t>ハケンサキ</t>
    </rPh>
    <rPh sb="25" eb="27">
      <t>クンレン</t>
    </rPh>
    <rPh sb="27" eb="29">
      <t>キカン</t>
    </rPh>
    <rPh sb="34" eb="35">
      <t>タ</t>
    </rPh>
    <phoneticPr fontId="5"/>
  </si>
  <si>
    <t>　訓練の方法の別
１ 計画的なOJT
２ OFF-JT
３ OJT
（計画的なもの以外）</t>
    <rPh sb="1" eb="3">
      <t>クンレン</t>
    </rPh>
    <rPh sb="4" eb="6">
      <t>ホウホウ</t>
    </rPh>
    <rPh sb="7" eb="8">
      <t>ベツ</t>
    </rPh>
    <rPh sb="12" eb="14">
      <t>ケイカク</t>
    </rPh>
    <rPh sb="14" eb="15">
      <t>テキ</t>
    </rPh>
    <rPh sb="36" eb="39">
      <t>ケイカクテキ</t>
    </rPh>
    <rPh sb="42" eb="44">
      <t>イガイ</t>
    </rPh>
    <phoneticPr fontId="5"/>
  </si>
  <si>
    <t>対象となる派遣労働者
(上段)　種別
（１雇入時・２派遣中・３待機中・４入社○年目・５長期的なキャリア形成を念頭に置いた内容の教育訓練の対象となる無期雇用派遣労働者・６その他）</t>
    <rPh sb="0" eb="2">
      <t>タイショウ</t>
    </rPh>
    <rPh sb="5" eb="7">
      <t>ハケン</t>
    </rPh>
    <rPh sb="7" eb="10">
      <t>ロウドウシャ</t>
    </rPh>
    <rPh sb="14" eb="16">
      <t>ジョウダン</t>
    </rPh>
    <rPh sb="18" eb="20">
      <t>シュベツ</t>
    </rPh>
    <rPh sb="28" eb="31">
      <t>ハケンチュウ</t>
    </rPh>
    <rPh sb="70" eb="72">
      <t>タイショウ</t>
    </rPh>
    <rPh sb="75" eb="77">
      <t>ムキ</t>
    </rPh>
    <rPh sb="77" eb="79">
      <t>コヨウ</t>
    </rPh>
    <rPh sb="79" eb="81">
      <t>ハケン</t>
    </rPh>
    <rPh sb="81" eb="84">
      <t>ロウドウシャ</t>
    </rPh>
    <rPh sb="88" eb="89">
      <t>タ</t>
    </rPh>
    <phoneticPr fontId="5"/>
  </si>
  <si>
    <t>③</t>
    <phoneticPr fontId="5"/>
  </si>
  <si>
    <t>キャリアコンサルティングの実施状況</t>
    <phoneticPr fontId="5"/>
  </si>
  <si>
    <t>②</t>
    <phoneticPr fontId="5"/>
  </si>
  <si>
    <t>―</t>
    <phoneticPr fontId="5"/>
  </si>
  <si>
    <t>キャリアコンサルタント</t>
    <phoneticPr fontId="5"/>
  </si>
  <si>
    <t>うち派遣元責任者
との兼任状況</t>
    <phoneticPr fontId="5"/>
  </si>
  <si>
    <t>①</t>
    <phoneticPr fontId="5"/>
  </si>
  <si>
    <t>法第40条の２第１項第５号(介護休業取得者の代替)</t>
    <rPh sb="10" eb="11">
      <t>ダイ</t>
    </rPh>
    <rPh sb="12" eb="13">
      <t>ゴウ</t>
    </rPh>
    <rPh sb="14" eb="16">
      <t>カイゴ</t>
    </rPh>
    <rPh sb="16" eb="18">
      <t>キュウギョウ</t>
    </rPh>
    <rPh sb="18" eb="21">
      <t>シュトクシャ</t>
    </rPh>
    <rPh sb="22" eb="24">
      <t>ダイタイ</t>
    </rPh>
    <phoneticPr fontId="1"/>
  </si>
  <si>
    <t>法第40条の２第１項第４号(育児休業等取得者の代替)</t>
    <rPh sb="10" eb="11">
      <t>ダイ</t>
    </rPh>
    <rPh sb="12" eb="13">
      <t>ゴウ</t>
    </rPh>
    <rPh sb="14" eb="16">
      <t>イクジ</t>
    </rPh>
    <rPh sb="16" eb="18">
      <t>キュウギョウ</t>
    </rPh>
    <rPh sb="18" eb="19">
      <t>トウ</t>
    </rPh>
    <rPh sb="19" eb="22">
      <t>シュトクシャ</t>
    </rPh>
    <rPh sb="23" eb="25">
      <t>ダイタイ</t>
    </rPh>
    <phoneticPr fontId="1"/>
  </si>
  <si>
    <t>法第40条の２第１項第３号イ(有期プロジェクト業務)</t>
    <phoneticPr fontId="1"/>
  </si>
  <si>
    <t>法第40条の２第１項第２号(高齢者)</t>
    <rPh sb="0" eb="1">
      <t>ホウ</t>
    </rPh>
    <rPh sb="1" eb="2">
      <t>ダイ</t>
    </rPh>
    <rPh sb="4" eb="5">
      <t>ジョウ</t>
    </rPh>
    <rPh sb="14" eb="17">
      <t>コウレイシャ</t>
    </rPh>
    <phoneticPr fontId="1"/>
  </si>
  <si>
    <t>有期雇用派遣労働者</t>
    <phoneticPr fontId="5"/>
  </si>
  <si>
    <t>特定製造業従事者　計</t>
    <rPh sb="9" eb="10">
      <t>ケイ</t>
    </rPh>
    <phoneticPr fontId="5"/>
  </si>
  <si>
    <t>66 建設従事者（建設躯体工事従事者を除く）</t>
    <phoneticPr fontId="5"/>
  </si>
  <si>
    <t>56・57 製品検査従事者</t>
    <phoneticPr fontId="5"/>
  </si>
  <si>
    <t>52・53 製品製造・加工処理従事者</t>
    <phoneticPr fontId="5"/>
  </si>
  <si>
    <t>49・50 生産設備制御・監視従事者</t>
    <phoneticPr fontId="5"/>
  </si>
  <si>
    <t>38 生活衛生サービス職業従事者</t>
    <phoneticPr fontId="5"/>
  </si>
  <si>
    <t>07・08 製造技術者</t>
    <phoneticPr fontId="5"/>
  </si>
  <si>
    <t>有期雇用派遣労働者</t>
    <phoneticPr fontId="5"/>
  </si>
  <si>
    <t>協定対象
派遣労働者</t>
    <phoneticPr fontId="5"/>
  </si>
  <si>
    <t>協定対象
派遣労働者</t>
    <phoneticPr fontId="5"/>
  </si>
  <si>
    <t>無期雇用派遣労働者</t>
    <phoneticPr fontId="5"/>
  </si>
  <si>
    <t>有期雇用派遣労働者</t>
    <phoneticPr fontId="5"/>
  </si>
  <si>
    <t>無期雇用派遣労働者</t>
    <phoneticPr fontId="5"/>
  </si>
  <si>
    <t>うち、通算雇用期間が１年未満の派遣労働者</t>
    <rPh sb="3" eb="5">
      <t>ツウサン</t>
    </rPh>
    <rPh sb="5" eb="7">
      <t>コヨウ</t>
    </rPh>
    <rPh sb="7" eb="9">
      <t>キカン</t>
    </rPh>
    <rPh sb="11" eb="12">
      <t>ネン</t>
    </rPh>
    <rPh sb="12" eb="14">
      <t>ミマン</t>
    </rPh>
    <rPh sb="15" eb="17">
      <t>ハケン</t>
    </rPh>
    <rPh sb="17" eb="20">
      <t>ロウドウシャ</t>
    </rPh>
    <phoneticPr fontId="5"/>
  </si>
  <si>
    <t>うち、通算雇用期間が１年以上の派遣労働者</t>
    <rPh sb="3" eb="5">
      <t>ツウサン</t>
    </rPh>
    <rPh sb="5" eb="7">
      <t>コヨウ</t>
    </rPh>
    <rPh sb="7" eb="9">
      <t>キカン</t>
    </rPh>
    <rPh sb="11" eb="14">
      <t>ネンイジョウ</t>
    </rPh>
    <rPh sb="15" eb="17">
      <t>ハケン</t>
    </rPh>
    <rPh sb="17" eb="20">
      <t>ロウドウシャ</t>
    </rPh>
    <phoneticPr fontId="7"/>
  </si>
  <si>
    <t>Ⅱ　６月１日現在の状況報告</t>
    <phoneticPr fontId="5"/>
  </si>
  <si>
    <t>有期雇用
派遣労働者</t>
    <rPh sb="0" eb="2">
      <t>ユウキ</t>
    </rPh>
    <rPh sb="2" eb="4">
      <t>コヨウ</t>
    </rPh>
    <rPh sb="5" eb="7">
      <t>ハケン</t>
    </rPh>
    <rPh sb="7" eb="10">
      <t>ロウドウシャ</t>
    </rPh>
    <phoneticPr fontId="5"/>
  </si>
  <si>
    <t>２　過去１年以内に労働者派遣されたことのある登録者（雇用されている者を含む。）の数</t>
    <phoneticPr fontId="5"/>
  </si>
  <si>
    <t>法第40条の２第１項第５号(介護休業取得者の代替業務)</t>
    <rPh sb="10" eb="11">
      <t>ダイ</t>
    </rPh>
    <rPh sb="12" eb="13">
      <t>ゴウ</t>
    </rPh>
    <rPh sb="14" eb="16">
      <t>カイゴ</t>
    </rPh>
    <rPh sb="16" eb="18">
      <t>キュウギョウ</t>
    </rPh>
    <rPh sb="18" eb="21">
      <t>シュトクシャ</t>
    </rPh>
    <rPh sb="22" eb="24">
      <t>ダイタイ</t>
    </rPh>
    <rPh sb="24" eb="26">
      <t>ギョウム</t>
    </rPh>
    <phoneticPr fontId="1"/>
  </si>
  <si>
    <t>法第40条の２第１項第４号(育児休業等取得者の代替業務)</t>
    <rPh sb="10" eb="11">
      <t>ダイ</t>
    </rPh>
    <rPh sb="12" eb="13">
      <t>ゴウ</t>
    </rPh>
    <rPh sb="14" eb="16">
      <t>イクジ</t>
    </rPh>
    <rPh sb="16" eb="18">
      <t>キュウギョウ</t>
    </rPh>
    <rPh sb="18" eb="19">
      <t>トウ</t>
    </rPh>
    <rPh sb="19" eb="22">
      <t>シュトクシャ</t>
    </rPh>
    <rPh sb="23" eb="25">
      <t>ダイタイ</t>
    </rPh>
    <rPh sb="25" eb="27">
      <t>ギョウム</t>
    </rPh>
    <phoneticPr fontId="1"/>
  </si>
  <si>
    <t>日雇派遣労働者</t>
    <phoneticPr fontId="5"/>
  </si>
  <si>
    <t>協定対象
派遣労働者</t>
    <phoneticPr fontId="5"/>
  </si>
  <si>
    <t>日雇派遣労働者</t>
    <phoneticPr fontId="5"/>
  </si>
  <si>
    <t>ⅳ　主たる生計者でない者</t>
    <rPh sb="2" eb="3">
      <t>シュ</t>
    </rPh>
    <rPh sb="5" eb="8">
      <t>セイケイシャ</t>
    </rPh>
    <rPh sb="11" eb="12">
      <t>シャ</t>
    </rPh>
    <phoneticPr fontId="5"/>
  </si>
  <si>
    <t>ⅲ　副業として従事する者</t>
    <rPh sb="2" eb="4">
      <t>フクギョウ</t>
    </rPh>
    <rPh sb="7" eb="9">
      <t>ジュウジ</t>
    </rPh>
    <rPh sb="11" eb="12">
      <t>モノ</t>
    </rPh>
    <phoneticPr fontId="5"/>
  </si>
  <si>
    <t>ⅱ　昼間学生</t>
    <rPh sb="2" eb="4">
      <t>ヒルマ</t>
    </rPh>
    <rPh sb="4" eb="6">
      <t>ガクセイ</t>
    </rPh>
    <phoneticPr fontId="5"/>
  </si>
  <si>
    <t>ⅰ　高齢者</t>
    <rPh sb="2" eb="5">
      <t>コウレイシャ</t>
    </rPh>
    <phoneticPr fontId="5"/>
  </si>
  <si>
    <t xml:space="preserve">
日雇派遣労働者　計</t>
    <phoneticPr fontId="7"/>
  </si>
  <si>
    <t>※労働局記入欄</t>
    <rPh sb="1" eb="4">
      <t>ロウドウキョク</t>
    </rPh>
    <rPh sb="4" eb="7">
      <t>キニュウラン</t>
    </rPh>
    <phoneticPr fontId="5"/>
  </si>
  <si>
    <t>11 請負事業の実施</t>
    <rPh sb="3" eb="5">
      <t>ウケオイ</t>
    </rPh>
    <rPh sb="5" eb="7">
      <t>ジギョウ</t>
    </rPh>
    <rPh sb="8" eb="10">
      <t>ジッシ</t>
    </rPh>
    <phoneticPr fontId="5"/>
  </si>
  <si>
    <t>うち構内請負の実施</t>
    <rPh sb="2" eb="4">
      <t>コウナイ</t>
    </rPh>
    <rPh sb="4" eb="6">
      <t>ウケオイ</t>
    </rPh>
    <rPh sb="7" eb="9">
      <t>ジッシ</t>
    </rPh>
    <phoneticPr fontId="5"/>
  </si>
  <si>
    <t>②民営職業紹介事業の許可・届出番号</t>
    <rPh sb="1" eb="3">
      <t>ミンエイ</t>
    </rPh>
    <rPh sb="10" eb="12">
      <t>キョカ</t>
    </rPh>
    <rPh sb="13" eb="15">
      <t>トドケデ</t>
    </rPh>
    <rPh sb="15" eb="17">
      <t>バンゴウ</t>
    </rPh>
    <phoneticPr fontId="5"/>
  </si>
  <si>
    <t>①労働者派遣事業の許可番号</t>
    <rPh sb="1" eb="4">
      <t>ロウドウシャ</t>
    </rPh>
    <rPh sb="4" eb="8">
      <t>ハケンジギョウ</t>
    </rPh>
    <phoneticPr fontId="5"/>
  </si>
  <si>
    <t>10 親会社の名称</t>
    <rPh sb="3" eb="6">
      <t>オヤガイシャ</t>
    </rPh>
    <rPh sb="7" eb="9">
      <t>メイショウ</t>
    </rPh>
    <phoneticPr fontId="5"/>
  </si>
  <si>
    <t>９ 民営職業紹介事業との兼業</t>
    <rPh sb="2" eb="4">
      <t>ミンエイ</t>
    </rPh>
    <rPh sb="4" eb="6">
      <t>ショクギョウ</t>
    </rPh>
    <rPh sb="6" eb="8">
      <t>ショウカイ</t>
    </rPh>
    <rPh sb="8" eb="10">
      <t>ジギョウ</t>
    </rPh>
    <rPh sb="12" eb="14">
      <t>ケンギョウ</t>
    </rPh>
    <phoneticPr fontId="5"/>
  </si>
  <si>
    <t>８</t>
    <phoneticPr fontId="5"/>
  </si>
  <si>
    <t>分類番号</t>
    <phoneticPr fontId="5"/>
  </si>
  <si>
    <t>名称</t>
    <rPh sb="0" eb="2">
      <t>メイショウ</t>
    </rPh>
    <phoneticPr fontId="5"/>
  </si>
  <si>
    <t>産業分類</t>
    <rPh sb="0" eb="2">
      <t>サンギョウ</t>
    </rPh>
    <rPh sb="2" eb="4">
      <t>ブンルイ</t>
    </rPh>
    <phoneticPr fontId="5"/>
  </si>
  <si>
    <t>７</t>
    <phoneticPr fontId="5"/>
  </si>
  <si>
    <t>６ 大企業、中小企業の別</t>
    <rPh sb="2" eb="5">
      <t>ダイキギョウ</t>
    </rPh>
    <rPh sb="6" eb="8">
      <t>チュウショウ</t>
    </rPh>
    <rPh sb="8" eb="10">
      <t>キギョウ</t>
    </rPh>
    <rPh sb="11" eb="12">
      <t>ベツ</t>
    </rPh>
    <phoneticPr fontId="5"/>
  </si>
  <si>
    <t>５ 事業所の住所</t>
    <rPh sb="2" eb="5">
      <t>ジギョウショ</t>
    </rPh>
    <rPh sb="6" eb="8">
      <t>ジュウショ</t>
    </rPh>
    <phoneticPr fontId="5"/>
  </si>
  <si>
    <t>４ 事業所の名称</t>
    <rPh sb="2" eb="5">
      <t>ジギョウショ</t>
    </rPh>
    <rPh sb="6" eb="8">
      <t>メイショウ</t>
    </rPh>
    <phoneticPr fontId="5"/>
  </si>
  <si>
    <t>（ふりがな）</t>
    <phoneticPr fontId="5"/>
  </si>
  <si>
    <t>３ 代表者の氏名
（法人の場合）</t>
    <rPh sb="2" eb="5">
      <t>ダイヒョウシャ</t>
    </rPh>
    <rPh sb="6" eb="8">
      <t>シメイ</t>
    </rPh>
    <rPh sb="10" eb="12">
      <t>ホウジン</t>
    </rPh>
    <rPh sb="13" eb="15">
      <t>バアイ</t>
    </rPh>
    <phoneticPr fontId="5"/>
  </si>
  <si>
    <t>役　名</t>
    <phoneticPr fontId="5"/>
  </si>
  <si>
    <t>２ 住　所</t>
    <rPh sb="2" eb="5">
      <t>ジュウショ</t>
    </rPh>
    <phoneticPr fontId="5"/>
  </si>
  <si>
    <t>１ 氏名又は名称</t>
    <rPh sb="2" eb="4">
      <t>シメイ</t>
    </rPh>
    <rPh sb="4" eb="5">
      <t>マタ</t>
    </rPh>
    <rPh sb="6" eb="8">
      <t>メイショウ</t>
    </rPh>
    <phoneticPr fontId="5"/>
  </si>
  <si>
    <t>　労働者派遣事業の適正な運営の確保及び派遣労働者の保護等に関する法律第23条第１項の規定により、下記のとおり事業報告書を提出します。</t>
    <rPh sb="54" eb="56">
      <t>ジギョウ</t>
    </rPh>
    <rPh sb="56" eb="58">
      <t>ホウコク</t>
    </rPh>
    <rPh sb="58" eb="59">
      <t>ショ</t>
    </rPh>
    <rPh sb="60" eb="62">
      <t>テイシュツ</t>
    </rPh>
    <phoneticPr fontId="5"/>
  </si>
  <si>
    <t>提出者</t>
    <rPh sb="0" eb="3">
      <t>テイシュツシャ</t>
    </rPh>
    <phoneticPr fontId="5"/>
  </si>
  <si>
    <t>厚　生　労　働　大　臣　　殿</t>
    <rPh sb="0" eb="1">
      <t>アツ</t>
    </rPh>
    <rPh sb="2" eb="3">
      <t>ショウ</t>
    </rPh>
    <rPh sb="4" eb="5">
      <t>ロウ</t>
    </rPh>
    <rPh sb="6" eb="7">
      <t>ドウ</t>
    </rPh>
    <rPh sb="8" eb="9">
      <t>ダイ</t>
    </rPh>
    <rPh sb="10" eb="11">
      <t>シン</t>
    </rPh>
    <rPh sb="13" eb="14">
      <t>ドノ</t>
    </rPh>
    <phoneticPr fontId="5"/>
  </si>
  <si>
    <t>（６月１日現在の状況報告）</t>
    <rPh sb="2" eb="3">
      <t>ガツ</t>
    </rPh>
    <rPh sb="4" eb="5">
      <t>ニチ</t>
    </rPh>
    <rPh sb="5" eb="7">
      <t>ゲンザイ</t>
    </rPh>
    <rPh sb="8" eb="10">
      <t>ジョウキョウ</t>
    </rPh>
    <rPh sb="10" eb="12">
      <t>ホウコク</t>
    </rPh>
    <phoneticPr fontId="5"/>
  </si>
  <si>
    <t>（年度報告）</t>
    <rPh sb="1" eb="3">
      <t>ネンド</t>
    </rPh>
    <rPh sb="3" eb="5">
      <t>ホウコク</t>
    </rPh>
    <phoneticPr fontId="5"/>
  </si>
  <si>
    <t>労働者派遣事業報告書</t>
    <rPh sb="7" eb="10">
      <t>ホウコクショ</t>
    </rPh>
    <phoneticPr fontId="5"/>
  </si>
  <si>
    <t>許可年月日</t>
    <rPh sb="2" eb="5">
      <t>ネンガッピ</t>
    </rPh>
    <phoneticPr fontId="5"/>
  </si>
  <si>
    <t>事業所枝番号</t>
    <rPh sb="0" eb="3">
      <t>ジギョウショ</t>
    </rPh>
    <rPh sb="3" eb="6">
      <t>エダバンゴウ</t>
    </rPh>
    <phoneticPr fontId="5"/>
  </si>
  <si>
    <t>許可番号</t>
    <phoneticPr fontId="5"/>
  </si>
  <si>
    <r>
      <t>様式第11号</t>
    </r>
    <r>
      <rPr>
        <sz val="11"/>
        <rFont val="ＭＳ 明朝"/>
        <family val="1"/>
        <charset val="128"/>
      </rPr>
      <t>（第１面）</t>
    </r>
    <rPh sb="0" eb="2">
      <t>ヨウシキ</t>
    </rPh>
    <rPh sb="2" eb="3">
      <t>ダイ</t>
    </rPh>
    <rPh sb="5" eb="6">
      <t>ゴウ</t>
    </rPh>
    <rPh sb="7" eb="8">
      <t>ダイ</t>
    </rPh>
    <rPh sb="9" eb="10">
      <t>メン</t>
    </rPh>
    <phoneticPr fontId="5"/>
  </si>
  <si>
    <t>（５）欄の「イ　紹介予定派遣に係る労働者派遣契約の申込人数（人）」の内数であること。</t>
    <rPh sb="3" eb="4">
      <t>ラン</t>
    </rPh>
    <rPh sb="34" eb="35">
      <t>ナイ</t>
    </rPh>
    <rPh sb="35" eb="36">
      <t>スウ</t>
    </rPh>
    <phoneticPr fontId="5"/>
  </si>
  <si>
    <t>※２</t>
    <phoneticPr fontId="5"/>
  </si>
  <si>
    <t>「１年未満見込み」については、派遣元での通算雇用期間が１年以上の者（登録中の者を含む）に限る。</t>
    <rPh sb="15" eb="18">
      <t>ハケンモト</t>
    </rPh>
    <rPh sb="20" eb="22">
      <t>ツウサン</t>
    </rPh>
    <rPh sb="22" eb="24">
      <t>コヨウ</t>
    </rPh>
    <rPh sb="24" eb="26">
      <t>キカン</t>
    </rPh>
    <rPh sb="28" eb="31">
      <t>ネンイジョウ</t>
    </rPh>
    <rPh sb="32" eb="33">
      <t>シャ</t>
    </rPh>
    <rPh sb="34" eb="36">
      <t>トウロク</t>
    </rPh>
    <rPh sb="36" eb="37">
      <t>チュウ</t>
    </rPh>
    <rPh sb="38" eb="39">
      <t>シャ</t>
    </rPh>
    <rPh sb="40" eb="41">
      <t>フク</t>
    </rPh>
    <rPh sb="44" eb="45">
      <t>カギ</t>
    </rPh>
    <phoneticPr fontId="5"/>
  </si>
  <si>
    <t>※１</t>
    <phoneticPr fontId="5"/>
  </si>
  <si>
    <t>１年未満見込み（※１）</t>
    <rPh sb="1" eb="2">
      <t>ネン</t>
    </rPh>
    <rPh sb="2" eb="4">
      <t>ミマン</t>
    </rPh>
    <phoneticPr fontId="5"/>
  </si>
  <si>
    <t>１年から１年半未満見込み</t>
    <rPh sb="1" eb="2">
      <t>ネン</t>
    </rPh>
    <rPh sb="5" eb="6">
      <t>ネン</t>
    </rPh>
    <rPh sb="6" eb="7">
      <t>ハン</t>
    </rPh>
    <rPh sb="7" eb="9">
      <t>ミマン</t>
    </rPh>
    <rPh sb="9" eb="11">
      <t>ミコ</t>
    </rPh>
    <phoneticPr fontId="5"/>
  </si>
  <si>
    <t>１年半から２年未満見込み</t>
    <rPh sb="1" eb="3">
      <t>ネンハン</t>
    </rPh>
    <rPh sb="6" eb="7">
      <t>ネン</t>
    </rPh>
    <rPh sb="7" eb="9">
      <t>ミマン</t>
    </rPh>
    <rPh sb="9" eb="11">
      <t>ミコ</t>
    </rPh>
    <phoneticPr fontId="5"/>
  </si>
  <si>
    <t>２年から２年半未満見込み</t>
    <rPh sb="1" eb="2">
      <t>ネン</t>
    </rPh>
    <rPh sb="5" eb="6">
      <t>ネン</t>
    </rPh>
    <rPh sb="6" eb="7">
      <t>ハン</t>
    </rPh>
    <rPh sb="7" eb="9">
      <t>ミマン</t>
    </rPh>
    <rPh sb="9" eb="11">
      <t>ミコ</t>
    </rPh>
    <phoneticPr fontId="5"/>
  </si>
  <si>
    <t>２年半から３年未満見込み</t>
    <rPh sb="1" eb="3">
      <t>ネンハン</t>
    </rPh>
    <rPh sb="6" eb="7">
      <t>ネン</t>
    </rPh>
    <rPh sb="7" eb="9">
      <t>ミマン</t>
    </rPh>
    <rPh sb="9" eb="11">
      <t>ミコ</t>
    </rPh>
    <phoneticPr fontId="5"/>
  </si>
  <si>
    <t>３年見込み</t>
    <rPh sb="1" eb="2">
      <t>ネン</t>
    </rPh>
    <rPh sb="2" eb="4">
      <t>ミコ</t>
    </rPh>
    <phoneticPr fontId="5"/>
  </si>
  <si>
    <t>左記以外のその他の措置</t>
    <phoneticPr fontId="5"/>
  </si>
  <si>
    <t>紹介予定派遣（※２）</t>
    <phoneticPr fontId="5"/>
  </si>
  <si>
    <t>教育訓練（雇用を維持したままのものに限る）</t>
    <rPh sb="18" eb="19">
      <t>カギ</t>
    </rPh>
    <phoneticPr fontId="5"/>
  </si>
  <si>
    <t>うち、新たな派遣先で就業した人数</t>
    <rPh sb="3" eb="4">
      <t>アラ</t>
    </rPh>
    <rPh sb="6" eb="9">
      <t>ハケンサキ</t>
    </rPh>
    <rPh sb="10" eb="12">
      <t>シュウギョウ</t>
    </rPh>
    <rPh sb="14" eb="16">
      <t>ニンズウ</t>
    </rPh>
    <phoneticPr fontId="5"/>
  </si>
  <si>
    <t>うち、派遣先で雇用された人数</t>
    <rPh sb="3" eb="6">
      <t>ハケンサキ</t>
    </rPh>
    <rPh sb="7" eb="9">
      <t>コヨウ</t>
    </rPh>
    <rPh sb="12" eb="14">
      <t>ニンズウ</t>
    </rPh>
    <phoneticPr fontId="5"/>
  </si>
  <si>
    <t>備考</t>
    <phoneticPr fontId="5"/>
  </si>
  <si>
    <t>第１号から第４号までのいずれの措置も講じなかった人数</t>
    <rPh sb="0" eb="1">
      <t>ダイ</t>
    </rPh>
    <rPh sb="2" eb="3">
      <t>ゴウ</t>
    </rPh>
    <rPh sb="5" eb="6">
      <t>ダイ</t>
    </rPh>
    <rPh sb="7" eb="8">
      <t>ゴウ</t>
    </rPh>
    <rPh sb="15" eb="17">
      <t>ソチ</t>
    </rPh>
    <rPh sb="18" eb="19">
      <t>コウ</t>
    </rPh>
    <rPh sb="24" eb="26">
      <t>ニンズウ</t>
    </rPh>
    <phoneticPr fontId="5"/>
  </si>
  <si>
    <t>第４号の措置（その他の措置）
を講じた人数</t>
    <rPh sb="0" eb="1">
      <t>ダイ</t>
    </rPh>
    <rPh sb="2" eb="3">
      <t>ゴウ</t>
    </rPh>
    <rPh sb="4" eb="6">
      <t>ソチ</t>
    </rPh>
    <rPh sb="16" eb="17">
      <t>コウ</t>
    </rPh>
    <phoneticPr fontId="5"/>
  </si>
  <si>
    <t>第３号の措置（派遣元で派遣労働者以外の労働者として無期雇用）を講じた人数</t>
    <rPh sb="0" eb="1">
      <t>ダイ</t>
    </rPh>
    <rPh sb="2" eb="3">
      <t>ゴウ</t>
    </rPh>
    <rPh sb="4" eb="6">
      <t>ソチ</t>
    </rPh>
    <rPh sb="11" eb="13">
      <t>ハケン</t>
    </rPh>
    <rPh sb="13" eb="16">
      <t>ロウドウシャ</t>
    </rPh>
    <rPh sb="16" eb="18">
      <t>イガイ</t>
    </rPh>
    <rPh sb="19" eb="22">
      <t>ロウドウシャ</t>
    </rPh>
    <rPh sb="31" eb="32">
      <t>コウ</t>
    </rPh>
    <phoneticPr fontId="5"/>
  </si>
  <si>
    <t>第２号の措置（新たな派遣先の提供）を講じた人数</t>
    <rPh sb="0" eb="1">
      <t>ダイ</t>
    </rPh>
    <rPh sb="2" eb="3">
      <t>ゴウ</t>
    </rPh>
    <rPh sb="4" eb="6">
      <t>ソチ</t>
    </rPh>
    <rPh sb="18" eb="19">
      <t>コウ</t>
    </rPh>
    <phoneticPr fontId="5"/>
  </si>
  <si>
    <t>第１号の措置（ 派遣先への直接雇用の依頼）を講じた人数</t>
    <rPh sb="4" eb="6">
      <t>ソチ</t>
    </rPh>
    <rPh sb="8" eb="10">
      <t>ハケン</t>
    </rPh>
    <rPh sb="10" eb="11">
      <t>サキ</t>
    </rPh>
    <rPh sb="13" eb="15">
      <t>チョクセツ</t>
    </rPh>
    <rPh sb="15" eb="17">
      <t>コヨウ</t>
    </rPh>
    <rPh sb="18" eb="20">
      <t>イライ</t>
    </rPh>
    <rPh sb="22" eb="23">
      <t>コウ</t>
    </rPh>
    <rPh sb="25" eb="27">
      <t>ニンズウ</t>
    </rPh>
    <phoneticPr fontId="5"/>
  </si>
  <si>
    <t>対象派遣労働者数</t>
    <rPh sb="0" eb="2">
      <t>タイショウ</t>
    </rPh>
    <rPh sb="2" eb="4">
      <t>ハケン</t>
    </rPh>
    <rPh sb="4" eb="7">
      <t>ロウドウシャ</t>
    </rPh>
    <rPh sb="7" eb="8">
      <t>スウ</t>
    </rPh>
    <phoneticPr fontId="5"/>
  </si>
  <si>
    <t>期間</t>
    <rPh sb="0" eb="2">
      <t>キカン</t>
    </rPh>
    <phoneticPr fontId="5"/>
  </si>
  <si>
    <t>ハ</t>
    <phoneticPr fontId="5"/>
  </si>
  <si>
    <t>ロ</t>
    <phoneticPr fontId="5"/>
  </si>
  <si>
    <t>イ</t>
    <phoneticPr fontId="5"/>
  </si>
  <si>
    <t>１ 有給（無給部分なし）・２ 有給（無給部分あり）・３ 無給</t>
    <rPh sb="5" eb="7">
      <t>ムキュウ</t>
    </rPh>
    <rPh sb="7" eb="9">
      <t>ブブン</t>
    </rPh>
    <phoneticPr fontId="5"/>
  </si>
  <si>
    <t>１ 無償（実費負担なし）・２ 無償（実費負担あり）・３ 有償</t>
    <rPh sb="5" eb="7">
      <t>ジッピ</t>
    </rPh>
    <rPh sb="7" eb="9">
      <t>フタン</t>
    </rPh>
    <phoneticPr fontId="5"/>
  </si>
  <si>
    <t>１ 事業主・
２ 派遣先・
３ 訓練機関・
４ その他　</t>
    <rPh sb="16" eb="18">
      <t>クンレン</t>
    </rPh>
    <rPh sb="18" eb="20">
      <t>キカン</t>
    </rPh>
    <phoneticPr fontId="5"/>
  </si>
  <si>
    <t>１ OJT
・
２ OFF-JT</t>
    <phoneticPr fontId="5"/>
  </si>
  <si>
    <t>ニ　紹介予定派遣で職業紹介を経て直接雇用に結びついた労働者数（人）</t>
    <rPh sb="2" eb="4">
      <t>ショウカイ</t>
    </rPh>
    <rPh sb="4" eb="6">
      <t>ヨテイ</t>
    </rPh>
    <rPh sb="6" eb="8">
      <t>ハケン</t>
    </rPh>
    <rPh sb="9" eb="11">
      <t>ショクギョウ</t>
    </rPh>
    <rPh sb="11" eb="13">
      <t>ショウカイ</t>
    </rPh>
    <rPh sb="14" eb="15">
      <t>ヘ</t>
    </rPh>
    <rPh sb="16" eb="18">
      <t>チョクセツ</t>
    </rPh>
    <rPh sb="18" eb="20">
      <t>コヨウ</t>
    </rPh>
    <rPh sb="21" eb="22">
      <t>ムス</t>
    </rPh>
    <rPh sb="26" eb="29">
      <t>ロウドウシャ</t>
    </rPh>
    <rPh sb="29" eb="30">
      <t>スウ</t>
    </rPh>
    <rPh sb="31" eb="32">
      <t>ニン</t>
    </rPh>
    <phoneticPr fontId="5"/>
  </si>
  <si>
    <t>ハ　紹介予定派遣において職業紹介を実施した労働者数（人）</t>
    <rPh sb="2" eb="4">
      <t>ショウカイ</t>
    </rPh>
    <rPh sb="4" eb="6">
      <t>ヨテイ</t>
    </rPh>
    <rPh sb="6" eb="8">
      <t>ハケン</t>
    </rPh>
    <rPh sb="12" eb="14">
      <t>ショクギョウ</t>
    </rPh>
    <rPh sb="14" eb="16">
      <t>ショウカイ</t>
    </rPh>
    <rPh sb="17" eb="19">
      <t>ジッシ</t>
    </rPh>
    <rPh sb="21" eb="24">
      <t>ロウドウシャ</t>
    </rPh>
    <rPh sb="24" eb="25">
      <t>スウ</t>
    </rPh>
    <rPh sb="26" eb="27">
      <t>ニン</t>
    </rPh>
    <phoneticPr fontId="5"/>
  </si>
  <si>
    <t>ロ　紹介予定派遣により労働者派遣をした労働者数（人）</t>
    <rPh sb="2" eb="4">
      <t>ショウカイ</t>
    </rPh>
    <rPh sb="4" eb="6">
      <t>ヨテイ</t>
    </rPh>
    <rPh sb="6" eb="8">
      <t>ハケン</t>
    </rPh>
    <rPh sb="11" eb="14">
      <t>ロウドウシャ</t>
    </rPh>
    <rPh sb="14" eb="16">
      <t>ハケン</t>
    </rPh>
    <rPh sb="19" eb="22">
      <t>ロウドウシャ</t>
    </rPh>
    <rPh sb="22" eb="23">
      <t>スウ</t>
    </rPh>
    <rPh sb="24" eb="25">
      <t>ニン</t>
    </rPh>
    <phoneticPr fontId="5"/>
  </si>
  <si>
    <t>１人当たりの平均実施時間</t>
    <rPh sb="0" eb="2">
      <t>ヒトリ</t>
    </rPh>
    <rPh sb="2" eb="3">
      <t>ア</t>
    </rPh>
    <rPh sb="6" eb="8">
      <t>ヘイキン</t>
    </rPh>
    <rPh sb="8" eb="10">
      <t>ジッシ</t>
    </rPh>
    <rPh sb="10" eb="12">
      <t>ジカン</t>
    </rPh>
    <phoneticPr fontId="5"/>
  </si>
  <si>
    <t>賃金支給の別</t>
    <rPh sb="0" eb="2">
      <t>チンギン</t>
    </rPh>
    <rPh sb="2" eb="4">
      <t>シキュウ</t>
    </rPh>
    <phoneticPr fontId="5"/>
  </si>
  <si>
    <t>訓練費負担の別</t>
  </si>
  <si>
    <t>訓練の実施主体の別</t>
    <phoneticPr fontId="5"/>
  </si>
  <si>
    <t>訓練の方法の別</t>
    <rPh sb="0" eb="2">
      <t>クンレン</t>
    </rPh>
    <rPh sb="3" eb="5">
      <t>ホウホウ</t>
    </rPh>
    <rPh sb="6" eb="7">
      <t>ベツ</t>
    </rPh>
    <phoneticPr fontId="5"/>
  </si>
  <si>
    <t>イ　紹介予定派遣に係る労働者派遣契約の申込人数（人）</t>
    <rPh sb="2" eb="4">
      <t>ショウカイ</t>
    </rPh>
    <rPh sb="4" eb="6">
      <t>ヨテイ</t>
    </rPh>
    <rPh sb="6" eb="8">
      <t>ハケン</t>
    </rPh>
    <rPh sb="9" eb="10">
      <t>カカ</t>
    </rPh>
    <rPh sb="11" eb="14">
      <t>ロウドウシャ</t>
    </rPh>
    <rPh sb="14" eb="16">
      <t>ハケン</t>
    </rPh>
    <rPh sb="16" eb="18">
      <t>ケイヤク</t>
    </rPh>
    <rPh sb="19" eb="21">
      <t>モウシコミ</t>
    </rPh>
    <rPh sb="21" eb="23">
      <t>ニンズウ</t>
    </rPh>
    <rPh sb="24" eb="25">
      <t>ニン</t>
    </rPh>
    <phoneticPr fontId="5"/>
  </si>
  <si>
    <t>訓練の内容</t>
    <phoneticPr fontId="5"/>
  </si>
  <si>
    <t>②</t>
    <phoneticPr fontId="5"/>
  </si>
  <si>
    <t>ホ</t>
    <phoneticPr fontId="5"/>
  </si>
  <si>
    <t>ニ</t>
    <phoneticPr fontId="5"/>
  </si>
  <si>
    <t>教育の内容</t>
    <rPh sb="0" eb="2">
      <t>キョウイク</t>
    </rPh>
    <rPh sb="3" eb="5">
      <t>ナイヨウ</t>
    </rPh>
    <phoneticPr fontId="5"/>
  </si>
  <si>
    <t>所在地</t>
    <phoneticPr fontId="5"/>
  </si>
  <si>
    <t>氏名又は名称</t>
    <phoneticPr fontId="5"/>
  </si>
  <si>
    <t>１人当たりの平均実施時間</t>
    <rPh sb="1" eb="2">
      <t>ニン</t>
    </rPh>
    <rPh sb="2" eb="3">
      <t>ア</t>
    </rPh>
    <rPh sb="6" eb="8">
      <t>ヘイキン</t>
    </rPh>
    <rPh sb="8" eb="10">
      <t>ジッシ</t>
    </rPh>
    <phoneticPr fontId="5"/>
  </si>
  <si>
    <t>受講した派遣労働者数</t>
    <rPh sb="0" eb="2">
      <t>ジュコウ</t>
    </rPh>
    <rPh sb="4" eb="6">
      <t>ハケン</t>
    </rPh>
    <rPh sb="6" eb="9">
      <t>ロウドウシャ</t>
    </rPh>
    <rPh sb="9" eb="10">
      <t>スウ</t>
    </rPh>
    <phoneticPr fontId="5"/>
  </si>
  <si>
    <t>教育の方法の別
１ 座学
・
２ 実技</t>
    <phoneticPr fontId="5"/>
  </si>
  <si>
    <t>教育の内容及び当該内容に係る労働安全衛生法又は労働安全衛生規則の該当番号</t>
    <phoneticPr fontId="5"/>
  </si>
  <si>
    <t>③主な派遣先事業主（取引額上位５社）</t>
    <rPh sb="1" eb="2">
      <t>オモ</t>
    </rPh>
    <rPh sb="3" eb="6">
      <t>ハケンサキ</t>
    </rPh>
    <rPh sb="6" eb="9">
      <t>ジギョウヌシ</t>
    </rPh>
    <rPh sb="10" eb="13">
      <t>トリヒキガク</t>
    </rPh>
    <rPh sb="13" eb="15">
      <t>ジョウイ</t>
    </rPh>
    <rPh sb="16" eb="17">
      <t>シャ</t>
    </rPh>
    <phoneticPr fontId="5"/>
  </si>
  <si>
    <t>労働安全衛生法第59条の規定に基づく安全衛生教育</t>
    <phoneticPr fontId="5"/>
  </si>
  <si>
    <t>①</t>
    <phoneticPr fontId="5"/>
  </si>
  <si>
    <t>３年を超えるもの</t>
    <rPh sb="3" eb="4">
      <t>コ</t>
    </rPh>
    <phoneticPr fontId="5"/>
  </si>
  <si>
    <t>１年を超え３年以下のもの</t>
    <rPh sb="1" eb="2">
      <t>ネン</t>
    </rPh>
    <rPh sb="3" eb="4">
      <t>コ</t>
    </rPh>
    <rPh sb="6" eb="7">
      <t>ネン</t>
    </rPh>
    <rPh sb="7" eb="9">
      <t>イカ</t>
    </rPh>
    <phoneticPr fontId="5"/>
  </si>
  <si>
    <t>６月を超え１２月以下のもの</t>
    <rPh sb="1" eb="2">
      <t>ツキ</t>
    </rPh>
    <rPh sb="3" eb="4">
      <t>コ</t>
    </rPh>
    <rPh sb="7" eb="8">
      <t>ツキ</t>
    </rPh>
    <rPh sb="8" eb="10">
      <t>イカ</t>
    </rPh>
    <phoneticPr fontId="5"/>
  </si>
  <si>
    <t>３月を超え６月以下のもの</t>
    <rPh sb="1" eb="2">
      <t>ツキ</t>
    </rPh>
    <rPh sb="3" eb="4">
      <t>コ</t>
    </rPh>
    <rPh sb="6" eb="7">
      <t>ツキ</t>
    </rPh>
    <rPh sb="7" eb="9">
      <t>イカ</t>
    </rPh>
    <phoneticPr fontId="5"/>
  </si>
  <si>
    <t>２月を超え３月以下のもの</t>
    <rPh sb="1" eb="2">
      <t>ツキ</t>
    </rPh>
    <rPh sb="3" eb="4">
      <t>コ</t>
    </rPh>
    <rPh sb="6" eb="7">
      <t>ツキ</t>
    </rPh>
    <rPh sb="7" eb="9">
      <t>イカ</t>
    </rPh>
    <phoneticPr fontId="5"/>
  </si>
  <si>
    <t>１月を超え２月以下のもの</t>
    <rPh sb="1" eb="2">
      <t>ツキ</t>
    </rPh>
    <rPh sb="3" eb="4">
      <t>コ</t>
    </rPh>
    <rPh sb="6" eb="7">
      <t>ツキ</t>
    </rPh>
    <rPh sb="7" eb="9">
      <t>イカ</t>
    </rPh>
    <phoneticPr fontId="5"/>
  </si>
  <si>
    <t>７日を超え１月以下のもの</t>
    <rPh sb="1" eb="2">
      <t>ニチ</t>
    </rPh>
    <rPh sb="3" eb="4">
      <t>コ</t>
    </rPh>
    <rPh sb="6" eb="7">
      <t>ツキ</t>
    </rPh>
    <rPh sb="7" eb="9">
      <t>イカ</t>
    </rPh>
    <phoneticPr fontId="5"/>
  </si>
  <si>
    <t>１日を超え７日以下のもの</t>
    <rPh sb="1" eb="2">
      <t>ニチ</t>
    </rPh>
    <rPh sb="3" eb="4">
      <t>コ</t>
    </rPh>
    <rPh sb="6" eb="7">
      <t>ニチ</t>
    </rPh>
    <rPh sb="7" eb="9">
      <t>イカ</t>
    </rPh>
    <phoneticPr fontId="5"/>
  </si>
  <si>
    <t>１日以下のもの</t>
    <rPh sb="1" eb="2">
      <t>ニチ</t>
    </rPh>
    <rPh sb="2" eb="4">
      <t>イカ</t>
    </rPh>
    <phoneticPr fontId="5"/>
  </si>
  <si>
    <t>総件数</t>
    <rPh sb="0" eb="3">
      <t>ソウケンスウ</t>
    </rPh>
    <phoneticPr fontId="5"/>
  </si>
  <si>
    <t>労働者派遣契約がなかった</t>
    <rPh sb="0" eb="3">
      <t>ロウドウシャ</t>
    </rPh>
    <rPh sb="3" eb="5">
      <t>ハケン</t>
    </rPh>
    <rPh sb="5" eb="7">
      <t>ケイヤク</t>
    </rPh>
    <phoneticPr fontId="5"/>
  </si>
  <si>
    <t>②労働者派遣契約の期間別件数（延べ件数）</t>
    <rPh sb="18" eb="19">
      <t>スウ</t>
    </rPh>
    <phoneticPr fontId="5"/>
  </si>
  <si>
    <t>※登録制度のある事業主のみ</t>
    <rPh sb="1" eb="3">
      <t>トウロク</t>
    </rPh>
    <rPh sb="3" eb="5">
      <t>セイド</t>
    </rPh>
    <rPh sb="8" eb="11">
      <t>ジギョウヌシ</t>
    </rPh>
    <phoneticPr fontId="5"/>
  </si>
  <si>
    <t>①派遣先事業所数（実数）</t>
    <phoneticPr fontId="5"/>
  </si>
  <si>
    <t>登録者　※</t>
    <rPh sb="0" eb="3">
      <t>トウロクシャ</t>
    </rPh>
    <rPh sb="2" eb="3">
      <t>モノ</t>
    </rPh>
    <phoneticPr fontId="5"/>
  </si>
  <si>
    <t>⑥</t>
  </si>
  <si>
    <t>⑤日雇派遣労働者</t>
  </si>
  <si>
    <t>④有期雇用派遣労働者</t>
    <rPh sb="1" eb="3">
      <t>ユウキ</t>
    </rPh>
    <rPh sb="3" eb="5">
      <t>コヨウ</t>
    </rPh>
    <rPh sb="5" eb="7">
      <t>ハケン</t>
    </rPh>
    <rPh sb="7" eb="10">
      <t>ロウドウシャ</t>
    </rPh>
    <phoneticPr fontId="5"/>
  </si>
  <si>
    <t>③無期雇用派遣労働者</t>
    <rPh sb="1" eb="3">
      <t>ムキ</t>
    </rPh>
    <rPh sb="3" eb="5">
      <t>コヨウ</t>
    </rPh>
    <rPh sb="5" eb="7">
      <t>ハケン</t>
    </rPh>
    <rPh sb="7" eb="10">
      <t>ロウドウシャ</t>
    </rPh>
    <phoneticPr fontId="5"/>
  </si>
  <si>
    <t>②派遣労働者総計</t>
    <rPh sb="1" eb="3">
      <t>ハケン</t>
    </rPh>
    <rPh sb="3" eb="6">
      <t>ロウドウシャ</t>
    </rPh>
    <rPh sb="6" eb="8">
      <t>ソウケイ</t>
    </rPh>
    <phoneticPr fontId="5"/>
  </si>
  <si>
    <t>－</t>
  </si>
  <si>
    <t>①全労働者</t>
    <rPh sb="1" eb="2">
      <t>ゼン</t>
    </rPh>
    <rPh sb="2" eb="5">
      <t>ロウドウシャ</t>
    </rPh>
    <phoneticPr fontId="5"/>
  </si>
  <si>
    <t>うち同じ職場に１年以上派遣見込みの者</t>
    <rPh sb="13" eb="15">
      <t>ミコ</t>
    </rPh>
    <phoneticPr fontId="5"/>
  </si>
  <si>
    <t>通算雇用期間が１年未満の派遣労働者</t>
    <rPh sb="0" eb="2">
      <t>ツウサン</t>
    </rPh>
    <rPh sb="2" eb="4">
      <t>コヨウ</t>
    </rPh>
    <rPh sb="4" eb="6">
      <t>キカン</t>
    </rPh>
    <rPh sb="12" eb="14">
      <t>ハケン</t>
    </rPh>
    <rPh sb="14" eb="17">
      <t>ロウドウシャ</t>
    </rPh>
    <phoneticPr fontId="5"/>
  </si>
  <si>
    <t>通算雇用期間が１年以上の派遣労働者</t>
    <rPh sb="0" eb="2">
      <t>ツウサン</t>
    </rPh>
    <rPh sb="2" eb="4">
      <t>コヨウ</t>
    </rPh>
    <rPh sb="4" eb="6">
      <t>キカン</t>
    </rPh>
    <rPh sb="12" eb="14">
      <t>ハケン</t>
    </rPh>
    <rPh sb="14" eb="17">
      <t>ロウドウシャ</t>
    </rPh>
    <phoneticPr fontId="5"/>
  </si>
  <si>
    <t>（１）派遣労働者数等雇用実績（実人数）（報告対象期間末日現在）</t>
    <rPh sb="3" eb="5">
      <t>ハケン</t>
    </rPh>
    <rPh sb="5" eb="7">
      <t>ロウドウ</t>
    </rPh>
    <rPh sb="7" eb="8">
      <t>シャ</t>
    </rPh>
    <rPh sb="8" eb="9">
      <t>カズ</t>
    </rPh>
    <rPh sb="9" eb="10">
      <t>ナド</t>
    </rPh>
    <rPh sb="10" eb="12">
      <t>コヨウ</t>
    </rPh>
    <rPh sb="12" eb="14">
      <t>ジッセキ</t>
    </rPh>
    <rPh sb="15" eb="16">
      <t>ジツ</t>
    </rPh>
    <rPh sb="16" eb="18">
      <t>ニンズウ</t>
    </rPh>
    <rPh sb="20" eb="22">
      <t>ホウコク</t>
    </rPh>
    <rPh sb="22" eb="24">
      <t>タイショウ</t>
    </rPh>
    <rPh sb="24" eb="26">
      <t>キカン</t>
    </rPh>
    <rPh sb="26" eb="28">
      <t>マツジツ</t>
    </rPh>
    <rPh sb="28" eb="30">
      <t>ゲンザイ</t>
    </rPh>
    <phoneticPr fontId="5"/>
  </si>
  <si>
    <t>Ⅰ　年度報告</t>
    <phoneticPr fontId="5"/>
  </si>
  <si>
    <r>
      <t>様式第11号</t>
    </r>
    <r>
      <rPr>
        <sz val="11"/>
        <color indexed="8"/>
        <rFont val="ＭＳ 明朝"/>
        <family val="1"/>
        <charset val="128"/>
      </rPr>
      <t>（第２面）</t>
    </r>
    <rPh sb="0" eb="2">
      <t>ヨウシキ</t>
    </rPh>
    <rPh sb="2" eb="3">
      <t>ダイ</t>
    </rPh>
    <rPh sb="5" eb="6">
      <t>ゴウ</t>
    </rPh>
    <rPh sb="7" eb="8">
      <t>ダイ</t>
    </rPh>
    <rPh sb="9" eb="10">
      <t>メン</t>
    </rPh>
    <phoneticPr fontId="5"/>
  </si>
  <si>
    <t>④　期間制限の対象外となる労働者派遣に係る派遣労働者（日雇派遣労働者を除く）の実人数（①の内数）</t>
    <phoneticPr fontId="5"/>
  </si>
  <si>
    <t>書類の備付け</t>
    <rPh sb="4" eb="5">
      <t>ツ</t>
    </rPh>
    <phoneticPr fontId="5"/>
  </si>
  <si>
    <r>
      <t>４－１</t>
    </r>
    <r>
      <rPr>
        <sz val="9"/>
        <color theme="1"/>
        <rFont val="ＭＳ 明朝"/>
        <family val="1"/>
        <charset val="128"/>
      </rPr>
      <t>情報処理システム開発</t>
    </r>
    <rPh sb="3" eb="5">
      <t>ジョウホウ</t>
    </rPh>
    <rPh sb="5" eb="7">
      <t>ショリ</t>
    </rPh>
    <rPh sb="11" eb="13">
      <t>カイハツ</t>
    </rPh>
    <phoneticPr fontId="1"/>
  </si>
  <si>
    <r>
      <t>４－２</t>
    </r>
    <r>
      <rPr>
        <sz val="9"/>
        <color theme="1"/>
        <rFont val="ＭＳ 明朝"/>
        <family val="1"/>
        <charset val="128"/>
      </rPr>
      <t>機械設計</t>
    </r>
    <rPh sb="3" eb="5">
      <t>キカイ</t>
    </rPh>
    <rPh sb="5" eb="7">
      <t>セッケイ</t>
    </rPh>
    <phoneticPr fontId="1"/>
  </si>
  <si>
    <r>
      <t>４－３</t>
    </r>
    <r>
      <rPr>
        <sz val="9"/>
        <color theme="1"/>
        <rFont val="ＭＳ 明朝"/>
        <family val="1"/>
        <charset val="128"/>
      </rPr>
      <t>事務用機器操作</t>
    </r>
    <rPh sb="3" eb="6">
      <t>ジムヨウ</t>
    </rPh>
    <rPh sb="6" eb="8">
      <t>キキ</t>
    </rPh>
    <rPh sb="8" eb="10">
      <t>ソウサ</t>
    </rPh>
    <phoneticPr fontId="1"/>
  </si>
  <si>
    <r>
      <t>４－４</t>
    </r>
    <r>
      <rPr>
        <sz val="9"/>
        <color theme="1"/>
        <rFont val="ＭＳ 明朝"/>
        <family val="1"/>
        <charset val="128"/>
      </rPr>
      <t>通訳、翻訳、速記</t>
    </r>
    <rPh sb="3" eb="5">
      <t>ツウヤク</t>
    </rPh>
    <rPh sb="6" eb="8">
      <t>ホンヤク</t>
    </rPh>
    <rPh sb="9" eb="11">
      <t>ソッキ</t>
    </rPh>
    <phoneticPr fontId="1"/>
  </si>
  <si>
    <r>
      <t>４－５</t>
    </r>
    <r>
      <rPr>
        <sz val="9"/>
        <color theme="1"/>
        <rFont val="ＭＳ 明朝"/>
        <family val="1"/>
        <charset val="128"/>
      </rPr>
      <t>秘書</t>
    </r>
    <rPh sb="3" eb="5">
      <t>ヒショ</t>
    </rPh>
    <phoneticPr fontId="1"/>
  </si>
  <si>
    <r>
      <t>４－６</t>
    </r>
    <r>
      <rPr>
        <sz val="9"/>
        <color theme="1"/>
        <rFont val="ＭＳ 明朝"/>
        <family val="1"/>
        <charset val="128"/>
      </rPr>
      <t>ファイリング</t>
    </r>
    <phoneticPr fontId="1"/>
  </si>
  <si>
    <r>
      <t>４－７</t>
    </r>
    <r>
      <rPr>
        <sz val="9"/>
        <color theme="1"/>
        <rFont val="ＭＳ 明朝"/>
        <family val="1"/>
        <charset val="128"/>
      </rPr>
      <t>調査</t>
    </r>
    <rPh sb="3" eb="5">
      <t>チョウサ</t>
    </rPh>
    <phoneticPr fontId="1"/>
  </si>
  <si>
    <r>
      <t>４－８</t>
    </r>
    <r>
      <rPr>
        <sz val="9"/>
        <color theme="1"/>
        <rFont val="ＭＳ 明朝"/>
        <family val="1"/>
        <charset val="128"/>
      </rPr>
      <t>財務</t>
    </r>
    <rPh sb="3" eb="5">
      <t>ザイム</t>
    </rPh>
    <phoneticPr fontId="1"/>
  </si>
  <si>
    <r>
      <t>４－９</t>
    </r>
    <r>
      <rPr>
        <sz val="9"/>
        <color theme="1"/>
        <rFont val="ＭＳ 明朝"/>
        <family val="1"/>
        <charset val="128"/>
      </rPr>
      <t>貿易</t>
    </r>
    <rPh sb="3" eb="5">
      <t>ボウエキ</t>
    </rPh>
    <phoneticPr fontId="1"/>
  </si>
  <si>
    <r>
      <t>４－10</t>
    </r>
    <r>
      <rPr>
        <sz val="9"/>
        <color theme="1"/>
        <rFont val="ＭＳ 明朝"/>
        <family val="1"/>
        <charset val="128"/>
      </rPr>
      <t>デモンストレーション</t>
    </r>
    <phoneticPr fontId="1"/>
  </si>
  <si>
    <r>
      <t>４－11</t>
    </r>
    <r>
      <rPr>
        <sz val="9"/>
        <color theme="1"/>
        <rFont val="ＭＳ 明朝"/>
        <family val="1"/>
        <charset val="128"/>
      </rPr>
      <t>添乗</t>
    </r>
    <rPh sb="4" eb="6">
      <t>テンジョウ</t>
    </rPh>
    <phoneticPr fontId="1"/>
  </si>
  <si>
    <r>
      <t>４－12</t>
    </r>
    <r>
      <rPr>
        <sz val="9"/>
        <color theme="1"/>
        <rFont val="ＭＳ 明朝"/>
        <family val="1"/>
        <charset val="128"/>
      </rPr>
      <t>受付・案内</t>
    </r>
    <rPh sb="4" eb="6">
      <t>ウケツケ</t>
    </rPh>
    <rPh sb="7" eb="9">
      <t>アンナイ</t>
    </rPh>
    <phoneticPr fontId="1"/>
  </si>
  <si>
    <r>
      <t>４－13</t>
    </r>
    <r>
      <rPr>
        <sz val="9"/>
        <color theme="1"/>
        <rFont val="ＭＳ 明朝"/>
        <family val="1"/>
        <charset val="128"/>
      </rPr>
      <t>研究開発</t>
    </r>
    <rPh sb="4" eb="6">
      <t>ケンキュウ</t>
    </rPh>
    <rPh sb="6" eb="8">
      <t>カイハツ</t>
    </rPh>
    <phoneticPr fontId="1"/>
  </si>
  <si>
    <r>
      <t>４－14</t>
    </r>
    <r>
      <rPr>
        <sz val="9"/>
        <color theme="1"/>
        <rFont val="ＭＳ 明朝"/>
        <family val="1"/>
        <charset val="128"/>
      </rPr>
      <t>事業の実施体制の企画、立案</t>
    </r>
    <rPh sb="4" eb="6">
      <t>ジギョウ</t>
    </rPh>
    <rPh sb="7" eb="9">
      <t>ジッシ</t>
    </rPh>
    <rPh sb="9" eb="11">
      <t>タイセイ</t>
    </rPh>
    <rPh sb="12" eb="14">
      <t>キカク</t>
    </rPh>
    <rPh sb="15" eb="17">
      <t>リツアン</t>
    </rPh>
    <phoneticPr fontId="1"/>
  </si>
  <si>
    <r>
      <t>４－15</t>
    </r>
    <r>
      <rPr>
        <sz val="9"/>
        <color theme="1"/>
        <rFont val="ＭＳ 明朝"/>
        <family val="1"/>
        <charset val="128"/>
      </rPr>
      <t>書籍等の制作・編集</t>
    </r>
    <rPh sb="4" eb="6">
      <t>ショセキ</t>
    </rPh>
    <rPh sb="6" eb="7">
      <t>トウ</t>
    </rPh>
    <rPh sb="8" eb="10">
      <t>セイサク</t>
    </rPh>
    <rPh sb="11" eb="13">
      <t>ヘンシュウ</t>
    </rPh>
    <phoneticPr fontId="1"/>
  </si>
  <si>
    <r>
      <t>４－16</t>
    </r>
    <r>
      <rPr>
        <sz val="9"/>
        <color theme="1"/>
        <rFont val="ＭＳ 明朝"/>
        <family val="1"/>
        <charset val="128"/>
      </rPr>
      <t>広告デザイン</t>
    </r>
    <rPh sb="4" eb="6">
      <t>コウコク</t>
    </rPh>
    <phoneticPr fontId="1"/>
  </si>
  <si>
    <r>
      <t>４－17</t>
    </r>
    <r>
      <rPr>
        <sz val="9"/>
        <color theme="1"/>
        <rFont val="ＭＳ 明朝"/>
        <family val="1"/>
        <charset val="128"/>
      </rPr>
      <t>ＯＡインストラクション</t>
    </r>
    <phoneticPr fontId="1"/>
  </si>
  <si>
    <r>
      <t>４－18</t>
    </r>
    <r>
      <rPr>
        <sz val="9"/>
        <color theme="1"/>
        <rFont val="ＭＳ 明朝"/>
        <family val="1"/>
        <charset val="128"/>
      </rPr>
      <t>セールスエンジニアの営業、金融商品の営業</t>
    </r>
    <rPh sb="14" eb="16">
      <t>エイギョウ</t>
    </rPh>
    <rPh sb="17" eb="19">
      <t>キンユウ</t>
    </rPh>
    <rPh sb="19" eb="21">
      <t>ショウヒン</t>
    </rPh>
    <rPh sb="22" eb="24">
      <t>エイギョウ</t>
    </rPh>
    <phoneticPr fontId="1"/>
  </si>
  <si>
    <t>職務経験あり</t>
    <rPh sb="0" eb="2">
      <t>ショクム</t>
    </rPh>
    <rPh sb="2" eb="4">
      <t>ケイケン</t>
    </rPh>
    <phoneticPr fontId="5"/>
  </si>
  <si>
    <t>知見あり</t>
    <rPh sb="0" eb="2">
      <t>チケン</t>
    </rPh>
    <phoneticPr fontId="5"/>
  </si>
  <si>
    <t>キャリアコンサルティングに
関する職務経験・知見のある者</t>
    <rPh sb="17" eb="19">
      <t>ショクム</t>
    </rPh>
    <rPh sb="19" eb="21">
      <t>ケイケン</t>
    </rPh>
    <rPh sb="22" eb="24">
      <t>チケン</t>
    </rPh>
    <rPh sb="27" eb="28">
      <t>モノ</t>
    </rPh>
    <phoneticPr fontId="5"/>
  </si>
  <si>
    <t>第６面</t>
    <rPh sb="0" eb="1">
      <t>ダイ</t>
    </rPh>
    <rPh sb="2" eb="3">
      <t>メン</t>
    </rPh>
    <phoneticPr fontId="5"/>
  </si>
  <si>
    <t>令和　　年　　月　　日</t>
    <rPh sb="0" eb="1">
      <t>レイ</t>
    </rPh>
    <rPh sb="1" eb="2">
      <t>ワ</t>
    </rPh>
    <phoneticPr fontId="5"/>
  </si>
  <si>
    <t>～</t>
    <phoneticPr fontId="5"/>
  </si>
  <si>
    <t>許可・届出番号</t>
    <phoneticPr fontId="5"/>
  </si>
  <si>
    <t>教育の実施
主体の別
１ 事業主
・
２ 派遣先
・
３ 教育機関
・
４ その他　</t>
    <phoneticPr fontId="5"/>
  </si>
  <si>
    <t>－</t>
    <phoneticPr fontId="5"/>
  </si>
  <si>
    <r>
      <t>キャリアアップに資する教育訓練</t>
    </r>
    <r>
      <rPr>
        <sz val="10"/>
        <color indexed="8"/>
        <rFont val="ＭＳ 明朝"/>
        <family val="1"/>
        <charset val="128"/>
      </rPr>
      <t>（</t>
    </r>
    <r>
      <rPr>
        <b/>
        <u/>
        <sz val="10"/>
        <rFont val="ＭＳ 明朝"/>
        <family val="1"/>
        <charset val="128"/>
      </rPr>
      <t>１ フルタイム(１年以上雇用見込み)</t>
    </r>
    <r>
      <rPr>
        <sz val="10"/>
        <color indexed="8"/>
        <rFont val="ＭＳ 明朝"/>
        <family val="1"/>
        <charset val="128"/>
      </rPr>
      <t>､２ 短時間勤務(１年以上雇用見込み)､３ １年未満雇用見込み）</t>
    </r>
    <rPh sb="8" eb="9">
      <t>シ</t>
    </rPh>
    <rPh sb="11" eb="13">
      <t>キョウイク</t>
    </rPh>
    <rPh sb="13" eb="15">
      <t>クンレン</t>
    </rPh>
    <rPh sb="25" eb="26">
      <t>ネン</t>
    </rPh>
    <rPh sb="26" eb="28">
      <t>イジョウ</t>
    </rPh>
    <rPh sb="28" eb="30">
      <t>コヨウ</t>
    </rPh>
    <rPh sb="30" eb="32">
      <t>ミコ</t>
    </rPh>
    <rPh sb="37" eb="40">
      <t>タンジカン</t>
    </rPh>
    <rPh sb="40" eb="42">
      <t>キンム</t>
    </rPh>
    <rPh sb="44" eb="45">
      <t>ネン</t>
    </rPh>
    <rPh sb="45" eb="47">
      <t>イジョウ</t>
    </rPh>
    <rPh sb="47" eb="49">
      <t>コヨウ</t>
    </rPh>
    <rPh sb="49" eb="51">
      <t>ミコ</t>
    </rPh>
    <rPh sb="57" eb="58">
      <t>ネン</t>
    </rPh>
    <rPh sb="58" eb="60">
      <t>ミマン</t>
    </rPh>
    <rPh sb="60" eb="62">
      <t>コヨウ</t>
    </rPh>
    <rPh sb="62" eb="64">
      <t>ミコ</t>
    </rPh>
    <phoneticPr fontId="1"/>
  </si>
  <si>
    <r>
      <t>キャリアアップに資する教育訓練</t>
    </r>
    <r>
      <rPr>
        <sz val="10"/>
        <color indexed="8"/>
        <rFont val="ＭＳ 明朝"/>
        <family val="1"/>
        <charset val="128"/>
      </rPr>
      <t>（</t>
    </r>
    <r>
      <rPr>
        <sz val="10"/>
        <rFont val="ＭＳ 明朝"/>
        <family val="1"/>
        <charset val="128"/>
      </rPr>
      <t>１ フルタイム(１年以上雇用見込み)</t>
    </r>
    <r>
      <rPr>
        <sz val="10"/>
        <color indexed="8"/>
        <rFont val="ＭＳ 明朝"/>
        <family val="1"/>
        <charset val="128"/>
      </rPr>
      <t>､</t>
    </r>
    <r>
      <rPr>
        <b/>
        <u/>
        <sz val="10"/>
        <color indexed="8"/>
        <rFont val="ＭＳ 明朝"/>
        <family val="1"/>
        <charset val="128"/>
      </rPr>
      <t>２ 短時間勤務(１年以上雇用見込み)</t>
    </r>
    <r>
      <rPr>
        <sz val="10"/>
        <color indexed="8"/>
        <rFont val="ＭＳ 明朝"/>
        <family val="1"/>
        <charset val="128"/>
      </rPr>
      <t>､３ １年未満雇用見込み）</t>
    </r>
    <rPh sb="8" eb="9">
      <t>シ</t>
    </rPh>
    <rPh sb="11" eb="13">
      <t>キョウイク</t>
    </rPh>
    <rPh sb="13" eb="15">
      <t>クンレン</t>
    </rPh>
    <rPh sb="25" eb="26">
      <t>ネン</t>
    </rPh>
    <rPh sb="26" eb="28">
      <t>イジョウ</t>
    </rPh>
    <rPh sb="28" eb="30">
      <t>コヨウ</t>
    </rPh>
    <rPh sb="30" eb="32">
      <t>ミコ</t>
    </rPh>
    <rPh sb="37" eb="40">
      <t>タンジカン</t>
    </rPh>
    <rPh sb="40" eb="42">
      <t>キンム</t>
    </rPh>
    <rPh sb="44" eb="45">
      <t>ネン</t>
    </rPh>
    <rPh sb="45" eb="47">
      <t>イジョウ</t>
    </rPh>
    <rPh sb="47" eb="49">
      <t>コヨウ</t>
    </rPh>
    <rPh sb="49" eb="51">
      <t>ミコ</t>
    </rPh>
    <rPh sb="57" eb="58">
      <t>ネン</t>
    </rPh>
    <rPh sb="58" eb="60">
      <t>ミマン</t>
    </rPh>
    <rPh sb="60" eb="62">
      <t>コヨウ</t>
    </rPh>
    <rPh sb="62" eb="64">
      <t>ミコ</t>
    </rPh>
    <phoneticPr fontId="1"/>
  </si>
  <si>
    <r>
      <t>キャリアアップに資する教育訓練</t>
    </r>
    <r>
      <rPr>
        <sz val="10"/>
        <color indexed="8"/>
        <rFont val="ＭＳ 明朝"/>
        <family val="1"/>
        <charset val="128"/>
      </rPr>
      <t>（</t>
    </r>
    <r>
      <rPr>
        <sz val="10"/>
        <rFont val="ＭＳ 明朝"/>
        <family val="1"/>
        <charset val="128"/>
      </rPr>
      <t>１ フルタイム(１年以上雇用見込み)</t>
    </r>
    <r>
      <rPr>
        <sz val="10"/>
        <color indexed="8"/>
        <rFont val="ＭＳ 明朝"/>
        <family val="1"/>
        <charset val="128"/>
      </rPr>
      <t>､２ 短時間勤務(１年以上雇用見込み)､</t>
    </r>
    <r>
      <rPr>
        <b/>
        <u/>
        <sz val="10"/>
        <color indexed="8"/>
        <rFont val="ＭＳ 明朝"/>
        <family val="1"/>
        <charset val="128"/>
      </rPr>
      <t>３ １年未満雇用見込み</t>
    </r>
    <r>
      <rPr>
        <sz val="10"/>
        <color indexed="8"/>
        <rFont val="ＭＳ 明朝"/>
        <family val="1"/>
        <charset val="128"/>
      </rPr>
      <t>）</t>
    </r>
    <rPh sb="8" eb="9">
      <t>シ</t>
    </rPh>
    <rPh sb="11" eb="13">
      <t>キョウイク</t>
    </rPh>
    <rPh sb="13" eb="15">
      <t>クンレン</t>
    </rPh>
    <rPh sb="25" eb="26">
      <t>ネン</t>
    </rPh>
    <rPh sb="26" eb="28">
      <t>イジョウ</t>
    </rPh>
    <rPh sb="28" eb="30">
      <t>コヨウ</t>
    </rPh>
    <rPh sb="30" eb="32">
      <t>ミコ</t>
    </rPh>
    <rPh sb="37" eb="40">
      <t>タンジカン</t>
    </rPh>
    <rPh sb="40" eb="42">
      <t>キンム</t>
    </rPh>
    <rPh sb="44" eb="45">
      <t>ネン</t>
    </rPh>
    <rPh sb="45" eb="47">
      <t>イジョウ</t>
    </rPh>
    <rPh sb="47" eb="49">
      <t>コヨウ</t>
    </rPh>
    <rPh sb="49" eb="51">
      <t>ミコ</t>
    </rPh>
    <rPh sb="57" eb="58">
      <t>ネン</t>
    </rPh>
    <rPh sb="58" eb="60">
      <t>ミマン</t>
    </rPh>
    <rPh sb="60" eb="62">
      <t>コヨウ</t>
    </rPh>
    <rPh sb="62" eb="64">
      <t>ミコ</t>
    </rPh>
    <phoneticPr fontId="1"/>
  </si>
  <si>
    <t>　　　 　年　　　月　　　日</t>
    <phoneticPr fontId="5"/>
  </si>
  <si>
    <t>事業年度の開始の日及び
当該事業年度の終了の日</t>
    <phoneticPr fontId="5"/>
  </si>
  <si>
    <t>―</t>
    <phoneticPr fontId="5"/>
  </si>
  <si>
    <t>―</t>
    <phoneticPr fontId="5"/>
  </si>
  <si>
    <t>全業務平均</t>
    <rPh sb="0" eb="1">
      <t>ゼン</t>
    </rPh>
    <rPh sb="1" eb="3">
      <t>ギョウム</t>
    </rPh>
    <rPh sb="3" eb="5">
      <t>ヘイキン</t>
    </rPh>
    <phoneticPr fontId="5"/>
  </si>
  <si>
    <t>⑥　特定製造業務従事者である日雇派遣労働者の実人数（⑤ⅰ～ⅳの合計の内数）</t>
    <rPh sb="2" eb="4">
      <t>トクテイ</t>
    </rPh>
    <rPh sb="4" eb="6">
      <t>セイゾウ</t>
    </rPh>
    <rPh sb="6" eb="8">
      <t>ギョウム</t>
    </rPh>
    <rPh sb="8" eb="11">
      <t>ジュウジシャ</t>
    </rPh>
    <rPh sb="14" eb="16">
      <t>ヒヤトイ</t>
    </rPh>
    <rPh sb="16" eb="18">
      <t>ハケン</t>
    </rPh>
    <rPh sb="18" eb="21">
      <t>ロウドウシャ</t>
    </rPh>
    <rPh sb="22" eb="23">
      <t>ジツ</t>
    </rPh>
    <rPh sb="23" eb="25">
      <t>ニンズウ</t>
    </rPh>
    <rPh sb="31" eb="33">
      <t>ゴウケイ</t>
    </rPh>
    <rPh sb="34" eb="36">
      <t>ウチスウ</t>
    </rPh>
    <phoneticPr fontId="7"/>
  </si>
  <si>
    <t>（日本産業規格Ａ列４）</t>
  </si>
  <si>
    <t>４</t>
    <phoneticPr fontId="5"/>
  </si>
  <si>
    <t>５</t>
    <phoneticPr fontId="5"/>
  </si>
  <si>
    <t>６</t>
    <phoneticPr fontId="5"/>
  </si>
  <si>
    <t>Ⅰ</t>
    <phoneticPr fontId="5"/>
  </si>
  <si>
    <t>　（１）欄の「派遣労働者数等雇用実績」には、報告対象期間の末日における派遣労働者等の実人数を記載すること。</t>
    <rPh sb="4" eb="5">
      <t>ラン</t>
    </rPh>
    <rPh sb="35" eb="37">
      <t>ハケン</t>
    </rPh>
    <rPh sb="40" eb="41">
      <t>トウ</t>
    </rPh>
    <rPh sb="46" eb="48">
      <t>キサイ</t>
    </rPh>
    <phoneticPr fontId="5"/>
  </si>
  <si>
    <t>Ⅱ</t>
    <phoneticPr fontId="5"/>
  </si>
  <si>
    <t>1</t>
    <phoneticPr fontId="5"/>
  </si>
  <si>
    <t xml:space="preserve">　１欄の①欄の「派遣労働者の実人数」には、報告の対象となる６月１日現在（６月１日が日曜日に当たる場合は６月２日現在とし、土曜日に当たる場合は６月３日現在とする。以下同じ。）において派遣していた派遣労働者の実人数を記載すること。 </t>
    <phoneticPr fontId="5"/>
  </si>
  <si>
    <t>2</t>
    <phoneticPr fontId="5"/>
  </si>
  <si>
    <r>
      <t>　１欄の①欄、②</t>
    </r>
    <r>
      <rPr>
        <sz val="10"/>
        <color theme="1"/>
        <rFont val="ＭＳ 明朝"/>
        <family val="1"/>
        <charset val="128"/>
      </rPr>
      <t>欄、②の（続）欄、</t>
    </r>
    <r>
      <rPr>
        <sz val="10"/>
        <rFont val="ＭＳ 明朝"/>
        <family val="1"/>
        <charset val="128"/>
      </rPr>
      <t>③欄及び⑤欄の「協定対象派遣労働者」には、厚生労働省職業安定局長の定めるところにより、労働者派遣法第30条の５に規定する協定対象派遣労働者の実人数を記載すること。</t>
    </r>
    <phoneticPr fontId="5"/>
  </si>
  <si>
    <t>3</t>
    <phoneticPr fontId="5"/>
  </si>
  <si>
    <t>4</t>
    <phoneticPr fontId="5"/>
  </si>
  <si>
    <t>　１欄の③欄の「特定製造業務従事者の実人数」には、報告の対象となる６月１日現在において労働者派遣法附則第４項の「特定製造業務」に従事した派遣労働者の実人数を記載すること。</t>
    <phoneticPr fontId="5"/>
  </si>
  <si>
    <t>5</t>
    <phoneticPr fontId="5"/>
  </si>
  <si>
    <t xml:space="preserve">　１欄の④欄の「期間制限の対象外となる労働者派遣に係る派遣労働者の実人数」には、６月１日現在における労働者派遣法第40条の２第１項第２号から第５号までに該当する労働者派遣に係る派遣労働者（日雇派遣労働者を除く。）の実人数（１欄の①欄に記載した派遣労働者計の内数）を記載すること。なお、複数の事項に該当する派遣労働者については、報告の対象となる６月１日現在においてもつとも該当する事項に記載すること。 </t>
    <phoneticPr fontId="5"/>
  </si>
  <si>
    <t>6</t>
    <phoneticPr fontId="5"/>
  </si>
  <si>
    <t>7</t>
    <phoneticPr fontId="5"/>
  </si>
  <si>
    <t>　１欄の⑥欄の「特定製造業務従事者である日雇派遣労働者の実人数」には、６月１日現在における労働者派遣法附則第４項の「特定製造業務」に従事していた日雇派遣労働者の実人数（１欄の⑤欄に記載した日雇派遣労働者計の内数）を記載すること。</t>
    <phoneticPr fontId="5"/>
  </si>
  <si>
    <t>8</t>
    <phoneticPr fontId="5"/>
  </si>
  <si>
    <t>9</t>
    <phoneticPr fontId="5"/>
  </si>
  <si>
    <t xml:space="preserve">　１欄の⑧欄の「日雇派遣労働者のうち期間制限の対象外となる派遣労働者の実人数」には、６月１日現在における労働者派遣法第40条の２第１項第３号から第５号までに該当する労働者派遣に係る日雇派遣労働者の実人数（１欄の⑤欄に記載した日雇派遣労働者計の内数）を記載すること。なお、複数の事項に該当する派遣労働者については、報告の対象となる６月１日現在においてもつとも該当する事項に記載すること。 </t>
    <phoneticPr fontId="5"/>
  </si>
  <si>
    <t>10</t>
    <phoneticPr fontId="5"/>
  </si>
  <si>
    <t>　２欄には、６月１日現在において労働者派遣事業に係る登録者であつた者の実数（同日に派遣されている労働者を含み、過去１年以内において派遣されたことがない派遣労働者を除く。）を記載すること。</t>
    <phoneticPr fontId="5"/>
  </si>
  <si>
    <t>11</t>
    <phoneticPr fontId="5"/>
  </si>
  <si>
    <t xml:space="preserve">　３欄には、報告の対象となる６月１日現在において派遣していた派遣労働者について、それぞれの保険の種類ごとに、適用されている者の実数を記載すること。なお、６月１日現在において派遣していない者は除かれることに留意すること。 </t>
    <phoneticPr fontId="5"/>
  </si>
  <si>
    <t>12</t>
    <phoneticPr fontId="5"/>
  </si>
  <si>
    <t>-1
医師</t>
    <phoneticPr fontId="5"/>
  </si>
  <si>
    <t>-2
薬剤師</t>
    <phoneticPr fontId="5"/>
  </si>
  <si>
    <t>-3
歯科医師，獣医師</t>
    <phoneticPr fontId="5"/>
  </si>
  <si>
    <t>-1
看護師</t>
    <phoneticPr fontId="5"/>
  </si>
  <si>
    <t>-2
准看護師</t>
    <rPh sb="3" eb="4">
      <t>ジュン</t>
    </rPh>
    <phoneticPr fontId="5"/>
  </si>
  <si>
    <t>-3
保健師，助産師</t>
    <phoneticPr fontId="5"/>
  </si>
  <si>
    <t>-1
診療放射線技師</t>
    <rPh sb="3" eb="5">
      <t>シンリョウ</t>
    </rPh>
    <rPh sb="5" eb="8">
      <t>ホウシャセン</t>
    </rPh>
    <rPh sb="8" eb="10">
      <t>ギシ</t>
    </rPh>
    <phoneticPr fontId="5"/>
  </si>
  <si>
    <t>-2
臨床検査技師</t>
    <rPh sb="3" eb="5">
      <t>リンショウ</t>
    </rPh>
    <rPh sb="5" eb="7">
      <t>ケンサ</t>
    </rPh>
    <rPh sb="7" eb="9">
      <t>ギシ</t>
    </rPh>
    <phoneticPr fontId="5"/>
  </si>
  <si>
    <t>-3
その他の医療技術者</t>
    <rPh sb="5" eb="6">
      <t>タ</t>
    </rPh>
    <phoneticPr fontId="5"/>
  </si>
  <si>
    <t>その他の運搬・清掃・包装等従事者</t>
    <rPh sb="2" eb="3">
      <t>タ</t>
    </rPh>
    <rPh sb="4" eb="6">
      <t>ウンパン</t>
    </rPh>
    <rPh sb="7" eb="9">
      <t>セイソウ</t>
    </rPh>
    <rPh sb="10" eb="12">
      <t>ホウソウ</t>
    </rPh>
    <rPh sb="12" eb="13">
      <t>トウ</t>
    </rPh>
    <rPh sb="13" eb="16">
      <t>ジュウジシャ</t>
    </rPh>
    <phoneticPr fontId="5"/>
  </si>
  <si>
    <t>02</t>
    <phoneticPr fontId="5"/>
  </si>
  <si>
    <t>03</t>
    <phoneticPr fontId="5"/>
  </si>
  <si>
    <t>04</t>
    <phoneticPr fontId="5"/>
  </si>
  <si>
    <t>05</t>
    <phoneticPr fontId="5"/>
  </si>
  <si>
    <t>06</t>
    <phoneticPr fontId="5"/>
  </si>
  <si>
    <t>10</t>
    <phoneticPr fontId="5"/>
  </si>
  <si>
    <t>11</t>
    <phoneticPr fontId="5"/>
  </si>
  <si>
    <t>12</t>
    <phoneticPr fontId="5"/>
  </si>
  <si>
    <t>13</t>
    <phoneticPr fontId="5"/>
  </si>
  <si>
    <t>14</t>
    <phoneticPr fontId="5"/>
  </si>
  <si>
    <t>15</t>
    <phoneticPr fontId="5"/>
  </si>
  <si>
    <t>16</t>
    <phoneticPr fontId="5"/>
  </si>
  <si>
    <t>17</t>
    <phoneticPr fontId="5"/>
  </si>
  <si>
    <t>18</t>
    <phoneticPr fontId="5"/>
  </si>
  <si>
    <t>19</t>
    <phoneticPr fontId="5"/>
  </si>
  <si>
    <t>20</t>
    <phoneticPr fontId="5"/>
  </si>
  <si>
    <t>21</t>
    <phoneticPr fontId="5"/>
  </si>
  <si>
    <t>22</t>
    <phoneticPr fontId="5"/>
  </si>
  <si>
    <t>23</t>
    <phoneticPr fontId="5"/>
  </si>
  <si>
    <t>24</t>
    <phoneticPr fontId="5"/>
  </si>
  <si>
    <t>25</t>
    <phoneticPr fontId="5"/>
  </si>
  <si>
    <t>26</t>
    <phoneticPr fontId="5"/>
  </si>
  <si>
    <t>27</t>
    <phoneticPr fontId="5"/>
  </si>
  <si>
    <t>28</t>
    <phoneticPr fontId="5"/>
  </si>
  <si>
    <t>29</t>
    <phoneticPr fontId="5"/>
  </si>
  <si>
    <t>30</t>
    <phoneticPr fontId="5"/>
  </si>
  <si>
    <t>31</t>
    <phoneticPr fontId="5"/>
  </si>
  <si>
    <t>32</t>
    <phoneticPr fontId="5"/>
  </si>
  <si>
    <t>33</t>
    <phoneticPr fontId="5"/>
  </si>
  <si>
    <t>34</t>
    <phoneticPr fontId="5"/>
  </si>
  <si>
    <t>35</t>
    <phoneticPr fontId="5"/>
  </si>
  <si>
    <t>36</t>
    <phoneticPr fontId="5"/>
  </si>
  <si>
    <t>37</t>
    <phoneticPr fontId="5"/>
  </si>
  <si>
    <t>38</t>
    <phoneticPr fontId="5"/>
  </si>
  <si>
    <t>４－19　看護業務</t>
    <rPh sb="5" eb="7">
      <t>カンゴ</t>
    </rPh>
    <rPh sb="7" eb="9">
      <t>ギョウム</t>
    </rPh>
    <phoneticPr fontId="1"/>
  </si>
  <si>
    <t>12 -1
　 医師</t>
    <phoneticPr fontId="5"/>
  </si>
  <si>
    <t>12 -2
　 薬剤師</t>
    <phoneticPr fontId="5"/>
  </si>
  <si>
    <t>12 -3
　 歯科医師，獣医師</t>
    <phoneticPr fontId="5"/>
  </si>
  <si>
    <t>13 -1
　 看護師</t>
    <phoneticPr fontId="5"/>
  </si>
  <si>
    <t>13 -2
　 准看護師</t>
    <rPh sb="8" eb="9">
      <t>ジュン</t>
    </rPh>
    <phoneticPr fontId="5"/>
  </si>
  <si>
    <t>13 -3
　 保健師，助産師</t>
    <phoneticPr fontId="5"/>
  </si>
  <si>
    <t>14 -1
　 診療放射線技師</t>
    <rPh sb="8" eb="10">
      <t>シンリョウ</t>
    </rPh>
    <rPh sb="10" eb="13">
      <t>ホウシャセン</t>
    </rPh>
    <rPh sb="13" eb="15">
      <t>ギシ</t>
    </rPh>
    <phoneticPr fontId="5"/>
  </si>
  <si>
    <t>14 -2
　 臨床検査技師</t>
    <rPh sb="8" eb="10">
      <t>リンショウ</t>
    </rPh>
    <rPh sb="10" eb="12">
      <t>ケンサ</t>
    </rPh>
    <rPh sb="12" eb="14">
      <t>ギシ</t>
    </rPh>
    <phoneticPr fontId="5"/>
  </si>
  <si>
    <t>14 -3
　 その他の医療技術者</t>
    <rPh sb="10" eb="11">
      <t>タ</t>
    </rPh>
    <phoneticPr fontId="5"/>
  </si>
  <si>
    <t>70 運搬従事者</t>
    <phoneticPr fontId="5"/>
  </si>
  <si>
    <t>73 その他の運搬・清掃・包装等従事者</t>
    <rPh sb="5" eb="6">
      <t>タ</t>
    </rPh>
    <rPh sb="10" eb="12">
      <t>セイソウ</t>
    </rPh>
    <rPh sb="15" eb="16">
      <t>トウ</t>
    </rPh>
    <phoneticPr fontId="5"/>
  </si>
  <si>
    <t>４－19看護業務</t>
    <rPh sb="4" eb="6">
      <t>カンゴ</t>
    </rPh>
    <rPh sb="6" eb="8">
      <t>ギョウム</t>
    </rPh>
    <phoneticPr fontId="1"/>
  </si>
  <si>
    <t xml:space="preserve">　「許可番号」及び「許可年月日」欄には、許可番号等を記入すること。
</t>
    <rPh sb="16" eb="17">
      <t>ラン</t>
    </rPh>
    <phoneticPr fontId="5"/>
  </si>
  <si>
    <t>　１欄の②欄及び②の（続）欄の「業務別派遣労働者の実人数」には、報告の対象となる６月１日現在、最新の日本標準職業分類（中分類）に基づく職種に基づき、該当する派遣労働者の区分及び従事した業務の種類別に応じた実績を所定の欄に記載すること。複数種類の業務に従事した派遣労働者については、報告の対象となる６月１日現在においてもつとも多く従事した業務に従事したものとすること。「14-3 その他の医療技術者」には「14-1 診療放射線技師」及び「14-2 臨床検査技師」の業務の実績は含めないこと。なお、「66　建設従事者（建設躯体工事従事者を除く）」、「67　電気工事従事者」等については、一部派遣禁止業務も含まれていることに留意すること。また、「12-1 医師」等の医療従事者については、紹介予定派遣や産前産後休業の代替等の場合にのみ限定して派遣が認められていることに留意すること。</t>
    <rPh sb="191" eb="192">
      <t>タ</t>
    </rPh>
    <rPh sb="193" eb="195">
      <t>イリョウ</t>
    </rPh>
    <rPh sb="195" eb="198">
      <t>ギジュツシャ</t>
    </rPh>
    <rPh sb="207" eb="209">
      <t>シンリョウ</t>
    </rPh>
    <rPh sb="209" eb="212">
      <t>ホウシャセン</t>
    </rPh>
    <rPh sb="212" eb="214">
      <t>ギシ</t>
    </rPh>
    <rPh sb="215" eb="216">
      <t>オヨ</t>
    </rPh>
    <rPh sb="223" eb="225">
      <t>リンショウ</t>
    </rPh>
    <rPh sb="225" eb="227">
      <t>ケンサ</t>
    </rPh>
    <rPh sb="227" eb="229">
      <t>ギシ</t>
    </rPh>
    <rPh sb="231" eb="233">
      <t>ギョウム</t>
    </rPh>
    <rPh sb="234" eb="236">
      <t>ジッセキ</t>
    </rPh>
    <rPh sb="237" eb="238">
      <t>フク</t>
    </rPh>
    <rPh sb="325" eb="327">
      <t>イシ</t>
    </rPh>
    <phoneticPr fontId="5"/>
  </si>
  <si>
    <t xml:space="preserve">　１欄の⑤欄の「日雇派遣労働者の実人数」のうち、「高齢者」とは労働者派遣法施行令第４条第２項第１号に掲げる者のことをいい、「昼間学生」とは同項第２号に掲げる者のことをいい、「副業として従事する者」とは同項第３号に該当する者であつて労働者派遣法施行規則第28条の３第１項第１号に該当するもののことをいい、「主たる生計者でない者」とは労働者派遣法施行令第４条第２項第３号に該当する者であつて労働者派遣法施行規則第28条の３第１項第２号に該当するものをいうこと。当該日雇派遣労働者が、複数の種類に該当する場合、もつとも主たる理由と考えられるものに算定すること。  </t>
    <phoneticPr fontId="5"/>
  </si>
  <si>
    <t>　１欄の⑦欄の「日雇派遣労働者の業務別実人数」には、６月１日現在における労働者派遣法施行令第４条第１項第１号から第19号までに掲げる業務に従事している日雇派遣労働者の実人数（１欄の⑤欄に記載した日雇派遣労働者計の内数）を記載すること。なお、複数種類の業務に従事した日雇派遣労働者については、報告の対象となる６月１日現在においてもつとも多く従事した業務に従事したものすること。なお、「4-19 看護業務」については、労働者派遣法施行令第４条第２項の規定に基づき准看護師等の看護師以外の者が行う業務を含まないこと。</t>
    <phoneticPr fontId="5"/>
  </si>
  <si>
    <t>担当者：
連絡先：</t>
    <rPh sb="0" eb="3">
      <t>タントウシャ</t>
    </rPh>
    <rPh sb="5" eb="8">
      <t>レンラクサキ</t>
    </rPh>
    <phoneticPr fontId="5"/>
  </si>
  <si>
    <t>（日本産業規格Ａ列４）</t>
    <rPh sb="1" eb="3">
      <t>ニホン</t>
    </rPh>
    <rPh sb="3" eb="5">
      <t>サンギョウ</t>
    </rPh>
    <rPh sb="5" eb="7">
      <t>キカク</t>
    </rPh>
    <rPh sb="8" eb="9">
      <t>レツ</t>
    </rPh>
    <phoneticPr fontId="5"/>
  </si>
  <si>
    <t>(R5.12)</t>
    <phoneticPr fontId="5"/>
  </si>
  <si>
    <t>12 備考</t>
    <rPh sb="3" eb="5">
      <t>ビコウ</t>
    </rPh>
    <phoneticPr fontId="5"/>
  </si>
  <si>
    <t>（５）派遣先に関する事項</t>
    <rPh sb="3" eb="6">
      <t>ハケンサキ</t>
    </rPh>
    <rPh sb="7" eb="8">
      <t>カン</t>
    </rPh>
    <rPh sb="10" eb="12">
      <t>ジコウ</t>
    </rPh>
    <phoneticPr fontId="5"/>
  </si>
  <si>
    <t>（４）海外派遣労働者数（実人数）</t>
    <rPh sb="3" eb="5">
      <t>カイガイ</t>
    </rPh>
    <rPh sb="5" eb="7">
      <t>ハケン</t>
    </rPh>
    <rPh sb="7" eb="10">
      <t>ロウドウシャ</t>
    </rPh>
    <rPh sb="10" eb="11">
      <t>スウ</t>
    </rPh>
    <rPh sb="12" eb="13">
      <t>ジツ</t>
    </rPh>
    <rPh sb="13" eb="15">
      <t>ニンズウ</t>
    </rPh>
    <phoneticPr fontId="5"/>
  </si>
  <si>
    <t>（２）労働者派遣事業の売上高</t>
    <rPh sb="3" eb="6">
      <t>ロウドウシャ</t>
    </rPh>
    <rPh sb="6" eb="8">
      <t>ハケン</t>
    </rPh>
    <rPh sb="8" eb="10">
      <t>ジギョウ</t>
    </rPh>
    <rPh sb="11" eb="13">
      <t>ウリアゲ</t>
    </rPh>
    <rPh sb="13" eb="14">
      <t>ダカ</t>
    </rPh>
    <phoneticPr fontId="5"/>
  </si>
  <si>
    <t>※労働者派遣事業を行う事業所ごとの労働者派遣事業の売上高について、決算後の金額を記載</t>
    <rPh sb="1" eb="4">
      <t>ロウドウシャ</t>
    </rPh>
    <rPh sb="4" eb="6">
      <t>ハケン</t>
    </rPh>
    <rPh sb="6" eb="8">
      <t>ジギョウ</t>
    </rPh>
    <rPh sb="9" eb="10">
      <t>オコナ</t>
    </rPh>
    <rPh sb="11" eb="14">
      <t>ジギョウショ</t>
    </rPh>
    <rPh sb="17" eb="20">
      <t>ロウドウシャ</t>
    </rPh>
    <rPh sb="20" eb="22">
      <t>ハケン</t>
    </rPh>
    <rPh sb="22" eb="24">
      <t>ジギョウ</t>
    </rPh>
    <rPh sb="25" eb="27">
      <t>ウリアゲ</t>
    </rPh>
    <rPh sb="27" eb="28">
      <t>ダカ</t>
    </rPh>
    <rPh sb="33" eb="35">
      <t>ケッサン</t>
    </rPh>
    <rPh sb="35" eb="36">
      <t>ゴ</t>
    </rPh>
    <rPh sb="37" eb="39">
      <t>キンガク</t>
    </rPh>
    <rPh sb="40" eb="42">
      <t>キサイ</t>
    </rPh>
    <phoneticPr fontId="5"/>
  </si>
  <si>
    <t>（３）請負事業の売上高</t>
    <rPh sb="3" eb="5">
      <t>ウケオイ</t>
    </rPh>
    <rPh sb="5" eb="7">
      <t>ジギョウ</t>
    </rPh>
    <rPh sb="8" eb="10">
      <t>ウリアゲ</t>
    </rPh>
    <rPh sb="10" eb="11">
      <t>ダカ</t>
    </rPh>
    <phoneticPr fontId="5"/>
  </si>
  <si>
    <t>※当該事業所で請負事業を行っている場合の請負事業に係る売上高について、決算後の金額を記載</t>
    <rPh sb="1" eb="3">
      <t>トウガイ</t>
    </rPh>
    <rPh sb="3" eb="6">
      <t>ジギョウショ</t>
    </rPh>
    <rPh sb="7" eb="9">
      <t>ウケオイ</t>
    </rPh>
    <rPh sb="9" eb="11">
      <t>ジギョウ</t>
    </rPh>
    <rPh sb="12" eb="13">
      <t>オコナ</t>
    </rPh>
    <rPh sb="17" eb="19">
      <t>バアイ</t>
    </rPh>
    <rPh sb="20" eb="22">
      <t>ウケオイ</t>
    </rPh>
    <rPh sb="22" eb="24">
      <t>ジギョウ</t>
    </rPh>
    <rPh sb="25" eb="26">
      <t>カカ</t>
    </rPh>
    <rPh sb="27" eb="29">
      <t>ウリアゲ</t>
    </rPh>
    <rPh sb="29" eb="30">
      <t>ダカ</t>
    </rPh>
    <rPh sb="35" eb="37">
      <t>ケッサン</t>
    </rPh>
    <rPh sb="37" eb="38">
      <t>ゴ</t>
    </rPh>
    <rPh sb="39" eb="41">
      <t>キンガク</t>
    </rPh>
    <rPh sb="42" eb="44">
      <t>キサイ</t>
    </rPh>
    <phoneticPr fontId="5"/>
  </si>
  <si>
    <t>SUM(D11:D46)+SUM(第４面!D9:D46)</t>
  </si>
  <si>
    <t>　←郵便番号を連続して7桁(半角数字）入力</t>
    <rPh sb="2" eb="6">
      <t>ユウビンバンゴウ</t>
    </rPh>
    <rPh sb="7" eb="9">
      <t>レンゾク</t>
    </rPh>
    <rPh sb="12" eb="13">
      <t>ケタ</t>
    </rPh>
    <rPh sb="14" eb="16">
      <t>ハンカク</t>
    </rPh>
    <rPh sb="16" eb="18">
      <t>スウジ</t>
    </rPh>
    <rPh sb="19" eb="21">
      <t>ニュウリョク</t>
    </rPh>
    <phoneticPr fontId="5"/>
  </si>
  <si>
    <t>　←分類番号は4桁(半角数字）入力</t>
    <rPh sb="2" eb="4">
      <t>ブンルイ</t>
    </rPh>
    <rPh sb="4" eb="6">
      <t>バンゴウ</t>
    </rPh>
    <rPh sb="8" eb="9">
      <t>ケタ</t>
    </rPh>
    <rPh sb="10" eb="12">
      <t>ハンカク</t>
    </rPh>
    <rPh sb="12" eb="14">
      <t>スウジ</t>
    </rPh>
    <rPh sb="15" eb="17">
      <t>ニュウリョク</t>
    </rPh>
    <phoneticPr fontId="5"/>
  </si>
  <si>
    <t>　←日付入力は、H99.88.77 H99/88/77 2099/88/77</t>
    <phoneticPr fontId="5"/>
  </si>
  <si>
    <t xml:space="preserve">(    )      -     </t>
    <phoneticPr fontId="5"/>
  </si>
  <si>
    <t>　第１面上方の提出者欄には、氏名（法人にあってはその名称及び代表者の氏名）を記載すること。</t>
    <phoneticPr fontId="5"/>
  </si>
  <si>
    <t>　６欄及び７欄については、許可申請時（更新を受けた事業主にあっては直近の更新時）における企業規模及び日本標準産業分類に基づく産業分類（細分類）を記載すること。ただし、７欄については、日本標準産業分類に変更があった場合は、最新の分類に基づいて記載すること。６欄の「大企業」は中小企業以外のものを指し、「中小企業」は中小企業基本法（昭和38年法律第154号）第２条第１項に規定する中小企業者又は同条第５項に規定する小規模企業者を指すこと。</t>
    <rPh sb="3" eb="4">
      <t>オヨ</t>
    </rPh>
    <rPh sb="22" eb="23">
      <t>ウ</t>
    </rPh>
    <rPh sb="44" eb="46">
      <t>キギョウ</t>
    </rPh>
    <rPh sb="46" eb="48">
      <t>キボ</t>
    </rPh>
    <rPh sb="48" eb="49">
      <t>オヨ</t>
    </rPh>
    <rPh sb="50" eb="52">
      <t>ニホン</t>
    </rPh>
    <rPh sb="52" eb="54">
      <t>ヒョウジュン</t>
    </rPh>
    <rPh sb="54" eb="56">
      <t>サンギョウ</t>
    </rPh>
    <rPh sb="56" eb="58">
      <t>ブンルイ</t>
    </rPh>
    <rPh sb="59" eb="60">
      <t>モト</t>
    </rPh>
    <rPh sb="62" eb="64">
      <t>サンギョウ</t>
    </rPh>
    <rPh sb="64" eb="66">
      <t>ブンルイ</t>
    </rPh>
    <rPh sb="72" eb="74">
      <t>キサイ</t>
    </rPh>
    <rPh sb="120" eb="122">
      <t>キサイ</t>
    </rPh>
    <rPh sb="128" eb="129">
      <t>ラン</t>
    </rPh>
    <rPh sb="131" eb="134">
      <t>ダイキギョウ</t>
    </rPh>
    <rPh sb="136" eb="138">
      <t>チュウショウ</t>
    </rPh>
    <rPh sb="138" eb="140">
      <t>キギョウ</t>
    </rPh>
    <rPh sb="140" eb="142">
      <t>イガイ</t>
    </rPh>
    <rPh sb="146" eb="147">
      <t>サ</t>
    </rPh>
    <rPh sb="150" eb="152">
      <t>チュウショウ</t>
    </rPh>
    <rPh sb="152" eb="154">
      <t>キギョウ</t>
    </rPh>
    <rPh sb="212" eb="213">
      <t>サ</t>
    </rPh>
    <phoneticPr fontId="5"/>
  </si>
  <si>
    <t>　８欄には、年度報告の報告対象期間である、事業年度の開始の日（事業を事業年度の途中で開始した場合にあっては、当該事業の開始の日）及び当該事業年度の終了の日（事業を事業年度の途中で終了した場合にあっては、当該事業の終了の日）を記載すること。</t>
    <rPh sb="89" eb="91">
      <t>シュウリョウ</t>
    </rPh>
    <rPh sb="106" eb="108">
      <t>シュウリョウ</t>
    </rPh>
    <phoneticPr fontId="5"/>
  </si>
  <si>
    <t>　10欄の「親会社」とは、労働者派遣事業の適正な運営の確保及び派遣労働者の保護等に関する法律施行規則（昭和61年労働省令第20号。以下「労働者派遣法施行規則」という。）第18条の３第２項各号に規定する者をいうこと。当該親会社が労働者派遣事業の許可番号又は民営職業紹介事業の許可・届出番号を有している場合には、当該番号を記載すること。なお、当該親会社が、旧特定労働者派遣事業に係る事業所である場合には、12欄に親会社の当該旧特定労働者派遣事業に係る届出受理番号を記載すること。</t>
    <rPh sb="51" eb="53">
      <t>ショウワ</t>
    </rPh>
    <rPh sb="55" eb="56">
      <t>ネン</t>
    </rPh>
    <rPh sb="56" eb="59">
      <t>ロウドウショウ</t>
    </rPh>
    <rPh sb="59" eb="60">
      <t>レイ</t>
    </rPh>
    <rPh sb="60" eb="61">
      <t>ダイ</t>
    </rPh>
    <rPh sb="63" eb="64">
      <t>ゴウ</t>
    </rPh>
    <rPh sb="65" eb="67">
      <t>イカ</t>
    </rPh>
    <rPh sb="68" eb="71">
      <t>ロウドウシャ</t>
    </rPh>
    <rPh sb="71" eb="73">
      <t>ハケ</t>
    </rPh>
    <rPh sb="73" eb="74">
      <t>ホウ</t>
    </rPh>
    <rPh sb="74" eb="76">
      <t>セコウ</t>
    </rPh>
    <rPh sb="76" eb="78">
      <t>キソク</t>
    </rPh>
    <rPh sb="93" eb="95">
      <t>カクゴウ</t>
    </rPh>
    <rPh sb="121" eb="123">
      <t>キョカ</t>
    </rPh>
    <rPh sb="123" eb="125">
      <t>バンゴウ</t>
    </rPh>
    <rPh sb="125" eb="126">
      <t>マタ</t>
    </rPh>
    <rPh sb="159" eb="161">
      <t>キサイ</t>
    </rPh>
    <rPh sb="176" eb="177">
      <t>キュウ</t>
    </rPh>
    <rPh sb="177" eb="179">
      <t>トクテイ</t>
    </rPh>
    <rPh sb="208" eb="210">
      <t>トウガイ</t>
    </rPh>
    <rPh sb="210" eb="211">
      <t>キュウ</t>
    </rPh>
    <rPh sb="211" eb="213">
      <t>トクテイ</t>
    </rPh>
    <rPh sb="213" eb="216">
      <t>ロウドウシャ</t>
    </rPh>
    <rPh sb="216" eb="218">
      <t>ハケン</t>
    </rPh>
    <rPh sb="230" eb="232">
      <t>キサイ</t>
    </rPh>
    <phoneticPr fontId="5"/>
  </si>
  <si>
    <t>　11欄について、労働者派遣事業と請負により行われる事業との区分に関する基準（昭和61年労働省告示第37号）により請負事業となる事業を実施している場合には、１を○で囲むこと。その際、製造業に分類される事業者であつて、構内請負（発注者の事業所構内において、自社の雇用する労働者を使用し、生産活動を請け負うこと）を実施している場合には、「うち構内請負の実施」欄の１を○で囲むこと。</t>
    <rPh sb="30" eb="32">
      <t>クブン</t>
    </rPh>
    <phoneticPr fontId="5"/>
  </si>
  <si>
    <t>　（１）欄の③の「無期雇用派遣労働者」とは、労働者派遣事業の適正な運営の確保及び派遣労働者の保護等に関する法律（昭和60年法律第88号。以下「労働者派遣法」という。）第30条の２第１項に規定する無期雇用派遣労働者を、④の「有期雇用派遣労働者」とは、労働者派遣法第30条第1項に規定する有期雇用派遣労働者をいうこと（以下同じ。）。</t>
    <rPh sb="56" eb="58">
      <t>ショウワ</t>
    </rPh>
    <rPh sb="60" eb="61">
      <t>ネン</t>
    </rPh>
    <rPh sb="61" eb="63">
      <t>ホウリツ</t>
    </rPh>
    <rPh sb="63" eb="64">
      <t>ダイ</t>
    </rPh>
    <rPh sb="66" eb="67">
      <t>ゴウ</t>
    </rPh>
    <rPh sb="68" eb="70">
      <t>イカ</t>
    </rPh>
    <rPh sb="71" eb="74">
      <t>ロウドウシャ</t>
    </rPh>
    <rPh sb="74" eb="76">
      <t>ハケ</t>
    </rPh>
    <rPh sb="76" eb="77">
      <t>ホウ</t>
    </rPh>
    <rPh sb="89" eb="90">
      <t>ダイ</t>
    </rPh>
    <rPh sb="91" eb="92">
      <t>コウ</t>
    </rPh>
    <rPh sb="97" eb="99">
      <t>ムキ</t>
    </rPh>
    <rPh sb="142" eb="144">
      <t>ユウキ</t>
    </rPh>
    <rPh sb="146" eb="148">
      <t>ハケン</t>
    </rPh>
    <rPh sb="157" eb="159">
      <t>イカ</t>
    </rPh>
    <rPh sb="159" eb="160">
      <t>オナ</t>
    </rPh>
    <phoneticPr fontId="5"/>
  </si>
  <si>
    <t>　（１）欄の⑤の「日雇派遣労働者」とは、労働者派遣法第35条の４第１項に規定する日雇労働者をいうこと。なお、30日以内の期間を定めた契約を更新して通算30日を超えるような場合も含まれることに留意すること（以下同じ。）。</t>
    <rPh sb="40" eb="42">
      <t>ヒヤト</t>
    </rPh>
    <rPh sb="42" eb="45">
      <t>ロウドウシャ</t>
    </rPh>
    <rPh sb="88" eb="89">
      <t>フク</t>
    </rPh>
    <rPh sb="102" eb="104">
      <t>イカ</t>
    </rPh>
    <rPh sb="104" eb="105">
      <t>オナ</t>
    </rPh>
    <phoneticPr fontId="5"/>
  </si>
  <si>
    <t>　（２）欄の「労働者派遣事業の売上高」には、労働者派遣事業を行う事業所ごとの労働者派遣事業の売上高について、決算後の金額を記載すること。（事業所ごとの額を計上すること。円単位で記載すること（千円、万円単位などや小数点は使用しないこと。）。）。</t>
    <rPh sb="7" eb="10">
      <t>ロウドウシャ</t>
    </rPh>
    <rPh sb="10" eb="12">
      <t>ハケン</t>
    </rPh>
    <rPh sb="12" eb="14">
      <t>ジギョウ</t>
    </rPh>
    <rPh sb="15" eb="16">
      <t>ウ</t>
    </rPh>
    <rPh sb="16" eb="17">
      <t>ア</t>
    </rPh>
    <rPh sb="17" eb="18">
      <t>タカ</t>
    </rPh>
    <rPh sb="22" eb="25">
      <t>ロウドウシャ</t>
    </rPh>
    <rPh sb="25" eb="27">
      <t>ハケン</t>
    </rPh>
    <rPh sb="27" eb="29">
      <t>ジギョウ</t>
    </rPh>
    <rPh sb="30" eb="31">
      <t>オコナ</t>
    </rPh>
    <rPh sb="32" eb="35">
      <t>ジギョウショ</t>
    </rPh>
    <rPh sb="38" eb="41">
      <t>ロウドウシャ</t>
    </rPh>
    <rPh sb="41" eb="43">
      <t>ハケン</t>
    </rPh>
    <rPh sb="43" eb="45">
      <t>ジギョウ</t>
    </rPh>
    <rPh sb="46" eb="47">
      <t>ウ</t>
    </rPh>
    <rPh sb="47" eb="48">
      <t>ア</t>
    </rPh>
    <rPh sb="48" eb="49">
      <t>タカ</t>
    </rPh>
    <rPh sb="54" eb="56">
      <t>ケッサン</t>
    </rPh>
    <rPh sb="56" eb="57">
      <t>ゴ</t>
    </rPh>
    <rPh sb="58" eb="60">
      <t>キンガク</t>
    </rPh>
    <rPh sb="61" eb="63">
      <t>キサイ</t>
    </rPh>
    <rPh sb="69" eb="72">
      <t>ジギョウショ</t>
    </rPh>
    <rPh sb="75" eb="76">
      <t>ガク</t>
    </rPh>
    <rPh sb="77" eb="79">
      <t>ケイジョウ</t>
    </rPh>
    <rPh sb="84" eb="85">
      <t>エン</t>
    </rPh>
    <rPh sb="85" eb="87">
      <t>タンイ</t>
    </rPh>
    <rPh sb="88" eb="90">
      <t>キサイ</t>
    </rPh>
    <rPh sb="95" eb="97">
      <t>センエン</t>
    </rPh>
    <rPh sb="98" eb="100">
      <t>マンエン</t>
    </rPh>
    <rPh sb="100" eb="102">
      <t>タンイ</t>
    </rPh>
    <rPh sb="105" eb="108">
      <t>ショウスウテン</t>
    </rPh>
    <rPh sb="109" eb="111">
      <t>シヨウ</t>
    </rPh>
    <phoneticPr fontId="5"/>
  </si>
  <si>
    <t>　（３）欄の「請負事業の売上高」には、当該事業所で請負事業を行っている場合の請負事業に係る売上高について、決算後の金額を記載すること。（事業所ごとの額を計上すること。円単位で記載すること（千円、万円単位などや小数点は使用しないこと。）。）。</t>
    <rPh sb="12" eb="13">
      <t>ウ</t>
    </rPh>
    <rPh sb="13" eb="14">
      <t>ア</t>
    </rPh>
    <rPh sb="14" eb="15">
      <t>タカ</t>
    </rPh>
    <rPh sb="53" eb="55">
      <t>ケッサン</t>
    </rPh>
    <rPh sb="55" eb="56">
      <t>ゴ</t>
    </rPh>
    <rPh sb="57" eb="59">
      <t>キンガク</t>
    </rPh>
    <rPh sb="60" eb="62">
      <t>キサイ</t>
    </rPh>
    <rPh sb="68" eb="71">
      <t>ジギョウショ</t>
    </rPh>
    <rPh sb="74" eb="75">
      <t>ガク</t>
    </rPh>
    <rPh sb="76" eb="78">
      <t>ケイジョウ</t>
    </rPh>
    <rPh sb="83" eb="84">
      <t>エン</t>
    </rPh>
    <rPh sb="84" eb="86">
      <t>タンイ</t>
    </rPh>
    <rPh sb="87" eb="89">
      <t>キサイ</t>
    </rPh>
    <rPh sb="94" eb="96">
      <t>センエン</t>
    </rPh>
    <rPh sb="97" eb="99">
      <t>マンエン</t>
    </rPh>
    <rPh sb="99" eb="101">
      <t>タンイ</t>
    </rPh>
    <rPh sb="104" eb="107">
      <t>ショウスウテン</t>
    </rPh>
    <rPh sb="108" eb="110">
      <t>シヨウ</t>
    </rPh>
    <phoneticPr fontId="5"/>
  </si>
  <si>
    <t>　（４）欄については、報告対象期間内に海外派遣した派遣労働者の実人数を記載すること。</t>
    <rPh sb="17" eb="18">
      <t>ナイ</t>
    </rPh>
    <rPh sb="32" eb="33">
      <t>ニン</t>
    </rPh>
    <phoneticPr fontId="5"/>
  </si>
  <si>
    <t>　（５）欄の①欄については、報告対象期間内に派遣先の事業所の実数を記載すること。報告対象期間内に労働者を派遣しなかった場合は「０」を記載すること。</t>
    <rPh sb="7" eb="8">
      <t>ラン</t>
    </rPh>
    <rPh sb="20" eb="21">
      <t>ナイ</t>
    </rPh>
    <rPh sb="22" eb="25">
      <t>ハケンサキ</t>
    </rPh>
    <rPh sb="26" eb="29">
      <t>ジギョウショ</t>
    </rPh>
    <rPh sb="40" eb="42">
      <t>ホウコク</t>
    </rPh>
    <rPh sb="42" eb="44">
      <t>タイショウ</t>
    </rPh>
    <rPh sb="44" eb="47">
      <t>キカンナイ</t>
    </rPh>
    <rPh sb="48" eb="51">
      <t>ロウドウシャ</t>
    </rPh>
    <rPh sb="52" eb="54">
      <t>ハケン</t>
    </rPh>
    <rPh sb="59" eb="61">
      <t>バアイ</t>
    </rPh>
    <rPh sb="66" eb="68">
      <t>キサイ</t>
    </rPh>
    <phoneticPr fontId="5"/>
  </si>
  <si>
    <t>　（５）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５）欄の①欄が「０」であった場合は、「労働者派遣契約がなかった」欄に○印をすること。</t>
    <rPh sb="7" eb="8">
      <t>ラン</t>
    </rPh>
    <rPh sb="20" eb="21">
      <t>ナイ</t>
    </rPh>
    <rPh sb="40" eb="41">
      <t>カカ</t>
    </rPh>
    <rPh sb="42" eb="44">
      <t>ハケン</t>
    </rPh>
    <rPh sb="51" eb="54">
      <t>ソウケンスウ</t>
    </rPh>
    <rPh sb="55" eb="56">
      <t>ノ</t>
    </rPh>
    <rPh sb="57" eb="59">
      <t>ケンスウ</t>
    </rPh>
    <rPh sb="60" eb="61">
      <t>オヨ</t>
    </rPh>
    <rPh sb="62" eb="64">
      <t>ウチワケ</t>
    </rPh>
    <rPh sb="88" eb="91">
      <t>ロウドウシャ</t>
    </rPh>
    <rPh sb="91" eb="93">
      <t>ハケン</t>
    </rPh>
    <rPh sb="102" eb="104">
      <t>ハケン</t>
    </rPh>
    <rPh sb="126" eb="128">
      <t>ケンスウ</t>
    </rPh>
    <rPh sb="129" eb="131">
      <t>キサイ</t>
    </rPh>
    <rPh sb="142" eb="143">
      <t>ラン</t>
    </rPh>
    <rPh sb="169" eb="170">
      <t>ラン</t>
    </rPh>
    <rPh sb="172" eb="173">
      <t>シルシ</t>
    </rPh>
    <phoneticPr fontId="5"/>
  </si>
  <si>
    <t>　（５）欄の③欄については、報告対象期間（第１面の８欄）内における主な派遣先の事業主のうち取引額上位５位までの事業主名を記載すること。（５）欄の①欄が「０」の場合及び②欄に「労働者派遣契約がなかった」欄に○印をした場合には、（５）欄の③欄には記載の必要がないこと。</t>
    <rPh sb="7" eb="8">
      <t>ラン</t>
    </rPh>
    <rPh sb="28" eb="29">
      <t>ナイ</t>
    </rPh>
    <rPh sb="73" eb="74">
      <t>ラン</t>
    </rPh>
    <rPh sb="79" eb="81">
      <t>バアイ</t>
    </rPh>
    <rPh sb="81" eb="82">
      <t>オヨ</t>
    </rPh>
    <rPh sb="84" eb="85">
      <t>ラン</t>
    </rPh>
    <rPh sb="107" eb="109">
      <t>バアイ</t>
    </rPh>
    <rPh sb="115" eb="116">
      <t>ラン</t>
    </rPh>
    <rPh sb="118" eb="119">
      <t>ラン</t>
    </rPh>
    <rPh sb="121" eb="123">
      <t>キサイ</t>
    </rPh>
    <rPh sb="124" eb="126">
      <t>ヒツヨウ</t>
    </rPh>
    <phoneticPr fontId="5"/>
  </si>
  <si>
    <t>　（６）欄中、選択肢として番号を提示している部分については、該当する番号を記載すること。</t>
    <rPh sb="5" eb="6">
      <t>チュウ</t>
    </rPh>
    <rPh sb="7" eb="10">
      <t>センタクシ</t>
    </rPh>
    <rPh sb="13" eb="15">
      <t>バンゴウ</t>
    </rPh>
    <rPh sb="16" eb="18">
      <t>テイジ</t>
    </rPh>
    <rPh sb="22" eb="24">
      <t>ブブン</t>
    </rPh>
    <rPh sb="30" eb="32">
      <t>ガイトウ</t>
    </rPh>
    <rPh sb="34" eb="36">
      <t>バンゴウ</t>
    </rPh>
    <rPh sb="37" eb="39">
      <t>キサイ</t>
    </rPh>
    <phoneticPr fontId="5"/>
  </si>
  <si>
    <t>　（６）欄については、①欄には「労働安全衛生法第59条の規定に基づく安全衛生教育」の報告対象期間内における実績を、②欄には一般教養としての訓練等の「その他の教育訓練」（安全衛生教育及び派遣労働者のキャリアアップ措置に関するもの以外の訓練）の報告対象期間内における実績を、それぞれ記載すること。</t>
    <rPh sb="4" eb="5">
      <t>ラン</t>
    </rPh>
    <rPh sb="28" eb="30">
      <t>キテイ</t>
    </rPh>
    <rPh sb="31" eb="32">
      <t>モト</t>
    </rPh>
    <rPh sb="48" eb="49">
      <t>ナイ</t>
    </rPh>
    <rPh sb="105" eb="107">
      <t>ソチ</t>
    </rPh>
    <rPh sb="108" eb="109">
      <t>カン</t>
    </rPh>
    <rPh sb="126" eb="127">
      <t>ナイ</t>
    </rPh>
    <phoneticPr fontId="5"/>
  </si>
  <si>
    <t>　（６）欄の①欄及び②欄については、教育訓練コース単位で記載し、①欄には５コースまでを、②欄には３コースまでを記載すること。それ以上のコースがある場合は、別紙に記載すること。</t>
    <rPh sb="4" eb="5">
      <t>ラン</t>
    </rPh>
    <rPh sb="7" eb="8">
      <t>ラン</t>
    </rPh>
    <rPh sb="8" eb="9">
      <t>オヨ</t>
    </rPh>
    <rPh sb="11" eb="12">
      <t>ラン</t>
    </rPh>
    <rPh sb="18" eb="20">
      <t>キョウイク</t>
    </rPh>
    <rPh sb="20" eb="22">
      <t>クンレン</t>
    </rPh>
    <rPh sb="33" eb="34">
      <t>ラン</t>
    </rPh>
    <rPh sb="45" eb="46">
      <t>ラン</t>
    </rPh>
    <rPh sb="64" eb="66">
      <t>イジョウ</t>
    </rPh>
    <phoneticPr fontId="5"/>
  </si>
  <si>
    <t>　（６）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最大２つまで記載すること。</t>
    <rPh sb="4" eb="5">
      <t>ラン</t>
    </rPh>
    <rPh sb="7" eb="8">
      <t>ラン</t>
    </rPh>
    <rPh sb="33" eb="35">
      <t>キテイ</t>
    </rPh>
    <rPh sb="53" eb="55">
      <t>ロウドウ</t>
    </rPh>
    <rPh sb="55" eb="57">
      <t>アンゼン</t>
    </rPh>
    <rPh sb="57" eb="59">
      <t>エイセイ</t>
    </rPh>
    <rPh sb="59" eb="61">
      <t>キソク</t>
    </rPh>
    <rPh sb="61" eb="62">
      <t>ダイ</t>
    </rPh>
    <rPh sb="64" eb="65">
      <t>ジョウ</t>
    </rPh>
    <rPh sb="65" eb="66">
      <t>ダイ</t>
    </rPh>
    <rPh sb="67" eb="68">
      <t>コウ</t>
    </rPh>
    <rPh sb="68" eb="70">
      <t>カクゴウ</t>
    </rPh>
    <rPh sb="106" eb="108">
      <t>キテイ</t>
    </rPh>
    <rPh sb="119" eb="121">
      <t>ドウジョウ</t>
    </rPh>
    <rPh sb="123" eb="124">
      <t>コウ</t>
    </rPh>
    <rPh sb="125" eb="127">
      <t>キテイ</t>
    </rPh>
    <rPh sb="158" eb="160">
      <t>キサイ</t>
    </rPh>
    <phoneticPr fontId="5"/>
  </si>
  <si>
    <t>　（６）欄の①欄について、「教育の内容」については、「４Ｓ（整理・整頓・清掃・清潔）運動」、「ＫＹ（危険予知）活動」、「ヒヤリハット事例の報告」等具体的に記載すること。</t>
    <rPh sb="14" eb="16">
      <t>キョウイク</t>
    </rPh>
    <phoneticPr fontId="5"/>
  </si>
  <si>
    <t>　（６）欄の①欄及び②欄について、「１人当たりの平均実施時間」には、報告対象期間内に、各コースごとに派遣労働者が受講した１人当たりの平均実施時間数を記載すること。</t>
    <rPh sb="4" eb="5">
      <t>ラン</t>
    </rPh>
    <rPh sb="7" eb="8">
      <t>ラン</t>
    </rPh>
    <rPh sb="8" eb="9">
      <t>オヨ</t>
    </rPh>
    <rPh sb="11" eb="12">
      <t>ラン</t>
    </rPh>
    <rPh sb="24" eb="26">
      <t>ヘイキン</t>
    </rPh>
    <rPh sb="43" eb="44">
      <t>カク</t>
    </rPh>
    <rPh sb="50" eb="52">
      <t>ハケン</t>
    </rPh>
    <rPh sb="52" eb="55">
      <t>ロウドウシャ</t>
    </rPh>
    <rPh sb="56" eb="58">
      <t>ジュコウ</t>
    </rPh>
    <rPh sb="61" eb="62">
      <t>ニン</t>
    </rPh>
    <rPh sb="62" eb="63">
      <t>ア</t>
    </rPh>
    <rPh sb="66" eb="68">
      <t>ヘイキン</t>
    </rPh>
    <rPh sb="72" eb="73">
      <t>スウ</t>
    </rPh>
    <phoneticPr fontId="5"/>
  </si>
  <si>
    <t>　（６）欄の②欄について、「OJT」とは業務の遂行の過程内において行う教育訓練を、｢OFF-JT」とはそれ以外の教育訓練をいうこと。</t>
    <rPh sb="7" eb="8">
      <t>ラン</t>
    </rPh>
    <phoneticPr fontId="5"/>
  </si>
  <si>
    <t>　（６）欄の②欄について、「訓練費負担の別」において、「１ 無償（実費負担なし）」とは、テキスト代等を含め訓練の全てを無償で実施することを、「２ 無償（実費負担あり）」とは、テキスト代や材料費等の実費負担があるが原則として無償で実施することを、「３ 有償」とは、これ以外をいうこと。</t>
    <rPh sb="33" eb="35">
      <t>ジッピ</t>
    </rPh>
    <rPh sb="35" eb="37">
      <t>フタン</t>
    </rPh>
    <rPh sb="48" eb="49">
      <t>ダイ</t>
    </rPh>
    <rPh sb="49" eb="50">
      <t>トウ</t>
    </rPh>
    <rPh sb="51" eb="52">
      <t>フク</t>
    </rPh>
    <rPh sb="53" eb="55">
      <t>クンレン</t>
    </rPh>
    <rPh sb="56" eb="57">
      <t>スベ</t>
    </rPh>
    <rPh sb="59" eb="61">
      <t>ムショウ</t>
    </rPh>
    <rPh sb="62" eb="64">
      <t>ジッシ</t>
    </rPh>
    <rPh sb="91" eb="92">
      <t>ダイ</t>
    </rPh>
    <rPh sb="93" eb="96">
      <t>ザイリョウヒ</t>
    </rPh>
    <rPh sb="96" eb="97">
      <t>トウ</t>
    </rPh>
    <rPh sb="98" eb="100">
      <t>ジッピ</t>
    </rPh>
    <rPh sb="100" eb="102">
      <t>フタン</t>
    </rPh>
    <rPh sb="106" eb="108">
      <t>ゲンソク</t>
    </rPh>
    <rPh sb="111" eb="113">
      <t>ムショウ</t>
    </rPh>
    <rPh sb="114" eb="116">
      <t>ジッシ</t>
    </rPh>
    <rPh sb="133" eb="135">
      <t>イガイ</t>
    </rPh>
    <phoneticPr fontId="5"/>
  </si>
  <si>
    <t>　（６）欄の②欄について、「賃金支給の別」において、「１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14" eb="16">
      <t>チンギン</t>
    </rPh>
    <rPh sb="16" eb="18">
      <t>シキュウ</t>
    </rPh>
    <rPh sb="29" eb="31">
      <t>ユウキュウ</t>
    </rPh>
    <rPh sb="32" eb="34">
      <t>ムキュウ</t>
    </rPh>
    <rPh sb="34" eb="36">
      <t>ブブン</t>
    </rPh>
    <rPh sb="43" eb="45">
      <t>ヨウイ</t>
    </rPh>
    <rPh sb="47" eb="48">
      <t>スベ</t>
    </rPh>
    <rPh sb="50" eb="52">
      <t>キョウイク</t>
    </rPh>
    <rPh sb="52" eb="54">
      <t>クンレン</t>
    </rPh>
    <rPh sb="55" eb="57">
      <t>ジッシ</t>
    </rPh>
    <rPh sb="58" eb="59">
      <t>ア</t>
    </rPh>
    <rPh sb="62" eb="64">
      <t>キュウヨ</t>
    </rPh>
    <rPh sb="68" eb="70">
      <t>バアイ</t>
    </rPh>
    <rPh sb="75" eb="77">
      <t>ユウキュウ</t>
    </rPh>
    <rPh sb="89" eb="92">
      <t>ジシュテキ</t>
    </rPh>
    <rPh sb="93" eb="95">
      <t>ジッシ</t>
    </rPh>
    <rPh sb="97" eb="99">
      <t>キョウイク</t>
    </rPh>
    <rPh sb="99" eb="101">
      <t>クンレン</t>
    </rPh>
    <rPh sb="106" eb="108">
      <t>ムキュウ</t>
    </rPh>
    <rPh sb="111" eb="113">
      <t>バアイ</t>
    </rPh>
    <rPh sb="117" eb="119">
      <t>ゲンソク</t>
    </rPh>
    <rPh sb="122" eb="124">
      <t>キョウイク</t>
    </rPh>
    <rPh sb="124" eb="126">
      <t>クンレン</t>
    </rPh>
    <rPh sb="127" eb="129">
      <t>ジッシ</t>
    </rPh>
    <rPh sb="130" eb="131">
      <t>ア</t>
    </rPh>
    <rPh sb="134" eb="136">
      <t>キュウヨ</t>
    </rPh>
    <rPh sb="137" eb="139">
      <t>シハラ</t>
    </rPh>
    <rPh sb="140" eb="142">
      <t>バアイ</t>
    </rPh>
    <rPh sb="147" eb="149">
      <t>ムキュウ</t>
    </rPh>
    <rPh sb="153" eb="155">
      <t>キョウイク</t>
    </rPh>
    <rPh sb="155" eb="157">
      <t>クンレン</t>
    </rPh>
    <rPh sb="158" eb="161">
      <t>ジッシジ</t>
    </rPh>
    <rPh sb="162" eb="164">
      <t>キュウヨ</t>
    </rPh>
    <rPh sb="165" eb="167">
      <t>シハラ</t>
    </rPh>
    <rPh sb="170" eb="172">
      <t>バアイ</t>
    </rPh>
    <phoneticPr fontId="5"/>
  </si>
  <si>
    <t>　（７）欄について、イには、報告対象期間内に、新たに、労働者派遣の役務の提供を受けようとする者から紹介予定派遣に係る労働者派遣契約の申込みのあった派遣労働者の実人数を記載し、そのうち報告対象期間内において紹介予定派遣により労働者派遣された派遣労働者数の実人数をロに記載すること。ハには、報告対象期間内において紹介予定派遣により派遣先に職業紹介された派遣労働者の実人数を記載し、そのうち報告対象期間内において派遣先で雇用された派遣労働者の実人数をニに記載すること。</t>
    <phoneticPr fontId="5"/>
  </si>
  <si>
    <t>　（８）欄については、報告対象期間内における雇用安定措置の対象派遣労働者（雇用安定措置を講じなかった者を含む。）及び各雇用安定措置の区分ごとの派遣労働者の延べ人数を記載すること。「３年見込み」、「２年半から３年未満見込み」、「２年から２年半未満見込み」、「１年半から２年未満見込み」及び「１年から１年半未満見込み」の対象派遣労働者については、各期間に該当し、かつ当該労働者派遣の終了後も継続して就業することを希望している者とすること。同一の派遣労働者が複数の期間の区分に該当する場合は、該当する区分のそれぞれの欄に計上すること。</t>
    <rPh sb="11" eb="13">
      <t>ホウコク</t>
    </rPh>
    <rPh sb="13" eb="15">
      <t>タイショウ</t>
    </rPh>
    <rPh sb="15" eb="17">
      <t>キカン</t>
    </rPh>
    <rPh sb="17" eb="18">
      <t>ナイ</t>
    </rPh>
    <rPh sb="22" eb="24">
      <t>コヨウ</t>
    </rPh>
    <rPh sb="24" eb="26">
      <t>アンテイ</t>
    </rPh>
    <rPh sb="26" eb="28">
      <t>ソチ</t>
    </rPh>
    <rPh sb="29" eb="31">
      <t>タイショウ</t>
    </rPh>
    <rPh sb="31" eb="33">
      <t>ハケン</t>
    </rPh>
    <rPh sb="33" eb="36">
      <t>ロウドウシャ</t>
    </rPh>
    <rPh sb="37" eb="39">
      <t>コヨウ</t>
    </rPh>
    <rPh sb="39" eb="41">
      <t>アンテイ</t>
    </rPh>
    <rPh sb="41" eb="43">
      <t>ソチ</t>
    </rPh>
    <rPh sb="44" eb="45">
      <t>コウ</t>
    </rPh>
    <rPh sb="50" eb="51">
      <t>シャ</t>
    </rPh>
    <rPh sb="52" eb="53">
      <t>フク</t>
    </rPh>
    <rPh sb="56" eb="57">
      <t>オヨ</t>
    </rPh>
    <rPh sb="58" eb="59">
      <t>カク</t>
    </rPh>
    <rPh sb="59" eb="61">
      <t>コヨウ</t>
    </rPh>
    <rPh sb="61" eb="63">
      <t>アンテイ</t>
    </rPh>
    <rPh sb="63" eb="65">
      <t>ソチ</t>
    </rPh>
    <rPh sb="66" eb="68">
      <t>クブン</t>
    </rPh>
    <rPh sb="71" eb="73">
      <t>ハケン</t>
    </rPh>
    <rPh sb="73" eb="76">
      <t>ロウドウシャ</t>
    </rPh>
    <rPh sb="77" eb="78">
      <t>ノ</t>
    </rPh>
    <rPh sb="79" eb="81">
      <t>ニンズウ</t>
    </rPh>
    <rPh sb="82" eb="84">
      <t>キサイ</t>
    </rPh>
    <rPh sb="91" eb="92">
      <t>ネン</t>
    </rPh>
    <rPh sb="92" eb="94">
      <t>ミコ</t>
    </rPh>
    <rPh sb="99" eb="101">
      <t>ネンハン</t>
    </rPh>
    <rPh sb="104" eb="105">
      <t>ネン</t>
    </rPh>
    <rPh sb="105" eb="107">
      <t>ミマン</t>
    </rPh>
    <rPh sb="107" eb="109">
      <t>ミコ</t>
    </rPh>
    <rPh sb="141" eb="142">
      <t>オヨ</t>
    </rPh>
    <rPh sb="151" eb="153">
      <t>ミマン</t>
    </rPh>
    <rPh sb="158" eb="160">
      <t>タイショウ</t>
    </rPh>
    <rPh sb="160" eb="162">
      <t>ハケン</t>
    </rPh>
    <rPh sb="162" eb="164">
      <t>ロウドウ</t>
    </rPh>
    <rPh sb="164" eb="165">
      <t>シャ</t>
    </rPh>
    <rPh sb="171" eb="172">
      <t>カク</t>
    </rPh>
    <rPh sb="172" eb="174">
      <t>キカン</t>
    </rPh>
    <rPh sb="175" eb="177">
      <t>ガイトウ</t>
    </rPh>
    <rPh sb="181" eb="183">
      <t>トウガイ</t>
    </rPh>
    <rPh sb="183" eb="186">
      <t>ロウドウシャ</t>
    </rPh>
    <rPh sb="186" eb="188">
      <t>ハケン</t>
    </rPh>
    <rPh sb="189" eb="192">
      <t>シュウリョウゴ</t>
    </rPh>
    <rPh sb="193" eb="195">
      <t>ケイゾク</t>
    </rPh>
    <rPh sb="197" eb="199">
      <t>シュウギョウ</t>
    </rPh>
    <rPh sb="204" eb="206">
      <t>キボウ</t>
    </rPh>
    <rPh sb="210" eb="211">
      <t>シャ</t>
    </rPh>
    <rPh sb="217" eb="219">
      <t>ドウイツ</t>
    </rPh>
    <rPh sb="220" eb="222">
      <t>ハケン</t>
    </rPh>
    <rPh sb="222" eb="225">
      <t>ロウドウシャ</t>
    </rPh>
    <rPh sb="226" eb="228">
      <t>フクスウ</t>
    </rPh>
    <rPh sb="229" eb="231">
      <t>キカン</t>
    </rPh>
    <rPh sb="232" eb="234">
      <t>クブン</t>
    </rPh>
    <rPh sb="235" eb="237">
      <t>ガイトウ</t>
    </rPh>
    <rPh sb="239" eb="241">
      <t>バアイ</t>
    </rPh>
    <rPh sb="243" eb="245">
      <t>ガイトウ</t>
    </rPh>
    <rPh sb="247" eb="249">
      <t>クブン</t>
    </rPh>
    <rPh sb="255" eb="256">
      <t>ラン</t>
    </rPh>
    <rPh sb="257" eb="259">
      <t>ケイジョウ</t>
    </rPh>
    <phoneticPr fontId="5"/>
  </si>
  <si>
    <t>　（８）欄の期間の区分は、派遣先の同じ職場への派遣期間の見込みの期間とすること。「同じ職場への派遣期間の見込み」とは、派遣労働者の派遣就業に係る派遣契約期間を通算したものをいうこと。ただし、派遣契約期間の途中で派遣労働者の雇用契約が満了したり、当該派遣労働者の派遣先が変わったりした場合については、当該派遣労働者が同じ職場へ派遣されていた通算期間とすること。</t>
    <rPh sb="32" eb="34">
      <t>キカン</t>
    </rPh>
    <rPh sb="169" eb="171">
      <t>ツウサン</t>
    </rPh>
    <phoneticPr fontId="5"/>
  </si>
  <si>
    <t>　（８）欄の「第１号の措置（派遣先への直接雇用の依頼）を講じた人数」、「第２号の措置（新たな派遣先の提供）を講じた人数」、「第３号の措置（派遣元で派遣労働者以外の労働者として無期雇用）を講じた人数」及び「第４号の措置（その他の措置）を講じた人数」については、同一の派遣労働者に複数の措置を講じた場合においては講じた措置のそれぞれの欄に計上すること。</t>
    <rPh sb="7" eb="8">
      <t>ダイ</t>
    </rPh>
    <rPh sb="9" eb="10">
      <t>ゴウ</t>
    </rPh>
    <rPh sb="11" eb="13">
      <t>ソチ</t>
    </rPh>
    <rPh sb="28" eb="29">
      <t>コウ</t>
    </rPh>
    <rPh sb="36" eb="37">
      <t>ダイ</t>
    </rPh>
    <rPh sb="38" eb="39">
      <t>ゴウ</t>
    </rPh>
    <rPh sb="40" eb="42">
      <t>ソチ</t>
    </rPh>
    <rPh sb="54" eb="55">
      <t>コウ</t>
    </rPh>
    <rPh sb="62" eb="63">
      <t>ダイ</t>
    </rPh>
    <rPh sb="64" eb="65">
      <t>ゴウ</t>
    </rPh>
    <rPh sb="66" eb="68">
      <t>ソチ</t>
    </rPh>
    <rPh sb="73" eb="75">
      <t>ハケン</t>
    </rPh>
    <rPh sb="75" eb="78">
      <t>ロウドウシャ</t>
    </rPh>
    <rPh sb="78" eb="80">
      <t>イガイ</t>
    </rPh>
    <rPh sb="81" eb="84">
      <t>ロウドウシャ</t>
    </rPh>
    <rPh sb="93" eb="94">
      <t>コウ</t>
    </rPh>
    <rPh sb="99" eb="100">
      <t>オヨ</t>
    </rPh>
    <rPh sb="102" eb="103">
      <t>ダイ</t>
    </rPh>
    <rPh sb="104" eb="105">
      <t>ゴウ</t>
    </rPh>
    <rPh sb="106" eb="108">
      <t>ソチ</t>
    </rPh>
    <rPh sb="117" eb="118">
      <t>コウ</t>
    </rPh>
    <rPh sb="120" eb="122">
      <t>ニンズウ</t>
    </rPh>
    <rPh sb="129" eb="131">
      <t>ドウイツ</t>
    </rPh>
    <rPh sb="132" eb="134">
      <t>ハケン</t>
    </rPh>
    <rPh sb="134" eb="137">
      <t>ロウドウシャ</t>
    </rPh>
    <rPh sb="138" eb="140">
      <t>フクスウ</t>
    </rPh>
    <rPh sb="141" eb="143">
      <t>ソチ</t>
    </rPh>
    <rPh sb="144" eb="145">
      <t>コウ</t>
    </rPh>
    <rPh sb="147" eb="149">
      <t>バアイ</t>
    </rPh>
    <rPh sb="154" eb="155">
      <t>コウ</t>
    </rPh>
    <rPh sb="157" eb="159">
      <t>ソチ</t>
    </rPh>
    <rPh sb="165" eb="166">
      <t>ラン</t>
    </rPh>
    <rPh sb="167" eb="169">
      <t>ケイジョウ</t>
    </rPh>
    <phoneticPr fontId="5"/>
  </si>
  <si>
    <t>　（８）欄の「第４号の措置（その他の措置）を講じた人数」について、「教育訓練（雇用を維持したままのものに限る）」、「紹介予定派遣」及び「左記以外のその他の措置」については、同一の派遣労働者に複数の措置を講じた場合においては講じた措置のそれぞれの欄に計上すること。</t>
    <rPh sb="34" eb="36">
      <t>キョウイク</t>
    </rPh>
    <rPh sb="36" eb="38">
      <t>クンレン</t>
    </rPh>
    <rPh sb="52" eb="53">
      <t>カギ</t>
    </rPh>
    <rPh sb="65" eb="66">
      <t>オヨ</t>
    </rPh>
    <rPh sb="77" eb="79">
      <t>ソチ</t>
    </rPh>
    <phoneticPr fontId="5"/>
  </si>
  <si>
    <t>　（８）欄の「第１号の措置（派遣先への直接雇用の依頼）を講じた人数」について、前年度に派遣先への直接雇用の依頼を行ったが前年度中には直接雇用に結びつかず、年度を超えて当年度で直接雇用に結びついた場合は、当年度でも引き続き依頼を行ったものとして、「第１号の措置（派遣先への直接雇用の依頼）を講じた人数」及び「うち、派遣先で雇用された人数」のそれぞれに当該人数を記載すること。</t>
    <rPh sb="39" eb="42">
      <t>ゼンネンド</t>
    </rPh>
    <rPh sb="43" eb="46">
      <t>ハケンサキ</t>
    </rPh>
    <rPh sb="48" eb="50">
      <t>チョクセツ</t>
    </rPh>
    <rPh sb="50" eb="52">
      <t>コヨウ</t>
    </rPh>
    <rPh sb="53" eb="55">
      <t>イライ</t>
    </rPh>
    <rPh sb="56" eb="57">
      <t>オコナ</t>
    </rPh>
    <rPh sb="60" eb="63">
      <t>ゼンネンド</t>
    </rPh>
    <rPh sb="63" eb="64">
      <t>チュウ</t>
    </rPh>
    <rPh sb="66" eb="68">
      <t>チョクセツ</t>
    </rPh>
    <rPh sb="68" eb="70">
      <t>コヨウ</t>
    </rPh>
    <rPh sb="71" eb="72">
      <t>ムス</t>
    </rPh>
    <rPh sb="77" eb="79">
      <t>ネンド</t>
    </rPh>
    <rPh sb="80" eb="81">
      <t>コ</t>
    </rPh>
    <rPh sb="83" eb="86">
      <t>トウネンド</t>
    </rPh>
    <rPh sb="87" eb="89">
      <t>チョクセツ</t>
    </rPh>
    <rPh sb="89" eb="91">
      <t>コヨウ</t>
    </rPh>
    <rPh sb="92" eb="93">
      <t>ムス</t>
    </rPh>
    <rPh sb="97" eb="99">
      <t>バアイ</t>
    </rPh>
    <rPh sb="101" eb="104">
      <t>トウネンド</t>
    </rPh>
    <rPh sb="106" eb="107">
      <t>ヒ</t>
    </rPh>
    <rPh sb="108" eb="109">
      <t>ツヅ</t>
    </rPh>
    <rPh sb="110" eb="112">
      <t>イライ</t>
    </rPh>
    <rPh sb="113" eb="114">
      <t>オコナ</t>
    </rPh>
    <rPh sb="150" eb="151">
      <t>オヨ</t>
    </rPh>
    <rPh sb="156" eb="159">
      <t>ハケンサキ</t>
    </rPh>
    <rPh sb="160" eb="162">
      <t>コヨウ</t>
    </rPh>
    <rPh sb="174" eb="176">
      <t>トウガイ</t>
    </rPh>
    <rPh sb="176" eb="178">
      <t>ニンズウ</t>
    </rPh>
    <rPh sb="179" eb="181">
      <t>キサイ</t>
    </rPh>
    <phoneticPr fontId="5"/>
  </si>
  <si>
    <t>　（８）欄の「第４号の措置（その他の措置）を講じた人数」の「左記以外のその他の措置」については、民営職業紹介事業の許可・届出を行っている派遣元事業主が実施する職業紹介等の措置をいうこと。</t>
    <rPh sb="48" eb="50">
      <t>ミンエイ</t>
    </rPh>
    <rPh sb="50" eb="52">
      <t>ショクギョウ</t>
    </rPh>
    <rPh sb="52" eb="54">
      <t>ショウカイ</t>
    </rPh>
    <rPh sb="54" eb="56">
      <t>ジギョウ</t>
    </rPh>
    <rPh sb="57" eb="59">
      <t>キョカ</t>
    </rPh>
    <rPh sb="60" eb="62">
      <t>トドケデ</t>
    </rPh>
    <rPh sb="63" eb="64">
      <t>オコナ</t>
    </rPh>
    <rPh sb="68" eb="71">
      <t>ハケンモト</t>
    </rPh>
    <rPh sb="71" eb="74">
      <t>ジギョウヌシ</t>
    </rPh>
    <rPh sb="75" eb="77">
      <t>ジッシ</t>
    </rPh>
    <rPh sb="79" eb="81">
      <t>ショクギョウ</t>
    </rPh>
    <rPh sb="81" eb="83">
      <t>ショウカイ</t>
    </rPh>
    <rPh sb="83" eb="84">
      <t>トウ</t>
    </rPh>
    <rPh sb="85" eb="87">
      <t>ソチ</t>
    </rPh>
    <phoneticPr fontId="5"/>
  </si>
  <si>
    <t>　（９）欄の①欄及び①の（続）欄並びに②欄の「協定対象派遣労働者」には、厚生労働省職業安定局長の定めるところにより、労働者派遣法第30条の５に規定する協定対象派遣労働者の１人１日当たりの賃金を記載すること。</t>
    <rPh sb="93" eb="95">
      <t>チンギン</t>
    </rPh>
    <phoneticPr fontId="5"/>
  </si>
  <si>
    <t xml:space="preserve">　（９）欄の①欄及び①の（続）欄には、報告対象期間内における、最新の日本標準職業分類（中分類）に基づく職種に基づき、該当する派遣労働者（日雇派遣労働者を除く。）の区分及び従事した業務の種類別に応じた実績を所定の欄に記載すること。「14-3 その他の医療技術者」には「14-1 診療放射線技師」及び「14-2 臨床検査技師」の業務の実績は含めないこと。なお、「66　建設従事者（建設躯体工事従事者を除く）」、「67　電気工事従事者」等については、一部派遣禁止業務も含まれていることに留意すること。また、「12-1 医師」等の医療従事者については、紹介予定派遣や産前産後休業の代替等の場合にのみ派遣することが認められていることに留意すること。 </t>
    <rPh sb="122" eb="123">
      <t>タ</t>
    </rPh>
    <rPh sb="124" eb="126">
      <t>イリョウ</t>
    </rPh>
    <rPh sb="126" eb="129">
      <t>ギジュツシャ</t>
    </rPh>
    <rPh sb="138" eb="140">
      <t>シンリョウ</t>
    </rPh>
    <rPh sb="140" eb="143">
      <t>ホウシャセン</t>
    </rPh>
    <rPh sb="143" eb="145">
      <t>ギシ</t>
    </rPh>
    <rPh sb="146" eb="147">
      <t>オヨ</t>
    </rPh>
    <rPh sb="154" eb="156">
      <t>リンショウ</t>
    </rPh>
    <rPh sb="156" eb="158">
      <t>ケンサ</t>
    </rPh>
    <rPh sb="158" eb="160">
      <t>ギシ</t>
    </rPh>
    <rPh sb="162" eb="164">
      <t>ギョウム</t>
    </rPh>
    <rPh sb="165" eb="167">
      <t>ジッセキ</t>
    </rPh>
    <rPh sb="168" eb="169">
      <t>フク</t>
    </rPh>
    <rPh sb="256" eb="258">
      <t>イシ</t>
    </rPh>
    <phoneticPr fontId="5"/>
  </si>
  <si>
    <t>　（９）欄の②欄には、報告対象期間（第１面の８欄）内において、日雇派遣労働者を労働者派遣事業の適正な運営の確保及び派遣労働者の保護等に関する法律施行令（昭和61年政令第95号。以下「労働者派遣法施行令」という。）第４条第１項第１号から第19号までに掲げる業務に従事させている場合、従事した業務の種類別に応じた実績を所定の欄に記載すること。なお、「4-19 看護業務」については、労働者派遣法施行令第４条第２項の規定に基づき准看護師等の看護師以外の者が行う業務を含まないこと。</t>
    <rPh sb="178" eb="180">
      <t>カンゴ</t>
    </rPh>
    <rPh sb="180" eb="182">
      <t>ギョウム</t>
    </rPh>
    <rPh sb="189" eb="192">
      <t>ロウドウシャ</t>
    </rPh>
    <rPh sb="192" eb="194">
      <t>ハケン</t>
    </rPh>
    <rPh sb="217" eb="220">
      <t>カンゴシ</t>
    </rPh>
    <rPh sb="220" eb="222">
      <t>イガイ</t>
    </rPh>
    <rPh sb="223" eb="224">
      <t>シャ</t>
    </rPh>
    <phoneticPr fontId="5"/>
  </si>
  <si>
    <t xml:space="preserve">　（９）欄の①欄及び①の（続）欄並びに②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①欄及び①の（続）欄の「全業務平均」には、各業務の単純平均額を記載すること（小数点以下は四捨五入）。なお、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55" eb="256">
      <t>ゴウ</t>
    </rPh>
    <rPh sb="282" eb="283">
      <t>スベ</t>
    </rPh>
    <phoneticPr fontId="5"/>
  </si>
  <si>
    <t xml:space="preserve">　（９）欄の①欄及び①の（続）欄並びに②欄の「賃金」（労働基準法第11条で定める給料、手当、賞与その他名称の如何を問わず、労働の対償として使用者が労働者に支払う全てのものをいう。）については、１人１日当たりの賃金を記載し、報告対象期間（第１面の８欄）内において派遣労働者に支払った賃金の総額を派遣労働者が従事した総労働時間数で除した１時間当たりの金額をもとに８時間（１日）業務に従事したものとして算定すること（小数点以下は四捨五入）。なお、①欄及び①の（続）欄の「全業務平均」には、各業務の単純平均額を記載すること（小数点以下は四捨五入）。また、②欄の日雇派遣労働者についての「全業務平均」は、労働者派遣法施行令第４条第１号から第19号までに掲げる業務だけでなく、日雇派遣労働者が従事した全ての業務の単純平均額を記載すること（小数点以下は四捨五入）。 </t>
    <rPh sb="297" eb="300">
      <t>ロウドウシャ</t>
    </rPh>
    <rPh sb="300" eb="302">
      <t>ハケン</t>
    </rPh>
    <rPh sb="344" eb="345">
      <t>スベ</t>
    </rPh>
    <phoneticPr fontId="5"/>
  </si>
  <si>
    <t xml:space="preserve">　（10）欄の「マージン率等の情報提供の状況」については、該当する各欄に○印をすること（複数選択可）。 </t>
    <phoneticPr fontId="5"/>
  </si>
  <si>
    <t>　（11）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rPh sb="29" eb="30">
      <t>ナイ</t>
    </rPh>
    <rPh sb="34" eb="37">
      <t>ロウドウシャ</t>
    </rPh>
    <rPh sb="37" eb="39">
      <t>ハケン</t>
    </rPh>
    <rPh sb="39" eb="40">
      <t>ホウ</t>
    </rPh>
    <rPh sb="41" eb="42">
      <t>モト</t>
    </rPh>
    <rPh sb="53" eb="55">
      <t>ソチ</t>
    </rPh>
    <rPh sb="56" eb="58">
      <t>ヨウケン</t>
    </rPh>
    <rPh sb="59" eb="60">
      <t>ミ</t>
    </rPh>
    <rPh sb="68" eb="70">
      <t>キサイ</t>
    </rPh>
    <rPh sb="77" eb="78">
      <t>ウエ</t>
    </rPh>
    <rPh sb="80" eb="83">
      <t>ジギョウヌシ</t>
    </rPh>
    <rPh sb="84" eb="86">
      <t>ドクジ</t>
    </rPh>
    <rPh sb="87" eb="89">
      <t>ジッシ</t>
    </rPh>
    <rPh sb="98" eb="100">
      <t>ソチ</t>
    </rPh>
    <rPh sb="105" eb="108">
      <t>ツイカテキ</t>
    </rPh>
    <rPh sb="109" eb="111">
      <t>キサイ</t>
    </rPh>
    <phoneticPr fontId="5"/>
  </si>
  <si>
    <t>　（11）欄の①欄の「キャリアコンサルタント」とは、厚生労働大臣又は厚生労働大臣が指定する者が行う試験の合格者をいうこと。</t>
    <rPh sb="5" eb="6">
      <t>ラン</t>
    </rPh>
    <rPh sb="32" eb="33">
      <t>マタ</t>
    </rPh>
    <rPh sb="34" eb="36">
      <t>コウセイ</t>
    </rPh>
    <rPh sb="36" eb="38">
      <t>ロウドウ</t>
    </rPh>
    <rPh sb="38" eb="40">
      <t>ダイジン</t>
    </rPh>
    <rPh sb="41" eb="43">
      <t>シテイ</t>
    </rPh>
    <rPh sb="45" eb="46">
      <t>モノ</t>
    </rPh>
    <rPh sb="47" eb="48">
      <t>オコナ</t>
    </rPh>
    <phoneticPr fontId="5"/>
  </si>
  <si>
    <t xml:space="preserve">　（11）欄の①欄の「うち派遣元責任者との兼任状況」欄は、キャリアコンサルティングの窓口担当者の計の内数を記載すること。
</t>
    <rPh sb="21" eb="23">
      <t>ケンニン</t>
    </rPh>
    <rPh sb="23" eb="25">
      <t>ジョウキョウ</t>
    </rPh>
    <rPh sb="26" eb="27">
      <t>ラン</t>
    </rPh>
    <rPh sb="42" eb="44">
      <t>マドグチ</t>
    </rPh>
    <rPh sb="48" eb="49">
      <t>ケイ</t>
    </rPh>
    <rPh sb="53" eb="55">
      <t>キサイ</t>
    </rPh>
    <phoneticPr fontId="5"/>
  </si>
  <si>
    <t>　（11）欄の①欄の「キャリアコンサルティングに関する職務経験･知見のある者」欄について、「職務経験あり」とは、過去において職務としてキャリアコンサルティングの経験がある者、職業能力開発推進者に就任したことがある者、人事部門で３年以上の経験を積んでいる者等をいうこと。また、「知見あり」とは、過去においてキャリアコンサルティング等についての職務経験はないがその知識を有する者をいう。</t>
    <rPh sb="24" eb="25">
      <t>カン</t>
    </rPh>
    <rPh sb="27" eb="29">
      <t>ショクム</t>
    </rPh>
    <rPh sb="29" eb="31">
      <t>ケイケン</t>
    </rPh>
    <rPh sb="32" eb="34">
      <t>チケン</t>
    </rPh>
    <rPh sb="37" eb="38">
      <t>シャ</t>
    </rPh>
    <rPh sb="39" eb="40">
      <t>ラン</t>
    </rPh>
    <rPh sb="46" eb="48">
      <t>ショクム</t>
    </rPh>
    <rPh sb="48" eb="50">
      <t>ケイケン</t>
    </rPh>
    <rPh sb="56" eb="58">
      <t>カコ</t>
    </rPh>
    <rPh sb="62" eb="64">
      <t>ショクム</t>
    </rPh>
    <rPh sb="80" eb="82">
      <t>ケイケン</t>
    </rPh>
    <rPh sb="85" eb="86">
      <t>シャ</t>
    </rPh>
    <rPh sb="87" eb="89">
      <t>ショクギョウ</t>
    </rPh>
    <rPh sb="89" eb="91">
      <t>ノウリョク</t>
    </rPh>
    <rPh sb="91" eb="93">
      <t>カイハツ</t>
    </rPh>
    <rPh sb="93" eb="96">
      <t>スイシンシャ</t>
    </rPh>
    <rPh sb="97" eb="99">
      <t>シュウニン</t>
    </rPh>
    <rPh sb="106" eb="107">
      <t>シャ</t>
    </rPh>
    <rPh sb="108" eb="110">
      <t>ジンジ</t>
    </rPh>
    <rPh sb="110" eb="112">
      <t>ブモン</t>
    </rPh>
    <rPh sb="114" eb="117">
      <t>ネンイジョウ</t>
    </rPh>
    <rPh sb="118" eb="120">
      <t>ケイケン</t>
    </rPh>
    <rPh sb="121" eb="122">
      <t>ツ</t>
    </rPh>
    <rPh sb="126" eb="127">
      <t>シャ</t>
    </rPh>
    <rPh sb="127" eb="128">
      <t>トウ</t>
    </rPh>
    <rPh sb="164" eb="165">
      <t>トウ</t>
    </rPh>
    <phoneticPr fontId="5"/>
  </si>
  <si>
    <t>　（11）欄の②欄の「実施した者の人数」については、①欄の担当者が行うキャリアコンサルティングを受けた実人数を記載すること。</t>
    <rPh sb="8" eb="9">
      <t>ラン</t>
    </rPh>
    <rPh sb="11" eb="13">
      <t>ジッシ</t>
    </rPh>
    <rPh sb="15" eb="16">
      <t>モノ</t>
    </rPh>
    <rPh sb="17" eb="19">
      <t>ニンズウ</t>
    </rPh>
    <rPh sb="29" eb="32">
      <t>タントウシャ</t>
    </rPh>
    <rPh sb="48" eb="49">
      <t>ウ</t>
    </rPh>
    <rPh sb="51" eb="52">
      <t>ジツ</t>
    </rPh>
    <rPh sb="52" eb="54">
      <t>ニンズウ</t>
    </rPh>
    <phoneticPr fontId="5"/>
  </si>
  <si>
    <t>　（11）欄の③欄については、１年以上の雇用見込みのあるフルタイム勤務の者、１年以上の雇用見込みのある短時間勤務の者又は１年未満の雇用見込みである者ごとに別葉にして記載すること。なお、「１ フルタイム（１年以上雇用見込み）」、「２ 短時間勤務（１年以上雇用見込み）」、「３ １年未満雇用見込み」のいずれかに該当する番号に○印を付けること。</t>
    <rPh sb="5" eb="6">
      <t>ラン</t>
    </rPh>
    <rPh sb="8" eb="9">
      <t>ラン</t>
    </rPh>
    <rPh sb="16" eb="17">
      <t>ネン</t>
    </rPh>
    <rPh sb="17" eb="19">
      <t>イジョウ</t>
    </rPh>
    <rPh sb="20" eb="22">
      <t>コヨウ</t>
    </rPh>
    <rPh sb="22" eb="24">
      <t>ミコ</t>
    </rPh>
    <rPh sb="33" eb="35">
      <t>キンム</t>
    </rPh>
    <rPh sb="36" eb="37">
      <t>モノ</t>
    </rPh>
    <rPh sb="39" eb="40">
      <t>ネン</t>
    </rPh>
    <rPh sb="40" eb="42">
      <t>イジョウ</t>
    </rPh>
    <rPh sb="43" eb="45">
      <t>コヨウ</t>
    </rPh>
    <rPh sb="45" eb="47">
      <t>ミコ</t>
    </rPh>
    <rPh sb="51" eb="54">
      <t>タンジカン</t>
    </rPh>
    <rPh sb="54" eb="56">
      <t>キンム</t>
    </rPh>
    <rPh sb="57" eb="58">
      <t>モノ</t>
    </rPh>
    <rPh sb="58" eb="59">
      <t>マタ</t>
    </rPh>
    <rPh sb="61" eb="62">
      <t>ネン</t>
    </rPh>
    <rPh sb="62" eb="64">
      <t>ミマン</t>
    </rPh>
    <rPh sb="65" eb="67">
      <t>コヨウ</t>
    </rPh>
    <rPh sb="67" eb="69">
      <t>ミコ</t>
    </rPh>
    <rPh sb="73" eb="74">
      <t>モノ</t>
    </rPh>
    <rPh sb="82" eb="84">
      <t>キサイ</t>
    </rPh>
    <rPh sb="102" eb="103">
      <t>ネン</t>
    </rPh>
    <rPh sb="103" eb="105">
      <t>イジョウ</t>
    </rPh>
    <rPh sb="105" eb="107">
      <t>コヨウ</t>
    </rPh>
    <rPh sb="107" eb="109">
      <t>ミコ</t>
    </rPh>
    <rPh sb="116" eb="119">
      <t>タンジカン</t>
    </rPh>
    <rPh sb="119" eb="121">
      <t>キンム</t>
    </rPh>
    <rPh sb="123" eb="124">
      <t>ネン</t>
    </rPh>
    <rPh sb="124" eb="126">
      <t>イジョウ</t>
    </rPh>
    <rPh sb="126" eb="128">
      <t>コヨウ</t>
    </rPh>
    <rPh sb="128" eb="130">
      <t>ミコ</t>
    </rPh>
    <rPh sb="138" eb="139">
      <t>ネン</t>
    </rPh>
    <rPh sb="139" eb="141">
      <t>ミマン</t>
    </rPh>
    <rPh sb="141" eb="143">
      <t>コヨウ</t>
    </rPh>
    <rPh sb="143" eb="145">
      <t>ミコ</t>
    </rPh>
    <rPh sb="153" eb="155">
      <t>ガイトウ</t>
    </rPh>
    <rPh sb="157" eb="159">
      <t>バンゴウ</t>
    </rPh>
    <rPh sb="161" eb="162">
      <t>シルシ</t>
    </rPh>
    <rPh sb="163" eb="164">
      <t>ツ</t>
    </rPh>
    <phoneticPr fontId="5"/>
  </si>
  <si>
    <t>　（11）欄の③欄イ～ホについては、訓練の種類別に訓練コース単位で記載すること。記載欄以上のコースがある場合、別紙に記載すること。</t>
    <rPh sb="18" eb="20">
      <t>クンレン</t>
    </rPh>
    <rPh sb="21" eb="24">
      <t>シュルイベツ</t>
    </rPh>
    <rPh sb="40" eb="42">
      <t>キサイ</t>
    </rPh>
    <rPh sb="42" eb="43">
      <t>ラン</t>
    </rPh>
    <rPh sb="43" eb="45">
      <t>イジョウ</t>
    </rPh>
    <phoneticPr fontId="5"/>
  </si>
  <si>
    <t>　（11）欄の③欄の「訓練の内容等」欄には、「係長・課長就任研修」、「○○語研修」等訓練が特定できるよう具体的に記載すること。</t>
    <rPh sb="16" eb="17">
      <t>トウ</t>
    </rPh>
    <rPh sb="18" eb="19">
      <t>ラン</t>
    </rPh>
    <rPh sb="42" eb="44">
      <t>クンレン</t>
    </rPh>
    <rPh sb="45" eb="47">
      <t>トクテイ</t>
    </rPh>
    <phoneticPr fontId="5"/>
  </si>
  <si>
    <t>　（11）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rPh sb="11" eb="13">
      <t>タイショウ</t>
    </rPh>
    <rPh sb="16" eb="18">
      <t>ハケン</t>
    </rPh>
    <rPh sb="18" eb="21">
      <t>ロウドウシャ</t>
    </rPh>
    <rPh sb="22" eb="23">
      <t>ラン</t>
    </rPh>
    <rPh sb="24" eb="26">
      <t>ジョウダン</t>
    </rPh>
    <rPh sb="32" eb="34">
      <t>ガイトウ</t>
    </rPh>
    <rPh sb="37" eb="39">
      <t>シュベツ</t>
    </rPh>
    <rPh sb="41" eb="43">
      <t>バンゴウ</t>
    </rPh>
    <rPh sb="44" eb="46">
      <t>サイダイ</t>
    </rPh>
    <rPh sb="50" eb="52">
      <t>キサイ</t>
    </rPh>
    <rPh sb="59" eb="60">
      <t>サイ</t>
    </rPh>
    <rPh sb="84" eb="86">
      <t>タイショウ</t>
    </rPh>
    <rPh sb="89" eb="91">
      <t>ハケン</t>
    </rPh>
    <rPh sb="91" eb="94">
      <t>ロウドウシャ</t>
    </rPh>
    <rPh sb="95" eb="96">
      <t>フク</t>
    </rPh>
    <rPh sb="103" eb="105">
      <t>リュウイ</t>
    </rPh>
    <rPh sb="150" eb="151">
      <t>ジツ</t>
    </rPh>
    <phoneticPr fontId="5"/>
  </si>
  <si>
    <t>　（11）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42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rPh sb="15" eb="17">
      <t>ジッシ</t>
    </rPh>
    <rPh sb="17" eb="19">
      <t>ジカン</t>
    </rPh>
    <rPh sb="20" eb="22">
      <t>ソウケイ</t>
    </rPh>
    <rPh sb="29" eb="30">
      <t>カク</t>
    </rPh>
    <rPh sb="30" eb="33">
      <t>ジュコウシャ</t>
    </rPh>
    <rPh sb="34" eb="35">
      <t>タイ</t>
    </rPh>
    <rPh sb="37" eb="39">
      <t>キョウイク</t>
    </rPh>
    <rPh sb="39" eb="41">
      <t>クンレン</t>
    </rPh>
    <rPh sb="41" eb="43">
      <t>ジッシ</t>
    </rPh>
    <rPh sb="43" eb="45">
      <t>ジカン</t>
    </rPh>
    <rPh sb="46" eb="48">
      <t>カクトシ</t>
    </rPh>
    <rPh sb="50" eb="52">
      <t>ネンカン</t>
    </rPh>
    <rPh sb="53" eb="55">
      <t>ゴウケイ</t>
    </rPh>
    <rPh sb="56" eb="59">
      <t>ジュコウシャ</t>
    </rPh>
    <rPh sb="59" eb="60">
      <t>スウ</t>
    </rPh>
    <rPh sb="61" eb="63">
      <t>キョウイク</t>
    </rPh>
    <rPh sb="63" eb="65">
      <t>クンレン</t>
    </rPh>
    <rPh sb="69" eb="71">
      <t>ジカン</t>
    </rPh>
    <rPh sb="72" eb="75">
      <t>フクスウカイ</t>
    </rPh>
    <rPh sb="75" eb="77">
      <t>ジッシ</t>
    </rPh>
    <rPh sb="78" eb="80">
      <t>バアイ</t>
    </rPh>
    <rPh sb="84" eb="86">
      <t>ゴウケイ</t>
    </rPh>
    <rPh sb="96" eb="98">
      <t>タイショウ</t>
    </rPh>
    <rPh sb="101" eb="103">
      <t>ハケン</t>
    </rPh>
    <rPh sb="103" eb="106">
      <t>ロウドウシャ</t>
    </rPh>
    <rPh sb="107" eb="108">
      <t>タイ</t>
    </rPh>
    <rPh sb="113" eb="115">
      <t>クンレン</t>
    </rPh>
    <rPh sb="117" eb="119">
      <t>ネンメ</t>
    </rPh>
    <rPh sb="121" eb="123">
      <t>ネンメ</t>
    </rPh>
    <rPh sb="128" eb="130">
      <t>ダンカイ</t>
    </rPh>
    <rPh sb="133" eb="134">
      <t>オコナ</t>
    </rPh>
    <rPh sb="135" eb="137">
      <t>バアイ</t>
    </rPh>
    <rPh sb="142" eb="143">
      <t>オナ</t>
    </rPh>
    <rPh sb="148" eb="149">
      <t>ナカ</t>
    </rPh>
    <rPh sb="156" eb="158">
      <t>ネンスウ</t>
    </rPh>
    <rPh sb="159" eb="160">
      <t>ラン</t>
    </rPh>
    <rPh sb="161" eb="163">
      <t>キサイ</t>
    </rPh>
    <rPh sb="171" eb="173">
      <t>ドウイツ</t>
    </rPh>
    <rPh sb="174" eb="176">
      <t>ハケン</t>
    </rPh>
    <rPh sb="176" eb="179">
      <t>ロウドウシャ</t>
    </rPh>
    <rPh sb="180" eb="181">
      <t>オコナ</t>
    </rPh>
    <rPh sb="182" eb="184">
      <t>クンレン</t>
    </rPh>
    <rPh sb="191" eb="193">
      <t>ネンメ</t>
    </rPh>
    <rPh sb="193" eb="195">
      <t>イコウ</t>
    </rPh>
    <rPh sb="197" eb="199">
      <t>ネンメ</t>
    </rPh>
    <rPh sb="201" eb="202">
      <t>コト</t>
    </rPh>
    <rPh sb="208" eb="210">
      <t>イチ</t>
    </rPh>
    <rPh sb="213" eb="215">
      <t>クンレン</t>
    </rPh>
    <rPh sb="215" eb="216">
      <t>トウ</t>
    </rPh>
    <rPh sb="217" eb="219">
      <t>バアイ</t>
    </rPh>
    <rPh sb="223" eb="225">
      <t>イジョウ</t>
    </rPh>
    <rPh sb="226" eb="227">
      <t>コト</t>
    </rPh>
    <rPh sb="241" eb="243">
      <t>ネンスウ</t>
    </rPh>
    <rPh sb="244" eb="245">
      <t>オウ</t>
    </rPh>
    <rPh sb="247" eb="248">
      <t>ラン</t>
    </rPh>
    <rPh sb="249" eb="251">
      <t>キサイ</t>
    </rPh>
    <phoneticPr fontId="5"/>
  </si>
  <si>
    <t>　（11）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rPh sb="5" eb="6">
      <t>ラン</t>
    </rPh>
    <rPh sb="8" eb="9">
      <t>ラン</t>
    </rPh>
    <rPh sb="74" eb="75">
      <t>シ</t>
    </rPh>
    <rPh sb="77" eb="79">
      <t>キョウイク</t>
    </rPh>
    <rPh sb="79" eb="81">
      <t>クンレン</t>
    </rPh>
    <rPh sb="88" eb="90">
      <t>ジッシ</t>
    </rPh>
    <rPh sb="93" eb="94">
      <t>ア</t>
    </rPh>
    <rPh sb="123" eb="125">
      <t>ジッシ</t>
    </rPh>
    <phoneticPr fontId="5"/>
  </si>
  <si>
    <t>　（11）欄の③欄の「訓練費負担の別」において、「１無償（実費負担なし）」とは、テキスト代等を含め教育訓練の全てを無償で実施することを、「２ 無償（実費負担あり）」とは、テキスト代や材料費等の実費負担があるが原則として無償で実施することを、「３ 有償」とは、これ以外をいうこと。</t>
    <rPh sb="29" eb="31">
      <t>ジッピ</t>
    </rPh>
    <rPh sb="31" eb="33">
      <t>フタン</t>
    </rPh>
    <rPh sb="44" eb="45">
      <t>ダイ</t>
    </rPh>
    <rPh sb="45" eb="46">
      <t>トウ</t>
    </rPh>
    <rPh sb="47" eb="48">
      <t>フク</t>
    </rPh>
    <rPh sb="49" eb="51">
      <t>キョウイク</t>
    </rPh>
    <rPh sb="51" eb="53">
      <t>クンレン</t>
    </rPh>
    <rPh sb="54" eb="55">
      <t>スベ</t>
    </rPh>
    <rPh sb="57" eb="59">
      <t>ムショウ</t>
    </rPh>
    <rPh sb="60" eb="62">
      <t>ジッシ</t>
    </rPh>
    <rPh sb="89" eb="90">
      <t>ダイ</t>
    </rPh>
    <rPh sb="91" eb="94">
      <t>ザイリョウヒ</t>
    </rPh>
    <rPh sb="94" eb="95">
      <t>トウ</t>
    </rPh>
    <rPh sb="96" eb="98">
      <t>ジッピ</t>
    </rPh>
    <rPh sb="98" eb="100">
      <t>フタン</t>
    </rPh>
    <rPh sb="104" eb="106">
      <t>ゲンソク</t>
    </rPh>
    <rPh sb="109" eb="111">
      <t>ムショウ</t>
    </rPh>
    <rPh sb="112" eb="114">
      <t>ジッシ</t>
    </rPh>
    <rPh sb="131" eb="133">
      <t>イガイ</t>
    </rPh>
    <phoneticPr fontId="5"/>
  </si>
  <si>
    <t>　（11）欄の③欄の「賃金支給の別」において、「１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8" eb="9">
      <t>ラン</t>
    </rPh>
    <rPh sb="11" eb="13">
      <t>チンギン</t>
    </rPh>
    <rPh sb="13" eb="15">
      <t>シキュウ</t>
    </rPh>
    <rPh sb="26" eb="28">
      <t>ユウキュウ</t>
    </rPh>
    <rPh sb="29" eb="31">
      <t>ムキュウ</t>
    </rPh>
    <rPh sb="31" eb="33">
      <t>ブブン</t>
    </rPh>
    <rPh sb="40" eb="42">
      <t>ヨウイ</t>
    </rPh>
    <rPh sb="44" eb="45">
      <t>スベ</t>
    </rPh>
    <rPh sb="47" eb="49">
      <t>キョウイク</t>
    </rPh>
    <rPh sb="49" eb="51">
      <t>クンレン</t>
    </rPh>
    <rPh sb="52" eb="54">
      <t>ジッシ</t>
    </rPh>
    <rPh sb="55" eb="56">
      <t>ア</t>
    </rPh>
    <rPh sb="59" eb="61">
      <t>キュウヨ</t>
    </rPh>
    <rPh sb="65" eb="67">
      <t>バアイ</t>
    </rPh>
    <rPh sb="72" eb="74">
      <t>ユウキュウ</t>
    </rPh>
    <rPh sb="86" eb="89">
      <t>ジシュテキ</t>
    </rPh>
    <rPh sb="90" eb="92">
      <t>ジッシ</t>
    </rPh>
    <rPh sb="94" eb="96">
      <t>キョウイク</t>
    </rPh>
    <rPh sb="96" eb="98">
      <t>クンレン</t>
    </rPh>
    <rPh sb="103" eb="105">
      <t>ムキュウ</t>
    </rPh>
    <rPh sb="108" eb="110">
      <t>バアイ</t>
    </rPh>
    <rPh sb="114" eb="116">
      <t>ゲンソク</t>
    </rPh>
    <rPh sb="119" eb="121">
      <t>キョウイク</t>
    </rPh>
    <rPh sb="121" eb="123">
      <t>クンレン</t>
    </rPh>
    <rPh sb="124" eb="126">
      <t>ジッシ</t>
    </rPh>
    <rPh sb="127" eb="128">
      <t>ア</t>
    </rPh>
    <rPh sb="131" eb="133">
      <t>キュウヨ</t>
    </rPh>
    <rPh sb="134" eb="136">
      <t>シハラ</t>
    </rPh>
    <rPh sb="137" eb="139">
      <t>バアイ</t>
    </rPh>
    <rPh sb="144" eb="146">
      <t>ムキュウ</t>
    </rPh>
    <rPh sb="150" eb="152">
      <t>キョウイク</t>
    </rPh>
    <rPh sb="152" eb="154">
      <t>クンレン</t>
    </rPh>
    <rPh sb="155" eb="158">
      <t>ジッシジ</t>
    </rPh>
    <rPh sb="159" eb="161">
      <t>キュウヨ</t>
    </rPh>
    <rPh sb="162" eb="164">
      <t>シハラ</t>
    </rPh>
    <rPh sb="167" eb="169">
      <t>バアイ</t>
    </rPh>
    <phoneticPr fontId="5"/>
  </si>
  <si>
    <t>　（11）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rPh sb="55" eb="57">
      <t>カクトシ</t>
    </rPh>
    <rPh sb="60" eb="62">
      <t>コウセイ</t>
    </rPh>
    <rPh sb="62" eb="64">
      <t>ロウドウ</t>
    </rPh>
    <rPh sb="64" eb="66">
      <t>ダイジン</t>
    </rPh>
    <rPh sb="67" eb="68">
      <t>サダ</t>
    </rPh>
    <rPh sb="70" eb="72">
      <t>キジュン</t>
    </rPh>
    <rPh sb="73" eb="74">
      <t>ミ</t>
    </rPh>
    <rPh sb="76" eb="78">
      <t>キョウイク</t>
    </rPh>
    <rPh sb="78" eb="80">
      <t>クンレン</t>
    </rPh>
    <rPh sb="82" eb="84">
      <t>ジッシ</t>
    </rPh>
    <rPh sb="84" eb="86">
      <t>ジカン</t>
    </rPh>
    <rPh sb="87" eb="89">
      <t>ソウケイ</t>
    </rPh>
    <rPh sb="91" eb="93">
      <t>ゴウケイ</t>
    </rPh>
    <rPh sb="101" eb="103">
      <t>コウセイ</t>
    </rPh>
    <rPh sb="103" eb="105">
      <t>ロウドウ</t>
    </rPh>
    <rPh sb="105" eb="107">
      <t>ダイジン</t>
    </rPh>
    <rPh sb="108" eb="109">
      <t>サダ</t>
    </rPh>
    <rPh sb="111" eb="113">
      <t>キジュン</t>
    </rPh>
    <rPh sb="114" eb="115">
      <t>ミ</t>
    </rPh>
    <rPh sb="117" eb="119">
      <t>キョウイク</t>
    </rPh>
    <rPh sb="126" eb="127">
      <t>ジツ</t>
    </rPh>
    <rPh sb="127" eb="128">
      <t>ニン</t>
    </rPh>
    <rPh sb="131" eb="132">
      <t>ジョ</t>
    </rPh>
    <rPh sb="134" eb="136">
      <t>サンシュツ</t>
    </rPh>
    <rPh sb="139" eb="141">
      <t>スウジ</t>
    </rPh>
    <rPh sb="142" eb="144">
      <t>キサイ</t>
    </rPh>
    <rPh sb="152" eb="154">
      <t>ゴウケイ</t>
    </rPh>
    <rPh sb="156" eb="158">
      <t>カクトシ</t>
    </rPh>
    <rPh sb="161" eb="163">
      <t>クンレン</t>
    </rPh>
    <rPh sb="163" eb="165">
      <t>ジッシ</t>
    </rPh>
    <rPh sb="165" eb="167">
      <t>ジカン</t>
    </rPh>
    <rPh sb="281" eb="283">
      <t>コウセイ</t>
    </rPh>
    <rPh sb="283" eb="285">
      <t>ロウドウ</t>
    </rPh>
    <rPh sb="285" eb="287">
      <t>ダイジン</t>
    </rPh>
    <rPh sb="288" eb="289">
      <t>サダ</t>
    </rPh>
    <rPh sb="291" eb="293">
      <t>キジュン</t>
    </rPh>
    <rPh sb="294" eb="295">
      <t>ミ</t>
    </rPh>
    <rPh sb="297" eb="299">
      <t>キョウイク</t>
    </rPh>
    <rPh sb="299" eb="301">
      <t>クンレン</t>
    </rPh>
    <phoneticPr fontId="5"/>
  </si>
  <si>
    <t>　（11）欄の③欄の「１～３年目のａの合計（ｃ）」及び「１～３年目のｂの合計（ｄ）」については、それぞれ１年目から３年目までの値を合計した数字を記載すること。
　また、「１～３年目の厚生労働大臣が定める基準を満たす教育訓練について１人当たりの平均実施時間（ｃ÷ｄ）」には、上述の（ｃ）を（ｄ）で除して算出された数字を記載すること。</t>
    <rPh sb="5" eb="6">
      <t>ラン</t>
    </rPh>
    <rPh sb="8" eb="9">
      <t>ラン</t>
    </rPh>
    <rPh sb="14" eb="16">
      <t>ネンメ</t>
    </rPh>
    <rPh sb="19" eb="21">
      <t>ゴウケイ</t>
    </rPh>
    <rPh sb="25" eb="26">
      <t>オヨ</t>
    </rPh>
    <rPh sb="53" eb="54">
      <t>ネン</t>
    </rPh>
    <rPh sb="54" eb="55">
      <t>メ</t>
    </rPh>
    <rPh sb="58" eb="60">
      <t>ネンメ</t>
    </rPh>
    <rPh sb="63" eb="64">
      <t>アタイ</t>
    </rPh>
    <rPh sb="65" eb="67">
      <t>ゴウケイ</t>
    </rPh>
    <rPh sb="69" eb="71">
      <t>スウジ</t>
    </rPh>
    <rPh sb="72" eb="74">
      <t>キサイ</t>
    </rPh>
    <rPh sb="88" eb="90">
      <t>ネンメ</t>
    </rPh>
    <rPh sb="91" eb="93">
      <t>コウセイ</t>
    </rPh>
    <rPh sb="93" eb="95">
      <t>ロウドウ</t>
    </rPh>
    <rPh sb="95" eb="97">
      <t>ダイジン</t>
    </rPh>
    <rPh sb="98" eb="99">
      <t>サダ</t>
    </rPh>
    <rPh sb="101" eb="103">
      <t>キジュン</t>
    </rPh>
    <rPh sb="104" eb="105">
      <t>ミ</t>
    </rPh>
    <rPh sb="107" eb="109">
      <t>キョウイク</t>
    </rPh>
    <rPh sb="109" eb="111">
      <t>クンレン</t>
    </rPh>
    <rPh sb="116" eb="117">
      <t>ニン</t>
    </rPh>
    <rPh sb="117" eb="118">
      <t>ア</t>
    </rPh>
    <rPh sb="121" eb="123">
      <t>ヘイキン</t>
    </rPh>
    <rPh sb="123" eb="125">
      <t>ジッシ</t>
    </rPh>
    <rPh sb="125" eb="127">
      <t>ジカン</t>
    </rPh>
    <rPh sb="136" eb="138">
      <t>ジョウジュツ</t>
    </rPh>
    <rPh sb="147" eb="148">
      <t>ジョ</t>
    </rPh>
    <rPh sb="150" eb="152">
      <t>サンシュツ</t>
    </rPh>
    <rPh sb="155" eb="157">
      <t>スウジ</t>
    </rPh>
    <rPh sb="158" eb="160">
      <t>キサイ</t>
    </rPh>
    <phoneticPr fontId="5"/>
  </si>
  <si>
    <t xml:space="preserve">　（11）欄の③欄については、上記47を満たさないものであっても派遣労働者のキャリアアップに資すると事業主が実施した全ての訓練について記載すること。ただし、上記47を満たしていない場合、都道府県労働局による指導の対象となる可能性があることに留意すること。
</t>
    <rPh sb="15" eb="17">
      <t>ジョウキ</t>
    </rPh>
    <rPh sb="20" eb="21">
      <t>ミ</t>
    </rPh>
    <rPh sb="32" eb="34">
      <t>ハケン</t>
    </rPh>
    <rPh sb="34" eb="37">
      <t>ロウドウシャ</t>
    </rPh>
    <rPh sb="46" eb="47">
      <t>シ</t>
    </rPh>
    <rPh sb="50" eb="53">
      <t>ジギョウヌシ</t>
    </rPh>
    <rPh sb="54" eb="56">
      <t>ジッシ</t>
    </rPh>
    <rPh sb="58" eb="59">
      <t>スベ</t>
    </rPh>
    <rPh sb="61" eb="63">
      <t>クンレン</t>
    </rPh>
    <rPh sb="67" eb="69">
      <t>キサイ</t>
    </rPh>
    <rPh sb="78" eb="80">
      <t>ジョウキ</t>
    </rPh>
    <rPh sb="83" eb="84">
      <t>ミ</t>
    </rPh>
    <rPh sb="90" eb="92">
      <t>バアイ</t>
    </rPh>
    <rPh sb="93" eb="97">
      <t>トドウフケン</t>
    </rPh>
    <rPh sb="97" eb="100">
      <t>ロウドウキョク</t>
    </rPh>
    <rPh sb="103" eb="105">
      <t>シドウ</t>
    </rPh>
    <rPh sb="106" eb="108">
      <t>タイショウ</t>
    </rPh>
    <rPh sb="111" eb="114">
      <t>カノウセイ</t>
    </rPh>
    <rPh sb="120" eb="122">
      <t>リュウイ</t>
    </rPh>
    <phoneticPr fontId="5"/>
  </si>
  <si>
    <t>　（11）欄の③欄の「「キャリアアップに資する教育訓練」実施に当たって支払った賃金額（１人１時間当たり平均）」については、キャリアアップに資する教育訓練時に支払った賃金の平均額を記載すること。</t>
    <rPh sb="28" eb="30">
      <t>ジッシ</t>
    </rPh>
    <rPh sb="31" eb="32">
      <t>ア</t>
    </rPh>
    <rPh sb="39" eb="42">
      <t>チンギンガク</t>
    </rPh>
    <rPh sb="78" eb="80">
      <t>シハラ</t>
    </rPh>
    <phoneticPr fontId="5"/>
  </si>
  <si>
    <t>（６）教育訓練（キャリアアップに資するものを除く）の実績</t>
    <rPh sb="3" eb="5">
      <t>キョウイク</t>
    </rPh>
    <rPh sb="5" eb="7">
      <t>クンレン</t>
    </rPh>
    <rPh sb="22" eb="23">
      <t>ノゾ</t>
    </rPh>
    <rPh sb="26" eb="28">
      <t>ジッセキ</t>
    </rPh>
    <phoneticPr fontId="5"/>
  </si>
  <si>
    <t>（７）紹介予定派遣に関する事項</t>
    <rPh sb="3" eb="5">
      <t>ショウカイ</t>
    </rPh>
    <rPh sb="5" eb="7">
      <t>ヨテイ</t>
    </rPh>
    <rPh sb="7" eb="9">
      <t>ハケン</t>
    </rPh>
    <rPh sb="10" eb="11">
      <t>カン</t>
    </rPh>
    <rPh sb="13" eb="15">
      <t>ジコウ</t>
    </rPh>
    <phoneticPr fontId="5"/>
  </si>
  <si>
    <t>（８）雇用安定措置（法第30条）の実績</t>
    <rPh sb="3" eb="5">
      <t>コヨウ</t>
    </rPh>
    <rPh sb="5" eb="7">
      <t>アンテイ</t>
    </rPh>
    <rPh sb="7" eb="9">
      <t>ソチ</t>
    </rPh>
    <rPh sb="10" eb="11">
      <t>ホウ</t>
    </rPh>
    <rPh sb="11" eb="12">
      <t>ダイ</t>
    </rPh>
    <rPh sb="14" eb="15">
      <t>ジョウ</t>
    </rPh>
    <rPh sb="17" eb="19">
      <t>ジッセキ</t>
    </rPh>
    <phoneticPr fontId="5"/>
  </si>
  <si>
    <t>（９）派遣料金及び派遣労働者の賃金（１日（８時間当たり）の額）に関する事項</t>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rPh sb="32" eb="33">
      <t>カン</t>
    </rPh>
    <rPh sb="35" eb="37">
      <t>ジコウ</t>
    </rPh>
    <phoneticPr fontId="5"/>
  </si>
  <si>
    <t>（10）マージン率等の情報提供の状況</t>
    <rPh sb="8" eb="9">
      <t>リツ</t>
    </rPh>
    <rPh sb="9" eb="10">
      <t>トウ</t>
    </rPh>
    <rPh sb="11" eb="13">
      <t>ジョウホウ</t>
    </rPh>
    <rPh sb="13" eb="15">
      <t>テイキョウ</t>
    </rPh>
    <rPh sb="16" eb="18">
      <t>ジョウキョウ</t>
    </rPh>
    <phoneticPr fontId="5"/>
  </si>
  <si>
    <t>（11）キャリアアップ措置の実績</t>
    <rPh sb="11" eb="13">
      <t>ソチ</t>
    </rPh>
    <rPh sb="14" eb="16">
      <t>ジッセキ</t>
    </rPh>
    <phoneticPr fontId="5"/>
  </si>
  <si>
    <t>その他の教育訓練（①及び（11）に係るものを除く）</t>
    <rPh sb="17" eb="18">
      <t>カカ</t>
    </rPh>
    <rPh sb="22" eb="23">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</si>
</sst>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411]ggge&quot;年&quot;m&quot;月&quot;d&quot;日&quot;;@"/>
    <numFmt numFmtId="177" formatCode="0_ "/>
    <numFmt numFmtId="178" formatCode="0.00_);[Red]\(0.00\)"/>
    <numFmt numFmtId="179" formatCode="0_);[Red]\(0\)"/>
    <numFmt numFmtId="180" formatCode="0.0_ "/>
    <numFmt numFmtId="181" formatCode="0_ ;[Red]\-0\ "/>
    <numFmt numFmtId="182" formatCode="0.00_ ;[Red]\-0.00\ "/>
    <numFmt numFmtId="183" formatCode="0000"/>
    <numFmt numFmtId="184" formatCode="#,##0_);[Red]\(#,##0\)"/>
    <numFmt numFmtId="185" formatCode="&quot;〒（ &quot;000&quot; - &quot;0000&quot; )&quot;"/>
    <numFmt numFmtId="186" formatCode="&quot;40-ユ-&quot;000000"/>
    <numFmt numFmtId="187" formatCode="&quot;派40-&quot;000000"/>
  </numFmts>
  <fonts count="46" x14ac:knownFonts="1">
    <font>
      <sz val="11"/>
      <name val="ＭＳ Ｐゴシック"/>
      <family val="3"/>
      <charset val="128"/>
    </font>
    <font>
      <sz val="11"/>
      <color indexed="8"/>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sz val="6"/>
      <name val="ＭＳ Ｐゴシック"/>
      <family val="3"/>
      <charset val="128"/>
    </font>
    <font>
      <sz val="10"/>
      <name val="ＭＳ 明朝"/>
      <family val="1"/>
      <charset val="128"/>
    </font>
    <font>
      <b/>
      <sz val="11"/>
      <color indexed="56"/>
      <name val="ＭＳ Ｐゴシック"/>
      <family val="3"/>
      <charset val="128"/>
    </font>
    <font>
      <sz val="12"/>
      <name val="ＭＳ 明朝"/>
      <family val="1"/>
      <charset val="128"/>
    </font>
    <font>
      <sz val="10"/>
      <name val="ＭＳ 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ゴシック"/>
      <family val="3"/>
      <charset val="128"/>
    </font>
    <font>
      <sz val="12"/>
      <color theme="1"/>
      <name val="ＭＳ 明朝"/>
      <family val="1"/>
      <charset val="128"/>
    </font>
    <font>
      <sz val="9"/>
      <color theme="1"/>
      <name val="ＭＳ 明朝"/>
      <family val="1"/>
      <charset val="128"/>
    </font>
    <font>
      <sz val="8"/>
      <color theme="1"/>
      <name val="ＭＳ 明朝"/>
      <family val="1"/>
      <charset val="128"/>
    </font>
    <font>
      <sz val="10"/>
      <color theme="1"/>
      <name val="ＭＳ Ｐゴシック"/>
      <family val="3"/>
      <charset val="128"/>
    </font>
    <font>
      <sz val="9"/>
      <color theme="1"/>
      <name val="ＭＳ Ｐゴシック"/>
      <family val="3"/>
      <charset val="128"/>
    </font>
    <font>
      <sz val="10"/>
      <color indexed="8"/>
      <name val="ＭＳ 明朝"/>
      <family val="1"/>
      <charset val="128"/>
    </font>
    <font>
      <sz val="11"/>
      <color theme="1"/>
      <name val="ＭＳ Ｐゴシック"/>
      <family val="3"/>
      <charset val="128"/>
    </font>
    <font>
      <b/>
      <sz val="14"/>
      <color theme="1"/>
      <name val="ＭＳ Ｐゴシック"/>
      <family val="3"/>
      <charset val="128"/>
      <scheme val="minor"/>
    </font>
    <font>
      <sz val="11"/>
      <color theme="1"/>
      <name val="ＭＳ ゴシック"/>
      <family val="3"/>
      <charset val="128"/>
    </font>
    <font>
      <sz val="16"/>
      <name val="ＭＳ 明朝"/>
      <family val="1"/>
      <charset val="128"/>
    </font>
    <font>
      <sz val="9"/>
      <name val="ＭＳ Ｐゴシック"/>
      <family val="3"/>
      <charset val="128"/>
    </font>
    <font>
      <sz val="9"/>
      <name val="ＭＳ 明朝"/>
      <family val="1"/>
      <charset val="128"/>
    </font>
    <font>
      <sz val="8"/>
      <name val="ＭＳ Ｐゴシック"/>
      <family val="3"/>
      <charset val="128"/>
    </font>
    <font>
      <sz val="8"/>
      <name val="ＭＳ 明朝"/>
      <family val="1"/>
      <charset val="128"/>
    </font>
    <font>
      <strike/>
      <sz val="10"/>
      <color theme="1"/>
      <name val="ＭＳ 明朝"/>
      <family val="1"/>
      <charset val="128"/>
    </font>
    <font>
      <b/>
      <sz val="11"/>
      <color theme="1"/>
      <name val="ＭＳ 明朝"/>
      <family val="1"/>
      <charset val="128"/>
    </font>
    <font>
      <sz val="14"/>
      <color theme="1"/>
      <name val="ＭＳ Ｐゴシック"/>
      <family val="3"/>
      <charset val="128"/>
      <scheme val="minor"/>
    </font>
    <font>
      <sz val="11"/>
      <color indexed="8"/>
      <name val="ＭＳ 明朝"/>
      <family val="1"/>
      <charset val="128"/>
    </font>
    <font>
      <b/>
      <sz val="11"/>
      <color rgb="FF0070C0"/>
      <name val="ＭＳ 明朝"/>
      <family val="1"/>
      <charset val="128"/>
    </font>
    <font>
      <sz val="11"/>
      <color rgb="FF0070C0"/>
      <name val="ＭＳ 明朝"/>
      <family val="1"/>
      <charset val="128"/>
    </font>
    <font>
      <b/>
      <sz val="11"/>
      <color rgb="FFFF0000"/>
      <name val="ＭＳ 明朝"/>
      <family val="1"/>
      <charset val="128"/>
    </font>
    <font>
      <sz val="11"/>
      <color rgb="FFFF0000"/>
      <name val="ＭＳ 明朝"/>
      <family val="1"/>
      <charset val="128"/>
    </font>
    <font>
      <b/>
      <sz val="9"/>
      <color rgb="FFFF0000"/>
      <name val="ＭＳ 明朝"/>
      <family val="1"/>
      <charset val="128"/>
    </font>
    <font>
      <b/>
      <sz val="10"/>
      <color rgb="FFFF0000"/>
      <name val="ＭＳ 明朝"/>
      <family val="1"/>
      <charset val="128"/>
    </font>
    <font>
      <b/>
      <sz val="11"/>
      <color rgb="FFFF0000"/>
      <name val="ＭＳ Ｐゴシック"/>
      <family val="3"/>
      <charset val="128"/>
      <scheme val="minor"/>
    </font>
    <font>
      <sz val="11"/>
      <color theme="0"/>
      <name val="ＭＳ Ｐゴシック"/>
      <family val="3"/>
      <charset val="128"/>
      <scheme val="minor"/>
    </font>
    <font>
      <b/>
      <u/>
      <sz val="10"/>
      <color indexed="8"/>
      <name val="ＭＳ 明朝"/>
      <family val="1"/>
      <charset val="128"/>
    </font>
    <font>
      <b/>
      <u/>
      <sz val="10"/>
      <name val="ＭＳ 明朝"/>
      <family val="1"/>
      <charset val="128"/>
    </font>
    <font>
      <sz val="11"/>
      <color theme="0"/>
      <name val="ＭＳ 明朝"/>
      <family val="1"/>
      <charset val="128"/>
    </font>
    <font>
      <b/>
      <sz val="11"/>
      <name val="ＭＳ Ｐゴシック"/>
      <family val="3"/>
      <charset val="128"/>
    </font>
    <font>
      <strike/>
      <sz val="10"/>
      <color rgb="FFFF0000"/>
      <name val="ＭＳ 明朝"/>
      <family val="1"/>
      <charset val="128"/>
    </font>
    <font>
      <sz val="10"/>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6795556505021"/>
        <bgColor indexed="64"/>
      </patternFill>
    </fill>
  </fills>
  <borders count="112">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1199">
    <xf numFmtId="0" fontId="0" fillId="0" borderId="0" xfId="0"/>
    <xf numFmtId="0" fontId="3" fillId="0" borderId="0" xfId="0" applyFont="1" applyFill="1" applyAlignment="1" applyProtection="1">
      <alignment vertical="center"/>
      <protection locked="0"/>
    </xf>
    <xf numFmtId="0" fontId="6"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49" fontId="4" fillId="0" borderId="0" xfId="0" applyNumberFormat="1" applyFont="1" applyFill="1" applyAlignment="1">
      <alignment vertical="center"/>
    </xf>
    <xf numFmtId="0" fontId="4" fillId="0" borderId="0" xfId="0" applyFont="1" applyFill="1" applyAlignment="1">
      <alignment horizontal="right" vertical="center"/>
    </xf>
    <xf numFmtId="0" fontId="6" fillId="0" borderId="0" xfId="0" applyFont="1" applyFill="1"/>
    <xf numFmtId="0" fontId="6" fillId="0" borderId="0" xfId="0" applyFont="1" applyFill="1" applyAlignment="1">
      <alignment horizontal="center" vertical="center"/>
    </xf>
    <xf numFmtId="49" fontId="6" fillId="0" borderId="0" xfId="0" applyNumberFormat="1" applyFont="1" applyFill="1" applyAlignment="1">
      <alignment vertical="center"/>
    </xf>
    <xf numFmtId="0" fontId="6" fillId="0" borderId="0" xfId="0" applyFont="1" applyFill="1" applyAlignment="1">
      <alignment wrapText="1"/>
    </xf>
    <xf numFmtId="38" fontId="4" fillId="0" borderId="0" xfId="1" applyFont="1" applyFill="1" applyBorder="1" applyAlignment="1">
      <alignment horizontal="center"/>
    </xf>
    <xf numFmtId="0" fontId="9" fillId="0" borderId="0" xfId="0" applyFont="1" applyFill="1" applyAlignment="1">
      <alignment horizontal="center" vertical="center"/>
    </xf>
    <xf numFmtId="38" fontId="4" fillId="0" borderId="0" xfId="1" applyFont="1" applyFill="1" applyBorder="1" applyAlignment="1"/>
    <xf numFmtId="49" fontId="6" fillId="0" borderId="0" xfId="0" applyNumberFormat="1" applyFont="1" applyFill="1" applyAlignment="1">
      <alignment horizontal="center" vertical="top"/>
    </xf>
    <xf numFmtId="38" fontId="4" fillId="0" borderId="0" xfId="1" applyFont="1" applyFill="1" applyBorder="1" applyAlignment="1">
      <alignment horizontal="center" vertical="center"/>
    </xf>
    <xf numFmtId="0" fontId="12" fillId="0" borderId="0" xfId="0" applyFont="1" applyFill="1" applyAlignment="1">
      <alignment horizontal="center" vertical="top"/>
    </xf>
    <xf numFmtId="0" fontId="3" fillId="0" borderId="0" xfId="0" applyFont="1" applyFill="1" applyBorder="1" applyAlignment="1" applyProtection="1">
      <alignment vertical="center"/>
      <protection locked="0"/>
    </xf>
    <xf numFmtId="49" fontId="12" fillId="0" borderId="0" xfId="0" applyNumberFormat="1" applyFont="1" applyFill="1" applyAlignment="1">
      <alignment horizontal="center" vertical="top" wrapText="1"/>
    </xf>
    <xf numFmtId="49" fontId="12" fillId="0" borderId="0" xfId="0" applyNumberFormat="1" applyFont="1" applyFill="1" applyAlignment="1">
      <alignment horizontal="center" vertical="top"/>
    </xf>
    <xf numFmtId="0" fontId="11" fillId="0" borderId="0" xfId="0" applyFont="1" applyFill="1" applyAlignment="1">
      <alignment horizontal="center" vertical="center"/>
    </xf>
    <xf numFmtId="0" fontId="11" fillId="0" borderId="0" xfId="0" applyFont="1" applyFill="1" applyAlignment="1">
      <alignment vertical="center"/>
    </xf>
    <xf numFmtId="0" fontId="12" fillId="0" borderId="0" xfId="0" applyFont="1" applyFill="1"/>
    <xf numFmtId="0" fontId="12" fillId="0" borderId="0" xfId="0" applyFont="1" applyFill="1" applyAlignment="1">
      <alignment wrapText="1"/>
    </xf>
    <xf numFmtId="49" fontId="11" fillId="0" borderId="0" xfId="0" applyNumberFormat="1" applyFont="1" applyFill="1" applyAlignment="1">
      <alignment vertical="center"/>
    </xf>
    <xf numFmtId="0" fontId="11" fillId="0" borderId="0" xfId="0"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xf>
    <xf numFmtId="49" fontId="12" fillId="0" borderId="0" xfId="0" applyNumberFormat="1" applyFont="1" applyFill="1" applyAlignment="1">
      <alignment vertical="center"/>
    </xf>
    <xf numFmtId="0" fontId="11" fillId="0" borderId="0" xfId="0" applyFont="1" applyFill="1" applyAlignment="1">
      <alignment horizontal="left" vertical="center"/>
    </xf>
    <xf numFmtId="0" fontId="13" fillId="0" borderId="0" xfId="0" applyFont="1" applyFill="1" applyAlignment="1">
      <alignment horizontal="center" vertical="center"/>
    </xf>
    <xf numFmtId="49" fontId="12" fillId="0" borderId="0" xfId="0" applyNumberFormat="1" applyFont="1" applyFill="1" applyAlignment="1">
      <alignment horizontal="center" vertical="center"/>
    </xf>
    <xf numFmtId="0" fontId="4" fillId="0" borderId="0" xfId="0" applyFont="1" applyFill="1" applyAlignment="1" applyProtection="1">
      <alignment vertical="center"/>
      <protection locked="0"/>
    </xf>
    <xf numFmtId="0" fontId="6" fillId="0" borderId="0" xfId="0" applyFont="1" applyFill="1" applyAlignment="1">
      <alignment horizontal="center" vertical="top"/>
    </xf>
    <xf numFmtId="0" fontId="6" fillId="0" borderId="0" xfId="0" applyFont="1" applyFill="1" applyAlignment="1">
      <alignment horizontal="center" vertical="top" wrapText="1"/>
    </xf>
    <xf numFmtId="0" fontId="11" fillId="0" borderId="0" xfId="3" applyFont="1" applyFill="1">
      <alignment vertical="center"/>
    </xf>
    <xf numFmtId="0" fontId="11" fillId="0" borderId="0" xfId="3" applyFont="1" applyFill="1" applyAlignment="1">
      <alignment vertical="center"/>
    </xf>
    <xf numFmtId="0" fontId="11" fillId="0" borderId="0" xfId="3" applyFont="1" applyFill="1" applyBorder="1">
      <alignment vertical="center"/>
    </xf>
    <xf numFmtId="0" fontId="15" fillId="0" borderId="0" xfId="3" applyFont="1" applyFill="1" applyBorder="1" applyAlignment="1">
      <alignment vertical="center" wrapText="1"/>
    </xf>
    <xf numFmtId="0" fontId="11" fillId="0" borderId="0" xfId="3" applyFont="1" applyFill="1" applyBorder="1" applyAlignment="1">
      <alignment vertical="center" textRotation="255"/>
    </xf>
    <xf numFmtId="38" fontId="11" fillId="0" borderId="0" xfId="1" applyFont="1" applyFill="1" applyBorder="1" applyAlignment="1">
      <alignment horizontal="center" vertical="center"/>
    </xf>
    <xf numFmtId="0" fontId="11" fillId="0" borderId="0" xfId="3" applyFont="1" applyFill="1" applyBorder="1" applyAlignment="1">
      <alignment vertical="center"/>
    </xf>
    <xf numFmtId="0" fontId="11" fillId="0" borderId="39" xfId="3" applyFont="1" applyFill="1" applyBorder="1" applyAlignment="1">
      <alignment vertical="center"/>
    </xf>
    <xf numFmtId="0" fontId="15" fillId="0" borderId="61" xfId="3" applyFont="1" applyFill="1" applyBorder="1" applyAlignment="1">
      <alignment horizontal="left" vertical="center" wrapText="1"/>
    </xf>
    <xf numFmtId="0" fontId="11" fillId="0" borderId="45" xfId="3" applyFont="1" applyFill="1" applyBorder="1" applyAlignment="1">
      <alignment vertical="center"/>
    </xf>
    <xf numFmtId="0" fontId="15" fillId="0" borderId="73" xfId="3" applyFont="1" applyFill="1" applyBorder="1" applyAlignment="1">
      <alignment horizontal="left" vertical="top" wrapText="1"/>
    </xf>
    <xf numFmtId="0" fontId="16" fillId="0" borderId="0" xfId="3" applyFont="1" applyFill="1" applyBorder="1" applyAlignment="1">
      <alignment vertical="center" textRotation="255" wrapText="1"/>
    </xf>
    <xf numFmtId="0" fontId="15" fillId="0" borderId="63" xfId="3" applyFont="1" applyFill="1" applyBorder="1" applyAlignment="1">
      <alignment horizontal="left" vertical="center" wrapText="1"/>
    </xf>
    <xf numFmtId="0" fontId="12" fillId="0" borderId="32" xfId="3" applyFont="1" applyFill="1" applyBorder="1" applyAlignment="1">
      <alignment horizontal="center" vertical="center" wrapText="1"/>
    </xf>
    <xf numFmtId="0" fontId="12" fillId="0" borderId="6" xfId="3" applyFont="1" applyFill="1" applyBorder="1" applyAlignment="1">
      <alignment horizontal="center" vertical="center" wrapText="1"/>
    </xf>
    <xf numFmtId="0" fontId="11" fillId="0" borderId="63" xfId="3" applyFont="1" applyFill="1" applyBorder="1" applyAlignment="1">
      <alignment horizontal="justify" vertical="center" wrapText="1"/>
    </xf>
    <xf numFmtId="0" fontId="11" fillId="0" borderId="44" xfId="3" applyFont="1" applyFill="1" applyBorder="1" applyAlignment="1">
      <alignment horizontal="justify" vertical="center" wrapText="1"/>
    </xf>
    <xf numFmtId="0" fontId="11" fillId="0" borderId="55" xfId="3" applyFont="1" applyFill="1" applyBorder="1" applyAlignment="1">
      <alignment horizontal="justify" vertical="center" wrapText="1"/>
    </xf>
    <xf numFmtId="0" fontId="11" fillId="0" borderId="0" xfId="3" applyFont="1" applyFill="1" applyBorder="1" applyAlignment="1">
      <alignment horizontal="justify" vertical="center" wrapText="1"/>
    </xf>
    <xf numFmtId="0" fontId="11" fillId="0" borderId="55"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0" xfId="3" applyFont="1" applyFill="1" applyAlignment="1">
      <alignment horizontal="justify" vertical="center" wrapText="1"/>
    </xf>
    <xf numFmtId="0" fontId="11" fillId="0" borderId="0" xfId="3" applyFont="1" applyFill="1" applyAlignment="1">
      <alignment vertical="center" wrapText="1"/>
    </xf>
    <xf numFmtId="0" fontId="15" fillId="0" borderId="0" xfId="3" applyFont="1" applyFill="1" applyBorder="1" applyAlignment="1">
      <alignment vertical="center"/>
    </xf>
    <xf numFmtId="0" fontId="11" fillId="0" borderId="0" xfId="3" applyFont="1" applyFill="1" applyAlignment="1">
      <alignment horizontal="right" vertical="center"/>
    </xf>
    <xf numFmtId="0" fontId="12" fillId="0" borderId="0" xfId="3" applyFont="1" applyFill="1" applyBorder="1" applyAlignment="1">
      <alignment vertical="center" textRotation="255" wrapText="1"/>
    </xf>
    <xf numFmtId="0" fontId="12" fillId="0" borderId="0" xfId="3" applyFont="1" applyFill="1" applyBorder="1" applyAlignment="1">
      <alignment vertical="center"/>
    </xf>
    <xf numFmtId="0" fontId="15" fillId="0" borderId="0" xfId="3" applyFont="1" applyFill="1" applyBorder="1" applyAlignment="1">
      <alignment horizontal="justify" vertical="center" wrapText="1"/>
    </xf>
    <xf numFmtId="0" fontId="12" fillId="0" borderId="0" xfId="3" applyFont="1" applyFill="1" applyBorder="1" applyAlignment="1">
      <alignment vertical="center" wrapText="1"/>
    </xf>
    <xf numFmtId="0" fontId="12" fillId="0" borderId="0" xfId="3" applyFont="1" applyFill="1" applyBorder="1" applyAlignment="1">
      <alignment vertical="center" textRotation="255"/>
    </xf>
    <xf numFmtId="0" fontId="15" fillId="0" borderId="3" xfId="3" applyFont="1" applyFill="1" applyBorder="1" applyAlignment="1">
      <alignment vertical="center" wrapText="1"/>
    </xf>
    <xf numFmtId="38" fontId="11" fillId="0" borderId="53" xfId="1" applyFont="1" applyFill="1" applyBorder="1" applyAlignment="1">
      <alignment vertical="center" wrapText="1"/>
    </xf>
    <xf numFmtId="38" fontId="11" fillId="0" borderId="23" xfId="1" applyFont="1" applyFill="1" applyBorder="1" applyAlignment="1">
      <alignment vertical="center" wrapText="1"/>
    </xf>
    <xf numFmtId="0" fontId="12" fillId="0" borderId="43" xfId="3" applyFont="1" applyFill="1" applyBorder="1" applyAlignment="1">
      <alignment vertical="center"/>
    </xf>
    <xf numFmtId="0" fontId="12" fillId="0" borderId="48" xfId="3" applyFont="1" applyFill="1" applyBorder="1" applyAlignment="1">
      <alignment horizontal="center" vertical="center" wrapText="1"/>
    </xf>
    <xf numFmtId="0" fontId="12" fillId="0" borderId="35" xfId="3" applyFont="1" applyFill="1" applyBorder="1" applyAlignment="1">
      <alignment horizontal="center" vertical="center" wrapText="1"/>
    </xf>
    <xf numFmtId="0" fontId="15" fillId="0" borderId="38" xfId="3" applyFont="1" applyFill="1" applyBorder="1" applyAlignment="1">
      <alignment vertical="center" wrapText="1"/>
    </xf>
    <xf numFmtId="0" fontId="11" fillId="0" borderId="8" xfId="3" applyFont="1" applyFill="1" applyBorder="1" applyAlignment="1">
      <alignment vertical="center" textRotation="255"/>
    </xf>
    <xf numFmtId="0" fontId="15" fillId="0" borderId="37" xfId="3" applyFont="1" applyFill="1" applyBorder="1" applyAlignment="1">
      <alignment vertical="center" wrapText="1"/>
    </xf>
    <xf numFmtId="0" fontId="11" fillId="0" borderId="3" xfId="3" applyFont="1" applyFill="1" applyBorder="1" applyAlignment="1">
      <alignment vertical="center" textRotation="255"/>
    </xf>
    <xf numFmtId="0" fontId="15" fillId="0" borderId="58" xfId="3" applyFont="1" applyFill="1" applyBorder="1" applyAlignment="1">
      <alignment vertical="center" wrapText="1"/>
    </xf>
    <xf numFmtId="0" fontId="12" fillId="0" borderId="63" xfId="3" applyFont="1" applyFill="1" applyBorder="1" applyAlignment="1">
      <alignment horizontal="center" vertical="center" wrapText="1"/>
    </xf>
    <xf numFmtId="0" fontId="10" fillId="0" borderId="0" xfId="4" applyFont="1">
      <alignment vertical="center"/>
    </xf>
    <xf numFmtId="0" fontId="10" fillId="0" borderId="0" xfId="4" applyFont="1" applyBorder="1">
      <alignment vertical="center"/>
    </xf>
    <xf numFmtId="0" fontId="11" fillId="0" borderId="0" xfId="0" applyFont="1" applyFill="1" applyAlignment="1" applyProtection="1">
      <alignment vertical="center"/>
      <protection locked="0"/>
    </xf>
    <xf numFmtId="0" fontId="12" fillId="0" borderId="53" xfId="4" applyFont="1" applyBorder="1" applyAlignment="1">
      <alignment horizontal="center" vertical="center"/>
    </xf>
    <xf numFmtId="0" fontId="12" fillId="0" borderId="23" xfId="4" applyFont="1" applyBorder="1" applyAlignment="1">
      <alignment horizontal="center" vertical="center"/>
    </xf>
    <xf numFmtId="0" fontId="12" fillId="0" borderId="23" xfId="4" applyFont="1" applyBorder="1">
      <alignment vertical="center"/>
    </xf>
    <xf numFmtId="0" fontId="12" fillId="0" borderId="5" xfId="4" applyFont="1" applyBorder="1">
      <alignment vertical="center"/>
    </xf>
    <xf numFmtId="0" fontId="12" fillId="0" borderId="35" xfId="4" applyFont="1" applyBorder="1">
      <alignment vertical="center"/>
    </xf>
    <xf numFmtId="0" fontId="12" fillId="0" borderId="23" xfId="4" applyFont="1" applyBorder="1" applyAlignment="1">
      <alignment horizontal="justify" vertical="center"/>
    </xf>
    <xf numFmtId="0" fontId="12" fillId="0" borderId="53" xfId="4" applyFont="1" applyBorder="1" applyAlignment="1">
      <alignment horizontal="justify" vertical="center"/>
    </xf>
    <xf numFmtId="0" fontId="12" fillId="0" borderId="53" xfId="4" applyFont="1" applyBorder="1">
      <alignment vertical="center"/>
    </xf>
    <xf numFmtId="0" fontId="12" fillId="0" borderId="8" xfId="4" applyFont="1" applyBorder="1">
      <alignment vertical="center"/>
    </xf>
    <xf numFmtId="0" fontId="15" fillId="0" borderId="30" xfId="4" applyFont="1" applyFill="1" applyBorder="1" applyAlignment="1">
      <alignment horizontal="centerContinuous" vertical="center" shrinkToFit="1"/>
    </xf>
    <xf numFmtId="0" fontId="15" fillId="0" borderId="80" xfId="4" applyFont="1" applyFill="1" applyBorder="1" applyAlignment="1">
      <alignment horizontal="center" vertical="center"/>
    </xf>
    <xf numFmtId="0" fontId="15" fillId="0" borderId="29" xfId="4" applyFont="1" applyFill="1" applyBorder="1" applyAlignment="1">
      <alignment horizontal="center" vertical="center"/>
    </xf>
    <xf numFmtId="0" fontId="15" fillId="0" borderId="67" xfId="0" applyFont="1" applyBorder="1" applyAlignment="1">
      <alignment horizontal="center" vertical="center" shrinkToFit="1"/>
    </xf>
    <xf numFmtId="0" fontId="15" fillId="0" borderId="66" xfId="0" applyFont="1" applyBorder="1" applyAlignment="1">
      <alignment horizontal="center" vertical="center"/>
    </xf>
    <xf numFmtId="0" fontId="15" fillId="0" borderId="25" xfId="0" applyFont="1" applyBorder="1" applyAlignment="1">
      <alignment horizontal="center" vertical="center"/>
    </xf>
    <xf numFmtId="0" fontId="10" fillId="0" borderId="0" xfId="4" applyFont="1" applyFill="1">
      <alignment vertical="center"/>
    </xf>
    <xf numFmtId="0" fontId="11" fillId="0" borderId="0" xfId="4" applyFont="1" applyFill="1" applyBorder="1">
      <alignment vertical="center"/>
    </xf>
    <xf numFmtId="0" fontId="11" fillId="0" borderId="0" xfId="4" applyFont="1" applyFill="1" applyBorder="1" applyAlignment="1">
      <alignment horizontal="center" vertical="center"/>
    </xf>
    <xf numFmtId="0" fontId="11" fillId="0" borderId="0" xfId="4" applyFont="1" applyFill="1">
      <alignment vertical="center"/>
    </xf>
    <xf numFmtId="0" fontId="15" fillId="0" borderId="0" xfId="4" applyFont="1" applyFill="1" applyBorder="1" applyAlignment="1">
      <alignment horizontal="center" vertical="center" textRotation="255"/>
    </xf>
    <xf numFmtId="0" fontId="11" fillId="0" borderId="3" xfId="4" applyFont="1" applyFill="1" applyBorder="1">
      <alignment vertical="center"/>
    </xf>
    <xf numFmtId="0" fontId="15" fillId="0" borderId="39" xfId="4" applyFont="1" applyFill="1" applyBorder="1" applyAlignment="1">
      <alignment horizontal="center" vertical="center" textRotation="255"/>
    </xf>
    <xf numFmtId="0" fontId="12" fillId="0" borderId="3" xfId="4" applyFont="1" applyFill="1" applyBorder="1" applyAlignment="1">
      <alignment horizontal="justify" vertical="center" wrapText="1"/>
    </xf>
    <xf numFmtId="0" fontId="15" fillId="0" borderId="64" xfId="4" applyFont="1" applyFill="1" applyBorder="1" applyAlignment="1">
      <alignment horizontal="justify" vertical="center" wrapText="1"/>
    </xf>
    <xf numFmtId="0" fontId="15" fillId="0" borderId="6" xfId="4" applyFont="1" applyFill="1" applyBorder="1" applyAlignment="1">
      <alignment horizontal="justify" vertical="center" wrapText="1"/>
    </xf>
    <xf numFmtId="0" fontId="15" fillId="0" borderId="8" xfId="4" applyFont="1" applyFill="1" applyBorder="1" applyAlignment="1">
      <alignment horizontal="center" vertical="center"/>
    </xf>
    <xf numFmtId="0" fontId="15" fillId="0" borderId="40" xfId="4" applyFont="1" applyFill="1" applyBorder="1" applyAlignment="1">
      <alignment horizontal="justify" vertical="center" wrapText="1"/>
    </xf>
    <xf numFmtId="0" fontId="15" fillId="0" borderId="8" xfId="4" applyFont="1" applyFill="1" applyBorder="1" applyAlignment="1">
      <alignment horizontal="center" vertical="center" wrapText="1"/>
    </xf>
    <xf numFmtId="0" fontId="15" fillId="0" borderId="5" xfId="4" applyFont="1" applyFill="1" applyBorder="1" applyAlignment="1">
      <alignment horizontal="center" vertical="center" wrapText="1"/>
    </xf>
    <xf numFmtId="0" fontId="11" fillId="0" borderId="3" xfId="4" applyFont="1" applyFill="1" applyBorder="1" applyAlignment="1">
      <alignment vertical="center"/>
    </xf>
    <xf numFmtId="0" fontId="11" fillId="0" borderId="3" xfId="4" applyFont="1" applyFill="1" applyBorder="1" applyAlignment="1">
      <alignment horizontal="justify" vertical="center"/>
    </xf>
    <xf numFmtId="0" fontId="15" fillId="0" borderId="9" xfId="4" applyFont="1" applyFill="1" applyBorder="1" applyAlignment="1">
      <alignment horizontal="justify" vertical="center"/>
    </xf>
    <xf numFmtId="0" fontId="11" fillId="0" borderId="2" xfId="4" applyFont="1" applyFill="1" applyBorder="1" applyAlignment="1">
      <alignment vertical="center"/>
    </xf>
    <xf numFmtId="0" fontId="10" fillId="0" borderId="0" xfId="4" applyFont="1" applyFill="1" applyBorder="1" applyAlignment="1">
      <alignment horizontal="center" vertical="center"/>
    </xf>
    <xf numFmtId="0" fontId="11" fillId="0" borderId="0" xfId="4" applyFont="1">
      <alignment vertical="center"/>
    </xf>
    <xf numFmtId="0" fontId="11" fillId="0" borderId="0" xfId="0" applyFont="1" applyFill="1" applyAlignment="1" applyProtection="1">
      <alignment horizontal="right" vertical="center"/>
      <protection locked="0"/>
    </xf>
    <xf numFmtId="0" fontId="11" fillId="0" borderId="0" xfId="0" applyFont="1" applyFill="1" applyBorder="1" applyAlignment="1" applyProtection="1">
      <alignment horizontal="center" vertical="center"/>
      <protection locked="0"/>
    </xf>
    <xf numFmtId="0" fontId="11" fillId="0" borderId="0" xfId="4" applyFont="1" applyBorder="1" applyAlignment="1">
      <alignment vertical="center"/>
    </xf>
    <xf numFmtId="0" fontId="11" fillId="0" borderId="0" xfId="0" applyFont="1" applyFill="1" applyBorder="1" applyAlignment="1">
      <alignment vertical="center"/>
    </xf>
    <xf numFmtId="0" fontId="11" fillId="0" borderId="0" xfId="4" applyFont="1" applyFill="1" applyBorder="1" applyAlignment="1">
      <alignment vertical="center"/>
    </xf>
    <xf numFmtId="0" fontId="12" fillId="0" borderId="64" xfId="5" applyFont="1" applyFill="1" applyBorder="1" applyAlignment="1">
      <alignment vertical="center"/>
    </xf>
    <xf numFmtId="0" fontId="11" fillId="0" borderId="25" xfId="5" applyFont="1" applyFill="1" applyBorder="1" applyAlignment="1">
      <alignment vertical="center"/>
    </xf>
    <xf numFmtId="0" fontId="11" fillId="0" borderId="8" xfId="5" applyFont="1" applyFill="1" applyBorder="1" applyAlignment="1">
      <alignment vertical="center"/>
    </xf>
    <xf numFmtId="0" fontId="12" fillId="0" borderId="65" xfId="5" applyFont="1" applyFill="1" applyBorder="1" applyAlignment="1">
      <alignment vertical="center"/>
    </xf>
    <xf numFmtId="0" fontId="11" fillId="0" borderId="3" xfId="5" applyFont="1" applyFill="1" applyBorder="1" applyAlignment="1">
      <alignment vertical="center"/>
    </xf>
    <xf numFmtId="0" fontId="11" fillId="0" borderId="24" xfId="5" applyFont="1" applyBorder="1" applyAlignment="1">
      <alignment horizontal="center" vertical="center" wrapText="1"/>
    </xf>
    <xf numFmtId="0" fontId="11" fillId="0" borderId="35" xfId="5" applyFont="1" applyBorder="1" applyAlignment="1">
      <alignment horizontal="center" vertical="center"/>
    </xf>
    <xf numFmtId="0" fontId="12" fillId="0" borderId="32" xfId="5" applyFont="1" applyBorder="1" applyAlignment="1">
      <alignment horizontal="center" vertical="center" shrinkToFit="1"/>
    </xf>
    <xf numFmtId="0" fontId="12" fillId="0" borderId="51" xfId="0" applyFont="1" applyBorder="1" applyAlignment="1">
      <alignment horizontal="center" vertical="center" wrapText="1"/>
    </xf>
    <xf numFmtId="0" fontId="11" fillId="0" borderId="5" xfId="5" applyFont="1" applyBorder="1" applyAlignment="1">
      <alignment vertical="center" wrapText="1"/>
    </xf>
    <xf numFmtId="0" fontId="11" fillId="0" borderId="8" xfId="5" applyFont="1" applyBorder="1" applyAlignment="1">
      <alignment vertical="center" wrapText="1"/>
    </xf>
    <xf numFmtId="0" fontId="11" fillId="0" borderId="0" xfId="5" applyFont="1" applyBorder="1" applyAlignment="1">
      <alignment vertical="center" wrapText="1"/>
    </xf>
    <xf numFmtId="0" fontId="11" fillId="0" borderId="3" xfId="5" applyFont="1" applyBorder="1" applyAlignment="1">
      <alignment vertical="center" wrapText="1"/>
    </xf>
    <xf numFmtId="0" fontId="11" fillId="0" borderId="9" xfId="0" applyFont="1" applyFill="1" applyBorder="1" applyAlignment="1">
      <alignment vertical="center" wrapText="1"/>
    </xf>
    <xf numFmtId="0" fontId="20" fillId="0" borderId="9" xfId="0" applyFont="1" applyBorder="1" applyAlignment="1">
      <alignment vertical="center" wrapText="1"/>
    </xf>
    <xf numFmtId="0" fontId="11" fillId="0" borderId="9" xfId="5" applyFont="1" applyBorder="1" applyAlignment="1">
      <alignment vertical="center" wrapText="1"/>
    </xf>
    <xf numFmtId="0" fontId="11" fillId="0" borderId="2" xfId="5" applyFont="1" applyBorder="1" applyAlignment="1">
      <alignment vertical="center" wrapText="1"/>
    </xf>
    <xf numFmtId="0" fontId="11" fillId="0" borderId="0" xfId="4" applyFont="1" applyFill="1" applyAlignment="1">
      <alignment vertical="center"/>
    </xf>
    <xf numFmtId="0" fontId="11" fillId="0" borderId="0" xfId="4" applyFont="1" applyAlignment="1">
      <alignment horizontal="center" vertical="center"/>
    </xf>
    <xf numFmtId="0" fontId="11" fillId="0" borderId="0" xfId="4" applyFont="1" applyBorder="1">
      <alignment vertical="center"/>
    </xf>
    <xf numFmtId="0" fontId="10" fillId="0" borderId="0" xfId="3" applyFill="1">
      <alignment vertical="center"/>
    </xf>
    <xf numFmtId="0" fontId="15" fillId="0" borderId="0" xfId="3" applyFont="1" applyFill="1" applyBorder="1" applyAlignment="1">
      <alignment horizontal="left" vertical="center" wrapText="1"/>
    </xf>
    <xf numFmtId="0" fontId="10" fillId="0" borderId="0" xfId="3" applyFill="1" applyAlignment="1">
      <alignment vertical="center"/>
    </xf>
    <xf numFmtId="0" fontId="10" fillId="0" borderId="0" xfId="3" applyFill="1" applyBorder="1" applyAlignment="1">
      <alignment vertical="center"/>
    </xf>
    <xf numFmtId="0" fontId="10" fillId="0" borderId="0" xfId="3" applyFill="1" applyBorder="1">
      <alignment vertical="center"/>
    </xf>
    <xf numFmtId="0" fontId="12" fillId="0" borderId="0" xfId="3" applyFont="1" applyFill="1" applyBorder="1" applyAlignment="1">
      <alignment horizontal="center" vertical="center" wrapText="1"/>
    </xf>
    <xf numFmtId="38" fontId="11" fillId="0" borderId="25" xfId="1" applyFont="1" applyFill="1" applyBorder="1" applyAlignment="1">
      <alignment vertical="center" wrapText="1"/>
    </xf>
    <xf numFmtId="38" fontId="11" fillId="0" borderId="8" xfId="1" applyFont="1" applyFill="1" applyBorder="1" applyAlignment="1">
      <alignment vertical="center" wrapText="1"/>
    </xf>
    <xf numFmtId="0" fontId="12" fillId="0" borderId="53" xfId="3" applyFont="1" applyFill="1" applyBorder="1" applyAlignment="1">
      <alignment horizontal="justify" vertical="center" wrapText="1"/>
    </xf>
    <xf numFmtId="0" fontId="12" fillId="0" borderId="23" xfId="3" applyFont="1" applyFill="1" applyBorder="1" applyAlignment="1">
      <alignment vertical="center" wrapText="1"/>
    </xf>
    <xf numFmtId="0" fontId="11" fillId="0" borderId="56" xfId="3" applyFont="1" applyFill="1" applyBorder="1" applyAlignment="1">
      <alignment vertical="center" wrapText="1"/>
    </xf>
    <xf numFmtId="0" fontId="11" fillId="0" borderId="0" xfId="3" applyFont="1" applyFill="1" applyBorder="1" applyAlignment="1">
      <alignment horizontal="center" vertical="center"/>
    </xf>
    <xf numFmtId="38" fontId="11" fillId="0" borderId="9" xfId="1" applyFont="1" applyFill="1" applyBorder="1" applyAlignment="1">
      <alignment vertical="center" wrapText="1"/>
    </xf>
    <xf numFmtId="38" fontId="11" fillId="0" borderId="0" xfId="1" applyFont="1" applyFill="1" applyBorder="1" applyAlignment="1">
      <alignment horizontal="center" vertical="center" wrapText="1"/>
    </xf>
    <xf numFmtId="49" fontId="15" fillId="0" borderId="0" xfId="3" applyNumberFormat="1" applyFont="1" applyFill="1" applyBorder="1" applyAlignment="1">
      <alignment horizontal="justify" vertical="center" wrapText="1"/>
    </xf>
    <xf numFmtId="0" fontId="11" fillId="0" borderId="0" xfId="3" applyFont="1" applyFill="1" applyBorder="1" applyAlignment="1">
      <alignment vertical="center" wrapText="1"/>
    </xf>
    <xf numFmtId="0" fontId="15" fillId="0" borderId="0" xfId="3" applyFont="1" applyFill="1" applyBorder="1" applyAlignment="1">
      <alignment horizontal="center" vertical="center" wrapText="1"/>
    </xf>
    <xf numFmtId="0" fontId="10" fillId="0" borderId="0" xfId="3" applyFont="1" applyFill="1" applyBorder="1" applyAlignment="1">
      <alignment horizontal="center" vertical="center"/>
    </xf>
    <xf numFmtId="0" fontId="10" fillId="0" borderId="0" xfId="3" applyFont="1" applyFill="1" applyBorder="1" applyAlignment="1">
      <alignment vertical="center"/>
    </xf>
    <xf numFmtId="0" fontId="11" fillId="0" borderId="56" xfId="3" applyFont="1" applyFill="1" applyBorder="1" applyAlignment="1">
      <alignment horizontal="center" vertical="center"/>
    </xf>
    <xf numFmtId="38" fontId="11" fillId="0" borderId="0" xfId="1" applyFont="1" applyFill="1" applyBorder="1" applyAlignment="1">
      <alignment vertical="center" wrapText="1"/>
    </xf>
    <xf numFmtId="0" fontId="11" fillId="0" borderId="56" xfId="3" applyFont="1" applyFill="1" applyBorder="1" applyAlignment="1">
      <alignment vertical="center"/>
    </xf>
    <xf numFmtId="0" fontId="12" fillId="0" borderId="8" xfId="3" applyFont="1" applyFill="1" applyBorder="1" applyAlignment="1">
      <alignment horizontal="center" vertical="center" wrapText="1"/>
    </xf>
    <xf numFmtId="0" fontId="12" fillId="0" borderId="25" xfId="3" applyFont="1" applyFill="1" applyBorder="1" applyAlignment="1">
      <alignment horizontal="center" vertical="center" wrapText="1"/>
    </xf>
    <xf numFmtId="0" fontId="12" fillId="0" borderId="23" xfId="3" applyFont="1" applyFill="1" applyBorder="1" applyAlignment="1">
      <alignment horizontal="justify" vertical="center" wrapText="1"/>
    </xf>
    <xf numFmtId="0" fontId="21" fillId="0" borderId="0" xfId="3" applyFont="1" applyFill="1" applyAlignment="1">
      <alignment vertical="center"/>
    </xf>
    <xf numFmtId="0" fontId="10" fillId="0" borderId="0" xfId="3" applyFill="1" applyAlignment="1">
      <alignment horizontal="right" vertical="center"/>
    </xf>
    <xf numFmtId="0" fontId="15" fillId="0" borderId="24" xfId="3" applyFont="1" applyFill="1" applyBorder="1" applyAlignment="1">
      <alignment horizontal="center" vertical="center" wrapText="1"/>
    </xf>
    <xf numFmtId="0" fontId="15" fillId="0" borderId="35" xfId="3" applyFont="1" applyFill="1" applyBorder="1" applyAlignment="1">
      <alignment horizontal="center" vertical="center" wrapText="1"/>
    </xf>
    <xf numFmtId="0" fontId="15" fillId="0" borderId="49" xfId="3" applyFont="1" applyFill="1" applyBorder="1" applyAlignment="1">
      <alignment horizontal="center" vertical="center" wrapText="1"/>
    </xf>
    <xf numFmtId="0" fontId="10" fillId="0" borderId="57" xfId="3" applyFill="1" applyBorder="1" applyAlignment="1">
      <alignment vertical="center"/>
    </xf>
    <xf numFmtId="0" fontId="10" fillId="0" borderId="5" xfId="3" applyFill="1" applyBorder="1" applyAlignment="1">
      <alignment vertical="center"/>
    </xf>
    <xf numFmtId="0" fontId="10" fillId="0" borderId="56" xfId="3" applyFill="1" applyBorder="1" applyAlignment="1">
      <alignment vertical="center"/>
    </xf>
    <xf numFmtId="0" fontId="11" fillId="0" borderId="0" xfId="3" applyFont="1" applyFill="1" applyBorder="1" applyAlignment="1">
      <alignment vertical="top" wrapText="1"/>
    </xf>
    <xf numFmtId="0" fontId="11" fillId="0" borderId="0" xfId="3" applyFont="1" applyFill="1" applyAlignment="1">
      <alignment vertical="top"/>
    </xf>
    <xf numFmtId="49" fontId="11" fillId="0" borderId="0" xfId="3" applyNumberFormat="1" applyFont="1" applyFill="1" applyBorder="1" applyAlignment="1">
      <alignment vertical="center"/>
    </xf>
    <xf numFmtId="0" fontId="12" fillId="0" borderId="56" xfId="3" applyFont="1" applyFill="1" applyBorder="1" applyAlignment="1">
      <alignment vertical="center" textRotation="255" wrapText="1"/>
    </xf>
    <xf numFmtId="0" fontId="15" fillId="0" borderId="0" xfId="3" applyFont="1" applyFill="1" applyBorder="1" applyAlignment="1">
      <alignment horizontal="left" vertical="center"/>
    </xf>
    <xf numFmtId="0" fontId="11" fillId="0" borderId="56" xfId="3" applyFont="1" applyFill="1" applyBorder="1" applyAlignment="1">
      <alignment vertical="center" textRotation="255"/>
    </xf>
    <xf numFmtId="38" fontId="11" fillId="0" borderId="0" xfId="1" applyFont="1" applyFill="1" applyBorder="1" applyAlignment="1">
      <alignment vertical="center"/>
    </xf>
    <xf numFmtId="0" fontId="11" fillId="0" borderId="0" xfId="3" applyFont="1" applyFill="1" applyBorder="1" applyAlignment="1">
      <alignment horizontal="left" vertical="center" wrapText="1"/>
    </xf>
    <xf numFmtId="0" fontId="11" fillId="0" borderId="0" xfId="3" applyFont="1" applyFill="1" applyBorder="1" applyAlignment="1">
      <alignment horizontal="center" vertical="center" wrapText="1"/>
    </xf>
    <xf numFmtId="0" fontId="15" fillId="0" borderId="32" xfId="3" applyFont="1" applyFill="1" applyBorder="1" applyAlignment="1">
      <alignment horizontal="center" vertical="center" wrapText="1"/>
    </xf>
    <xf numFmtId="0" fontId="15" fillId="0" borderId="50" xfId="3" applyFont="1" applyFill="1" applyBorder="1" applyAlignment="1">
      <alignment vertical="center" wrapText="1"/>
    </xf>
    <xf numFmtId="0" fontId="11" fillId="0" borderId="56" xfId="3" applyFont="1" applyFill="1" applyBorder="1" applyAlignment="1">
      <alignment horizontal="left" vertical="center" wrapText="1"/>
    </xf>
    <xf numFmtId="0" fontId="11" fillId="0" borderId="8" xfId="3" applyFont="1" applyFill="1" applyBorder="1" applyAlignment="1">
      <alignment vertical="center" wrapText="1"/>
    </xf>
    <xf numFmtId="0" fontId="10" fillId="0" borderId="56" xfId="3" applyFill="1" applyBorder="1">
      <alignment vertical="center"/>
    </xf>
    <xf numFmtId="0" fontId="10" fillId="0" borderId="86" xfId="3" applyFill="1" applyBorder="1">
      <alignment vertical="center"/>
    </xf>
    <xf numFmtId="0" fontId="15" fillId="0" borderId="6" xfId="3" applyFont="1" applyFill="1" applyBorder="1" applyAlignment="1">
      <alignment horizontal="center" vertical="center" wrapText="1"/>
    </xf>
    <xf numFmtId="0" fontId="10" fillId="0" borderId="66" xfId="3" applyFill="1" applyBorder="1">
      <alignment vertical="center"/>
    </xf>
    <xf numFmtId="0" fontId="10" fillId="0" borderId="25" xfId="3" applyFill="1" applyBorder="1">
      <alignment vertical="center"/>
    </xf>
    <xf numFmtId="0" fontId="12" fillId="0" borderId="0" xfId="3" applyFont="1" applyFill="1" applyBorder="1" applyAlignment="1">
      <alignment horizontal="justify" vertical="center" wrapText="1"/>
    </xf>
    <xf numFmtId="0" fontId="15" fillId="0" borderId="53" xfId="3" applyFont="1" applyFill="1" applyBorder="1" applyAlignment="1">
      <alignment horizontal="justify" vertical="center" wrapText="1"/>
    </xf>
    <xf numFmtId="0" fontId="15" fillId="0" borderId="23" xfId="3" applyFont="1" applyFill="1" applyBorder="1" applyAlignment="1">
      <alignment horizontal="justify" vertical="center" wrapText="1"/>
    </xf>
    <xf numFmtId="0" fontId="15" fillId="0" borderId="23" xfId="3" applyFont="1" applyFill="1" applyBorder="1" applyAlignment="1">
      <alignment vertical="center" wrapText="1"/>
    </xf>
    <xf numFmtId="0" fontId="15" fillId="0" borderId="23" xfId="3" applyFont="1" applyFill="1" applyBorder="1">
      <alignment vertical="center"/>
    </xf>
    <xf numFmtId="0" fontId="22" fillId="0" borderId="0" xfId="3" applyFont="1" applyFill="1" applyBorder="1" applyAlignment="1">
      <alignment vertical="center"/>
    </xf>
    <xf numFmtId="0" fontId="11" fillId="0" borderId="9" xfId="3" applyFont="1" applyFill="1" applyBorder="1" applyAlignment="1">
      <alignment horizontal="center" vertical="center"/>
    </xf>
    <xf numFmtId="0" fontId="11" fillId="0" borderId="55" xfId="3"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5" xfId="4" applyFont="1" applyFill="1" applyBorder="1" applyAlignment="1">
      <alignment horizontal="justify" vertical="center" wrapText="1"/>
    </xf>
    <xf numFmtId="0" fontId="12" fillId="0" borderId="8" xfId="4" applyFont="1" applyFill="1" applyBorder="1" applyAlignment="1">
      <alignment horizontal="left" vertical="center" wrapText="1"/>
    </xf>
    <xf numFmtId="38" fontId="12" fillId="0" borderId="2" xfId="1" applyFont="1" applyFill="1" applyBorder="1" applyAlignment="1">
      <alignment horizontal="center" vertical="center" wrapText="1"/>
    </xf>
    <xf numFmtId="0" fontId="12" fillId="0" borderId="0" xfId="3" applyFont="1" applyFill="1" applyBorder="1" applyAlignment="1">
      <alignment horizontal="center" vertical="center" wrapText="1"/>
    </xf>
    <xf numFmtId="0" fontId="15" fillId="0" borderId="61" xfId="3" applyFont="1" applyFill="1" applyBorder="1" applyAlignment="1">
      <alignment horizontal="left" vertical="center" wrapText="1"/>
    </xf>
    <xf numFmtId="0" fontId="15" fillId="0" borderId="40" xfId="3" applyFont="1" applyFill="1" applyBorder="1" applyAlignment="1">
      <alignment horizontal="left" vertical="center" wrapText="1"/>
    </xf>
    <xf numFmtId="0" fontId="0" fillId="0" borderId="0" xfId="0" applyFill="1"/>
    <xf numFmtId="0" fontId="2" fillId="0" borderId="0" xfId="0" applyFont="1" applyFill="1"/>
    <xf numFmtId="0" fontId="4" fillId="0" borderId="8"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right"/>
      <protection locked="0"/>
    </xf>
    <xf numFmtId="0" fontId="4" fillId="0" borderId="9" xfId="0" applyFont="1" applyFill="1" applyBorder="1" applyAlignment="1" applyProtection="1">
      <alignment horizontal="center" vertical="center"/>
      <protection locked="0"/>
    </xf>
    <xf numFmtId="0" fontId="4" fillId="0" borderId="0" xfId="0" applyFont="1" applyFill="1" applyBorder="1" applyAlignment="1" applyProtection="1">
      <alignment horizontal="right"/>
      <protection locked="0"/>
    </xf>
    <xf numFmtId="0" fontId="4" fillId="0" borderId="4" xfId="0" applyFont="1" applyFill="1" applyBorder="1" applyAlignment="1" applyProtection="1">
      <alignment horizontal="right"/>
      <protection locked="0"/>
    </xf>
    <xf numFmtId="0" fontId="4" fillId="0" borderId="4" xfId="0" applyFont="1" applyFill="1" applyBorder="1" applyAlignment="1" applyProtection="1">
      <alignment horizontal="center" vertical="center"/>
      <protection locked="0"/>
    </xf>
    <xf numFmtId="0" fontId="0" fillId="0" borderId="0" xfId="0" applyFont="1" applyFill="1"/>
    <xf numFmtId="0" fontId="23" fillId="0" borderId="0" xfId="0"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0" xfId="0" applyFont="1" applyFill="1"/>
    <xf numFmtId="0" fontId="8" fillId="0" borderId="0" xfId="0" applyFont="1" applyFill="1" applyAlignment="1" applyProtection="1">
      <alignment horizontal="right" vertical="center"/>
      <protection locked="0"/>
    </xf>
    <xf numFmtId="0" fontId="23" fillId="0" borderId="0" xfId="0" applyFont="1" applyFill="1" applyAlignment="1" applyProtection="1">
      <alignment vertical="center"/>
      <protection locked="0"/>
    </xf>
    <xf numFmtId="0" fontId="24" fillId="0" borderId="0" xfId="0" applyFont="1" applyFill="1" applyBorder="1" applyAlignment="1" applyProtection="1">
      <alignment horizontal="right" vertical="center"/>
      <protection locked="0"/>
    </xf>
    <xf numFmtId="0" fontId="20" fillId="0" borderId="0" xfId="0" applyFont="1" applyFill="1"/>
    <xf numFmtId="0" fontId="20" fillId="0" borderId="0" xfId="0" applyFont="1" applyFill="1" applyBorder="1"/>
    <xf numFmtId="0" fontId="28" fillId="0" borderId="0" xfId="0" applyFont="1" applyFill="1" applyAlignment="1">
      <alignment horizontal="left" vertical="center"/>
    </xf>
    <xf numFmtId="0" fontId="11" fillId="0" borderId="0" xfId="0" applyFont="1" applyFill="1"/>
    <xf numFmtId="0" fontId="11" fillId="0" borderId="0" xfId="0" applyFont="1" applyFill="1" applyBorder="1"/>
    <xf numFmtId="0" fontId="12" fillId="0" borderId="0" xfId="0" applyFont="1" applyFill="1" applyAlignment="1">
      <alignment horizontal="left" vertical="center"/>
    </xf>
    <xf numFmtId="0" fontId="11" fillId="0" borderId="0" xfId="0" applyFont="1" applyFill="1" applyBorder="1" applyAlignment="1"/>
    <xf numFmtId="0" fontId="12" fillId="0" borderId="0" xfId="4" applyFont="1" applyFill="1" applyBorder="1" applyAlignment="1">
      <alignment horizontal="left" vertical="center"/>
    </xf>
    <xf numFmtId="0" fontId="12" fillId="0" borderId="8" xfId="4" applyFont="1" applyFill="1" applyBorder="1" applyAlignment="1">
      <alignment vertical="center" shrinkToFit="1"/>
    </xf>
    <xf numFmtId="0" fontId="12" fillId="0" borderId="3" xfId="4" applyFont="1" applyFill="1" applyBorder="1" applyAlignment="1">
      <alignment vertical="center" shrinkToFit="1"/>
    </xf>
    <xf numFmtId="0" fontId="12" fillId="0" borderId="0" xfId="4" applyFont="1" applyFill="1" applyBorder="1" applyAlignment="1">
      <alignment horizontal="center" vertical="center" wrapText="1"/>
    </xf>
    <xf numFmtId="0" fontId="12" fillId="0" borderId="6" xfId="4" applyFont="1" applyFill="1" applyBorder="1" applyAlignment="1">
      <alignment horizontal="justify" vertical="center" wrapText="1"/>
    </xf>
    <xf numFmtId="0" fontId="12" fillId="0" borderId="7" xfId="4" applyFont="1" applyFill="1" applyBorder="1" applyAlignment="1">
      <alignment horizontal="justify" vertical="center" wrapText="1"/>
    </xf>
    <xf numFmtId="0" fontId="12" fillId="0" borderId="110" xfId="4" applyFont="1" applyFill="1" applyBorder="1" applyAlignment="1">
      <alignment horizontal="justify" vertical="center" wrapText="1"/>
    </xf>
    <xf numFmtId="0" fontId="11" fillId="0" borderId="0" xfId="4" applyFont="1" applyFill="1" applyBorder="1" applyAlignment="1">
      <alignment horizontal="left" vertical="center" wrapText="1"/>
    </xf>
    <xf numFmtId="0" fontId="11" fillId="0" borderId="31" xfId="4" applyFont="1" applyFill="1" applyBorder="1" applyAlignment="1">
      <alignment horizontal="center" vertical="center"/>
    </xf>
    <xf numFmtId="0" fontId="11" fillId="0" borderId="29" xfId="4" applyFont="1" applyFill="1" applyBorder="1" applyAlignment="1">
      <alignment horizontal="center" vertical="center"/>
    </xf>
    <xf numFmtId="0" fontId="11" fillId="0" borderId="84" xfId="4" applyFont="1" applyFill="1" applyBorder="1" applyAlignment="1">
      <alignment horizontal="center" vertical="center"/>
    </xf>
    <xf numFmtId="0" fontId="12" fillId="0" borderId="39" xfId="4" applyFont="1" applyFill="1" applyBorder="1" applyAlignment="1">
      <alignment vertical="center" wrapText="1"/>
    </xf>
    <xf numFmtId="0" fontId="12" fillId="0" borderId="39" xfId="4" applyFont="1" applyFill="1" applyBorder="1" applyAlignment="1">
      <alignment horizontal="left" vertical="center" wrapText="1"/>
    </xf>
    <xf numFmtId="0" fontId="12" fillId="0" borderId="8" xfId="4" applyFont="1" applyFill="1" applyBorder="1" applyAlignment="1">
      <alignment vertical="center" wrapText="1"/>
    </xf>
    <xf numFmtId="0" fontId="12" fillId="0" borderId="39" xfId="4" applyFont="1" applyFill="1" applyBorder="1" applyAlignment="1">
      <alignment horizontal="center" vertical="center" wrapText="1"/>
    </xf>
    <xf numFmtId="0" fontId="11" fillId="0" borderId="63" xfId="0" applyFont="1" applyFill="1" applyBorder="1" applyAlignment="1">
      <alignment horizontal="justify" vertical="center"/>
    </xf>
    <xf numFmtId="0" fontId="12" fillId="0" borderId="69" xfId="0" applyFont="1" applyFill="1" applyBorder="1" applyAlignment="1">
      <alignment horizontal="center" vertical="center" wrapText="1"/>
    </xf>
    <xf numFmtId="0" fontId="11" fillId="0" borderId="69" xfId="0" applyFont="1" applyFill="1" applyBorder="1" applyAlignment="1">
      <alignment horizontal="justify" vertical="center"/>
    </xf>
    <xf numFmtId="0" fontId="11" fillId="0" borderId="55" xfId="0" applyFont="1" applyFill="1" applyBorder="1" applyAlignment="1">
      <alignment horizontal="justify" vertical="center"/>
    </xf>
    <xf numFmtId="0" fontId="11" fillId="0" borderId="9" xfId="0" applyFont="1" applyFill="1" applyBorder="1" applyAlignment="1">
      <alignment horizontal="justify" vertical="center"/>
    </xf>
    <xf numFmtId="0" fontId="11" fillId="0" borderId="53" xfId="0" applyFont="1" applyFill="1" applyBorder="1"/>
    <xf numFmtId="0" fontId="11" fillId="0" borderId="23" xfId="0" applyFont="1" applyFill="1" applyBorder="1"/>
    <xf numFmtId="0" fontId="15" fillId="0" borderId="9" xfId="4" applyFont="1" applyFill="1" applyBorder="1" applyAlignment="1">
      <alignment vertical="center" wrapText="1"/>
    </xf>
    <xf numFmtId="0" fontId="15" fillId="0" borderId="23" xfId="4" applyFont="1" applyFill="1" applyBorder="1" applyAlignment="1">
      <alignment vertical="center" wrapText="1"/>
    </xf>
    <xf numFmtId="0" fontId="12" fillId="0" borderId="23" xfId="4" applyFont="1" applyFill="1" applyBorder="1" applyAlignment="1">
      <alignment vertical="center" wrapText="1"/>
    </xf>
    <xf numFmtId="0" fontId="11" fillId="0" borderId="0" xfId="4" applyFont="1" applyFill="1" applyBorder="1" applyAlignment="1">
      <alignment horizontal="justify" vertical="center"/>
    </xf>
    <xf numFmtId="0" fontId="11" fillId="0" borderId="0" xfId="4" applyFont="1" applyFill="1" applyBorder="1" applyAlignment="1">
      <alignment horizontal="justify" vertical="center" wrapText="1"/>
    </xf>
    <xf numFmtId="0" fontId="29" fillId="0" borderId="56" xfId="0" applyFont="1" applyFill="1" applyBorder="1"/>
    <xf numFmtId="0" fontId="11" fillId="0" borderId="50" xfId="4" applyFont="1" applyFill="1" applyBorder="1" applyAlignment="1">
      <alignment horizontal="center" vertical="center"/>
    </xf>
    <xf numFmtId="0" fontId="11" fillId="0" borderId="87" xfId="4" applyFont="1" applyFill="1" applyBorder="1" applyAlignment="1">
      <alignment vertical="center"/>
    </xf>
    <xf numFmtId="0" fontId="11" fillId="0" borderId="8" xfId="4" applyFont="1" applyFill="1" applyBorder="1">
      <alignment vertical="center"/>
    </xf>
    <xf numFmtId="0" fontId="11" fillId="0" borderId="0" xfId="0" applyFont="1" applyFill="1" applyAlignment="1"/>
    <xf numFmtId="0" fontId="11" fillId="0" borderId="8" xfId="0" applyFont="1" applyFill="1" applyBorder="1"/>
    <xf numFmtId="0" fontId="15" fillId="0" borderId="24" xfId="0" applyFont="1" applyFill="1" applyBorder="1" applyAlignment="1">
      <alignment horizontal="justify" vertical="center" wrapText="1"/>
    </xf>
    <xf numFmtId="0" fontId="15" fillId="0" borderId="34" xfId="0" applyFont="1" applyFill="1" applyBorder="1" applyAlignment="1">
      <alignment horizontal="justify" vertical="center" wrapText="1"/>
    </xf>
    <xf numFmtId="0" fontId="15" fillId="0" borderId="23" xfId="0" applyFont="1" applyFill="1" applyBorder="1" applyAlignment="1">
      <alignment horizontal="justify" vertical="center" wrapText="1"/>
    </xf>
    <xf numFmtId="0" fontId="15" fillId="0" borderId="33" xfId="0" applyFont="1" applyFill="1" applyBorder="1" applyAlignment="1">
      <alignment horizontal="justify" vertical="center" wrapText="1"/>
    </xf>
    <xf numFmtId="0" fontId="12" fillId="0" borderId="57" xfId="0" applyFont="1" applyFill="1" applyBorder="1" applyAlignment="1">
      <alignment horizontal="center" vertical="center"/>
    </xf>
    <xf numFmtId="0" fontId="11" fillId="0" borderId="3" xfId="0" applyFont="1" applyFill="1" applyBorder="1"/>
    <xf numFmtId="0" fontId="11" fillId="0" borderId="55" xfId="0" applyFont="1" applyFill="1" applyBorder="1"/>
    <xf numFmtId="0" fontId="11" fillId="0" borderId="9" xfId="0" applyFont="1" applyFill="1" applyBorder="1"/>
    <xf numFmtId="0" fontId="11" fillId="0" borderId="2" xfId="0" applyFont="1" applyFill="1" applyBorder="1"/>
    <xf numFmtId="0" fontId="11" fillId="0" borderId="0" xfId="0" applyFont="1" applyFill="1" applyBorder="1" applyAlignment="1">
      <alignment horizontal="center"/>
    </xf>
    <xf numFmtId="0" fontId="11" fillId="0" borderId="23" xfId="3" applyFont="1" applyFill="1" applyBorder="1">
      <alignment vertical="center"/>
    </xf>
    <xf numFmtId="0" fontId="11" fillId="0" borderId="35" xfId="3" applyFont="1" applyFill="1" applyBorder="1">
      <alignment vertical="center"/>
    </xf>
    <xf numFmtId="0" fontId="12" fillId="0" borderId="0" xfId="0" applyFont="1" applyFill="1" applyBorder="1" applyAlignment="1">
      <alignment horizontal="center" vertical="center"/>
    </xf>
    <xf numFmtId="0" fontId="11" fillId="0" borderId="23" xfId="3" applyFont="1" applyFill="1" applyBorder="1" applyAlignment="1">
      <alignment horizontal="left" vertical="center"/>
    </xf>
    <xf numFmtId="0" fontId="11" fillId="0" borderId="35" xfId="3" applyFont="1" applyFill="1" applyBorder="1" applyAlignment="1">
      <alignment horizontal="left" vertical="center"/>
    </xf>
    <xf numFmtId="0" fontId="11" fillId="0" borderId="0" xfId="3" applyFont="1" applyFill="1" applyBorder="1" applyAlignment="1">
      <alignment horizontal="left" vertical="center"/>
    </xf>
    <xf numFmtId="0" fontId="11" fillId="0" borderId="5" xfId="3" applyFont="1" applyFill="1" applyBorder="1">
      <alignment vertical="center"/>
    </xf>
    <xf numFmtId="0" fontId="11" fillId="0" borderId="5" xfId="3" applyFont="1" applyFill="1" applyBorder="1" applyAlignment="1">
      <alignment horizontal="left" vertical="center"/>
    </xf>
    <xf numFmtId="0" fontId="11" fillId="0" borderId="8" xfId="3" applyFont="1" applyFill="1" applyBorder="1" applyAlignment="1">
      <alignment horizontal="left" vertical="center"/>
    </xf>
    <xf numFmtId="0" fontId="11" fillId="0" borderId="8" xfId="3" applyFont="1" applyFill="1" applyBorder="1">
      <alignment vertical="center"/>
    </xf>
    <xf numFmtId="0" fontId="11" fillId="0" borderId="3" xfId="3" applyFont="1" applyFill="1" applyBorder="1">
      <alignment vertical="center"/>
    </xf>
    <xf numFmtId="0" fontId="11" fillId="0" borderId="53" xfId="3" applyFont="1" applyFill="1" applyBorder="1">
      <alignment vertical="center"/>
    </xf>
    <xf numFmtId="0" fontId="11" fillId="0" borderId="9" xfId="3" applyFont="1" applyFill="1" applyBorder="1">
      <alignment vertical="center"/>
    </xf>
    <xf numFmtId="0" fontId="11" fillId="0" borderId="2" xfId="3" applyFont="1" applyFill="1" applyBorder="1">
      <alignment vertical="center"/>
    </xf>
    <xf numFmtId="0" fontId="11" fillId="0" borderId="56" xfId="3" applyFont="1" applyFill="1" applyBorder="1" applyAlignment="1">
      <alignment horizontal="justify" vertical="center"/>
    </xf>
    <xf numFmtId="0" fontId="11" fillId="0" borderId="62" xfId="3" applyFont="1" applyFill="1" applyBorder="1">
      <alignment vertical="center"/>
    </xf>
    <xf numFmtId="0" fontId="11" fillId="0" borderId="4" xfId="3" applyFont="1" applyFill="1" applyBorder="1">
      <alignment vertical="center"/>
    </xf>
    <xf numFmtId="0" fontId="10" fillId="0" borderId="0" xfId="3" applyFont="1" applyFill="1">
      <alignment vertical="center"/>
    </xf>
    <xf numFmtId="0" fontId="30" fillId="0" borderId="0" xfId="3" applyFont="1" applyFill="1" applyAlignment="1">
      <alignment vertical="center"/>
    </xf>
    <xf numFmtId="0" fontId="30" fillId="0" borderId="0" xfId="3" applyFont="1" applyFill="1" applyBorder="1" applyAlignment="1">
      <alignment vertical="center"/>
    </xf>
    <xf numFmtId="0" fontId="10" fillId="0" borderId="0" xfId="3" applyFont="1" applyFill="1" applyBorder="1">
      <alignment vertical="center"/>
    </xf>
    <xf numFmtId="0" fontId="22" fillId="0" borderId="0" xfId="0" applyFont="1" applyFill="1" applyAlignment="1" applyProtection="1">
      <alignment vertical="center"/>
      <protection locked="0"/>
    </xf>
    <xf numFmtId="0" fontId="10" fillId="0" borderId="0" xfId="3" applyFont="1" applyFill="1" applyAlignment="1">
      <alignment horizontal="right" vertical="center"/>
    </xf>
    <xf numFmtId="0" fontId="12" fillId="0" borderId="0" xfId="4" applyFont="1" applyFill="1" applyBorder="1" applyAlignment="1">
      <alignment horizontal="center" vertical="center" wrapText="1"/>
    </xf>
    <xf numFmtId="0" fontId="4" fillId="0" borderId="62" xfId="0" applyFont="1" applyFill="1" applyBorder="1" applyAlignment="1" applyProtection="1">
      <alignment horizontal="right"/>
      <protection locked="0"/>
    </xf>
    <xf numFmtId="0" fontId="11" fillId="0" borderId="36" xfId="3" applyFont="1" applyFill="1" applyBorder="1" applyAlignment="1">
      <alignment horizontal="justify" vertical="center"/>
    </xf>
    <xf numFmtId="0" fontId="11" fillId="0" borderId="5" xfId="4" applyFont="1" applyFill="1" applyBorder="1" applyAlignment="1">
      <alignment vertical="center"/>
    </xf>
    <xf numFmtId="0" fontId="11" fillId="0" borderId="2" xfId="4" applyFont="1" applyFill="1" applyBorder="1">
      <alignment vertical="center"/>
    </xf>
    <xf numFmtId="176" fontId="4" fillId="0" borderId="68" xfId="0" applyNumberFormat="1" applyFont="1" applyFill="1" applyBorder="1" applyAlignment="1" applyProtection="1">
      <alignment horizontal="center" vertical="center" shrinkToFit="1"/>
      <protection locked="0"/>
    </xf>
    <xf numFmtId="0" fontId="4" fillId="0" borderId="9" xfId="0" applyFont="1" applyFill="1" applyBorder="1" applyAlignment="1">
      <alignment horizontal="center" vertical="center" shrinkToFit="1"/>
    </xf>
    <xf numFmtId="176" fontId="4" fillId="0" borderId="55" xfId="0" applyNumberFormat="1"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protection locked="0"/>
    </xf>
    <xf numFmtId="0" fontId="4" fillId="2" borderId="9" xfId="0" applyFont="1" applyFill="1" applyBorder="1" applyAlignment="1" applyProtection="1">
      <alignment horizontal="right"/>
      <protection locked="0"/>
    </xf>
    <xf numFmtId="0" fontId="4" fillId="2" borderId="55" xfId="0" applyFont="1" applyFill="1" applyBorder="1" applyAlignment="1" applyProtection="1">
      <alignment horizontal="right"/>
      <protection locked="0"/>
    </xf>
    <xf numFmtId="0" fontId="4" fillId="2" borderId="10" xfId="0" applyFont="1" applyFill="1" applyBorder="1" applyAlignment="1" applyProtection="1">
      <alignment horizontal="center" vertical="center"/>
      <protection locked="0"/>
    </xf>
    <xf numFmtId="0" fontId="4" fillId="2" borderId="69" xfId="0" applyFont="1" applyFill="1" applyBorder="1" applyAlignment="1" applyProtection="1">
      <alignment horizontal="center" vertical="center"/>
      <protection locked="0"/>
    </xf>
    <xf numFmtId="0" fontId="4" fillId="2" borderId="54" xfId="0" applyFont="1" applyFill="1" applyBorder="1" applyAlignment="1" applyProtection="1">
      <alignment horizontal="right"/>
      <protection locked="0"/>
    </xf>
    <xf numFmtId="0" fontId="4" fillId="2" borderId="61" xfId="0" applyFont="1" applyFill="1" applyBorder="1" applyAlignment="1" applyProtection="1">
      <alignment horizontal="right"/>
      <protection locked="0"/>
    </xf>
    <xf numFmtId="0" fontId="4" fillId="2" borderId="8"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11" fillId="2" borderId="0" xfId="0" applyFont="1" applyFill="1" applyBorder="1"/>
    <xf numFmtId="38" fontId="11" fillId="2" borderId="34" xfId="1" applyFont="1" applyFill="1" applyBorder="1" applyAlignment="1">
      <alignment horizontal="center" vertical="center" wrapText="1"/>
    </xf>
    <xf numFmtId="38" fontId="11" fillId="2" borderId="23" xfId="1" applyFont="1" applyFill="1" applyBorder="1" applyAlignment="1">
      <alignment horizontal="center" vertical="center" wrapText="1"/>
    </xf>
    <xf numFmtId="38" fontId="11" fillId="2" borderId="24" xfId="1" applyFont="1" applyFill="1" applyBorder="1" applyAlignment="1">
      <alignment horizontal="center" vertical="center" wrapText="1"/>
    </xf>
    <xf numFmtId="38" fontId="11" fillId="2" borderId="0" xfId="1" applyFont="1" applyFill="1" applyBorder="1" applyAlignment="1">
      <alignment horizontal="center" vertical="center"/>
    </xf>
    <xf numFmtId="0" fontId="11" fillId="2" borderId="0" xfId="3" applyFont="1" applyFill="1" applyAlignment="1">
      <alignment horizontal="center" vertical="center"/>
    </xf>
    <xf numFmtId="0" fontId="11" fillId="2" borderId="0" xfId="3" applyFont="1" applyFill="1" applyBorder="1" applyAlignment="1">
      <alignment horizontal="center" vertical="center"/>
    </xf>
    <xf numFmtId="177" fontId="11" fillId="2" borderId="45" xfId="4" applyNumberFormat="1" applyFont="1" applyFill="1" applyBorder="1" applyAlignment="1" applyProtection="1">
      <alignment horizontal="center" vertical="center"/>
      <protection locked="0"/>
    </xf>
    <xf numFmtId="0" fontId="11" fillId="2" borderId="0" xfId="0" applyFont="1" applyFill="1"/>
    <xf numFmtId="0" fontId="11" fillId="2" borderId="0" xfId="4" applyFont="1" applyFill="1" applyBorder="1" applyAlignment="1">
      <alignment vertical="center" wrapText="1"/>
    </xf>
    <xf numFmtId="0" fontId="12" fillId="0" borderId="58" xfId="3" applyFont="1" applyFill="1" applyBorder="1" applyAlignment="1">
      <alignment vertical="center"/>
    </xf>
    <xf numFmtId="0" fontId="34" fillId="0" borderId="0" xfId="3" applyFont="1" applyFill="1">
      <alignment vertical="center"/>
    </xf>
    <xf numFmtId="0" fontId="37" fillId="0" borderId="0" xfId="3" applyFont="1" applyFill="1" applyBorder="1" applyAlignment="1">
      <alignment horizontal="center" vertical="center"/>
    </xf>
    <xf numFmtId="0" fontId="36" fillId="0" borderId="0" xfId="3" applyFont="1" applyFill="1" applyBorder="1" applyAlignment="1">
      <alignment vertical="center"/>
    </xf>
    <xf numFmtId="0" fontId="38" fillId="0" borderId="0" xfId="4" applyFont="1" applyFill="1" applyBorder="1" applyAlignment="1">
      <alignment vertical="center"/>
    </xf>
    <xf numFmtId="0" fontId="34" fillId="0" borderId="0" xfId="0" applyFont="1" applyFill="1" applyBorder="1" applyAlignment="1" applyProtection="1">
      <alignment horizontal="center" vertical="center"/>
      <protection locked="0"/>
    </xf>
    <xf numFmtId="0" fontId="34" fillId="0" borderId="0" xfId="0" applyFont="1" applyFill="1" applyAlignment="1">
      <alignment vertical="center"/>
    </xf>
    <xf numFmtId="0" fontId="38" fillId="0" borderId="0" xfId="4" applyFont="1" applyFill="1">
      <alignment vertical="center"/>
    </xf>
    <xf numFmtId="0" fontId="38" fillId="0" borderId="0" xfId="4" applyFont="1" applyFill="1" applyBorder="1">
      <alignment vertical="center"/>
    </xf>
    <xf numFmtId="0" fontId="11" fillId="2" borderId="48" xfId="4" applyFont="1" applyFill="1" applyBorder="1" applyAlignment="1">
      <alignment horizontal="center" vertical="center"/>
    </xf>
    <xf numFmtId="0" fontId="34" fillId="0" borderId="0" xfId="4" applyFont="1" applyFill="1" applyAlignment="1" applyProtection="1">
      <alignment vertical="center"/>
    </xf>
    <xf numFmtId="178" fontId="11" fillId="3" borderId="88" xfId="0" applyNumberFormat="1" applyFont="1" applyFill="1" applyBorder="1" applyAlignment="1">
      <alignment horizontal="center" vertical="center" shrinkToFit="1"/>
    </xf>
    <xf numFmtId="178" fontId="11" fillId="3" borderId="81" xfId="4" applyNumberFormat="1" applyFont="1" applyFill="1" applyBorder="1" applyAlignment="1">
      <alignment horizontal="center" vertical="center" shrinkToFit="1"/>
    </xf>
    <xf numFmtId="178" fontId="11" fillId="3" borderId="82" xfId="4" applyNumberFormat="1" applyFont="1" applyFill="1" applyBorder="1" applyAlignment="1">
      <alignment horizontal="center" vertical="center" shrinkToFit="1"/>
    </xf>
    <xf numFmtId="178" fontId="11" fillId="3" borderId="83" xfId="4" applyNumberFormat="1" applyFont="1" applyFill="1" applyBorder="1" applyAlignment="1">
      <alignment horizontal="center" vertical="center" shrinkToFit="1"/>
    </xf>
    <xf numFmtId="0" fontId="0" fillId="0" borderId="0" xfId="0" applyFill="1" applyProtection="1"/>
    <xf numFmtId="0" fontId="3" fillId="0" borderId="0" xfId="0" applyFont="1" applyFill="1" applyAlignment="1" applyProtection="1">
      <alignment vertical="center"/>
    </xf>
    <xf numFmtId="0" fontId="25" fillId="0" borderId="0" xfId="0" applyFont="1" applyFill="1" applyAlignment="1" applyProtection="1">
      <alignment vertical="center"/>
    </xf>
    <xf numFmtId="0" fontId="25" fillId="0" borderId="0" xfId="0" applyFont="1" applyFill="1" applyAlignment="1" applyProtection="1">
      <alignment horizontal="right" vertical="center"/>
    </xf>
    <xf numFmtId="0" fontId="23" fillId="0" borderId="0" xfId="0" applyFont="1" applyFill="1" applyAlignment="1" applyProtection="1">
      <alignment vertical="center"/>
    </xf>
    <xf numFmtId="0" fontId="23"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left"/>
    </xf>
    <xf numFmtId="0" fontId="4" fillId="0" borderId="0" xfId="0" applyFont="1" applyFill="1" applyAlignment="1" applyProtection="1">
      <alignment horizontal="left"/>
    </xf>
    <xf numFmtId="0" fontId="4" fillId="0" borderId="0" xfId="0" applyFont="1" applyFill="1" applyAlignment="1" applyProtection="1">
      <alignment horizontal="right" vertical="center"/>
    </xf>
    <xf numFmtId="0" fontId="25" fillId="0" borderId="10" xfId="0" applyFont="1" applyFill="1" applyBorder="1" applyAlignment="1" applyProtection="1">
      <alignment horizontal="center" vertical="center"/>
    </xf>
    <xf numFmtId="0" fontId="25" fillId="0" borderId="11" xfId="0" applyFont="1" applyFill="1" applyBorder="1" applyAlignment="1" applyProtection="1">
      <alignment horizontal="center" vertical="center"/>
    </xf>
    <xf numFmtId="0" fontId="25" fillId="0" borderId="65"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8" fillId="0" borderId="0" xfId="0" applyFont="1" applyFill="1" applyProtection="1"/>
    <xf numFmtId="0" fontId="6"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4" fillId="0" borderId="2"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46" xfId="0" applyFont="1" applyFill="1" applyBorder="1" applyAlignment="1" applyProtection="1">
      <alignment vertical="center"/>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xf>
    <xf numFmtId="0" fontId="4" fillId="0" borderId="7" xfId="0" applyFont="1" applyFill="1" applyBorder="1" applyAlignment="1" applyProtection="1">
      <alignment horizontal="center" vertical="center" wrapText="1"/>
    </xf>
    <xf numFmtId="0" fontId="4" fillId="0" borderId="95"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5" xfId="0" applyFont="1" applyFill="1" applyBorder="1" applyAlignment="1" applyProtection="1">
      <alignment horizontal="center" vertical="center"/>
    </xf>
    <xf numFmtId="0" fontId="0" fillId="0" borderId="0" xfId="0" applyFont="1" applyFill="1" applyProtection="1"/>
    <xf numFmtId="0" fontId="2" fillId="0" borderId="0" xfId="0" applyFont="1" applyFill="1" applyProtection="1"/>
    <xf numFmtId="0" fontId="33" fillId="0" borderId="0" xfId="0" applyFont="1" applyFill="1" applyAlignment="1" applyProtection="1">
      <alignment vertical="center"/>
    </xf>
    <xf numFmtId="0" fontId="35" fillId="0" borderId="0" xfId="0" applyFont="1" applyFill="1" applyProtection="1"/>
    <xf numFmtId="0" fontId="4" fillId="0" borderId="9" xfId="0" applyFont="1" applyFill="1" applyBorder="1" applyAlignment="1" applyProtection="1">
      <alignment vertical="center" wrapText="1"/>
    </xf>
    <xf numFmtId="0" fontId="2" fillId="0" borderId="0" xfId="0" applyFont="1" applyFill="1" applyAlignment="1">
      <alignment vertical="center"/>
    </xf>
    <xf numFmtId="0" fontId="12" fillId="0" borderId="95" xfId="4" applyFont="1" applyFill="1" applyBorder="1" applyAlignment="1" applyProtection="1">
      <alignment horizontal="center" vertical="center"/>
      <protection locked="0"/>
    </xf>
    <xf numFmtId="0" fontId="11" fillId="2" borderId="58" xfId="3" applyFont="1" applyFill="1" applyBorder="1" applyAlignment="1" applyProtection="1">
      <alignment horizontal="center" vertical="center"/>
      <protection locked="0"/>
    </xf>
    <xf numFmtId="0" fontId="11" fillId="2" borderId="37" xfId="3" applyFont="1" applyFill="1" applyBorder="1" applyAlignment="1" applyProtection="1">
      <alignment horizontal="center" vertical="center"/>
      <protection locked="0"/>
    </xf>
    <xf numFmtId="0" fontId="11" fillId="2" borderId="38" xfId="3" applyFont="1" applyFill="1" applyBorder="1" applyAlignment="1" applyProtection="1">
      <alignment horizontal="center" vertical="center"/>
      <protection locked="0"/>
    </xf>
    <xf numFmtId="0" fontId="11" fillId="0" borderId="23" xfId="4" applyFont="1" applyBorder="1">
      <alignment vertical="center"/>
    </xf>
    <xf numFmtId="0" fontId="11" fillId="0" borderId="5" xfId="4" applyFont="1" applyBorder="1">
      <alignment vertical="center"/>
    </xf>
    <xf numFmtId="0" fontId="11" fillId="0" borderId="35" xfId="4" applyFont="1" applyBorder="1">
      <alignment vertical="center"/>
    </xf>
    <xf numFmtId="0" fontId="11" fillId="0" borderId="23" xfId="4" applyFont="1" applyBorder="1" applyAlignment="1">
      <alignment horizontal="center" vertical="center"/>
    </xf>
    <xf numFmtId="0" fontId="11" fillId="0" borderId="53" xfId="4" applyFont="1" applyBorder="1" applyAlignment="1">
      <alignment horizontal="center" vertical="center"/>
    </xf>
    <xf numFmtId="0" fontId="34" fillId="0" borderId="0" xfId="4" applyFont="1" applyFill="1">
      <alignment vertical="center"/>
    </xf>
    <xf numFmtId="0" fontId="12" fillId="0" borderId="8" xfId="3" applyFont="1" applyFill="1" applyBorder="1" applyAlignment="1" applyProtection="1">
      <alignment vertical="center"/>
      <protection locked="0"/>
    </xf>
    <xf numFmtId="0" fontId="11" fillId="0" borderId="35" xfId="5" applyFont="1" applyBorder="1" applyAlignment="1" applyProtection="1">
      <alignment horizontal="center" vertical="center"/>
    </xf>
    <xf numFmtId="0" fontId="11" fillId="0" borderId="24" xfId="5" applyFont="1" applyBorder="1" applyAlignment="1" applyProtection="1">
      <alignment horizontal="center" vertical="center" wrapText="1"/>
    </xf>
    <xf numFmtId="0" fontId="38" fillId="0" borderId="0" xfId="4" applyFont="1" applyFill="1" applyBorder="1" applyAlignment="1">
      <alignment horizontal="center" vertical="center"/>
    </xf>
    <xf numFmtId="179" fontId="11" fillId="3" borderId="31" xfId="4" applyNumberFormat="1" applyFont="1" applyFill="1" applyBorder="1" applyAlignment="1">
      <alignment horizontal="center" vertical="center" shrinkToFit="1"/>
    </xf>
    <xf numFmtId="179" fontId="11" fillId="3" borderId="6" xfId="4" applyNumberFormat="1" applyFont="1" applyFill="1" applyBorder="1" applyAlignment="1">
      <alignment horizontal="center" vertical="center" shrinkToFit="1"/>
    </xf>
    <xf numFmtId="179" fontId="11" fillId="3" borderId="32" xfId="4" applyNumberFormat="1" applyFont="1" applyFill="1" applyBorder="1" applyAlignment="1">
      <alignment horizontal="center" vertical="center" shrinkToFit="1"/>
    </xf>
    <xf numFmtId="179" fontId="11" fillId="3" borderId="67" xfId="0" applyNumberFormat="1" applyFont="1" applyFill="1" applyBorder="1" applyAlignment="1">
      <alignment horizontal="center" vertical="center" shrinkToFit="1"/>
    </xf>
    <xf numFmtId="179" fontId="11" fillId="3" borderId="27" xfId="0" applyNumberFormat="1" applyFont="1" applyFill="1" applyBorder="1" applyAlignment="1">
      <alignment horizontal="center" vertical="center" shrinkToFit="1"/>
    </xf>
    <xf numFmtId="177" fontId="11" fillId="2" borderId="41" xfId="4" applyNumberFormat="1" applyFont="1" applyFill="1" applyBorder="1" applyAlignment="1" applyProtection="1">
      <alignment horizontal="center" vertical="center"/>
      <protection locked="0"/>
    </xf>
    <xf numFmtId="177" fontId="11" fillId="3" borderId="33" xfId="4" applyNumberFormat="1" applyFont="1" applyFill="1" applyBorder="1" applyAlignment="1">
      <alignment horizontal="center" vertical="center"/>
    </xf>
    <xf numFmtId="179" fontId="11" fillId="3" borderId="35" xfId="5" applyNumberFormat="1" applyFont="1" applyFill="1" applyBorder="1" applyAlignment="1" applyProtection="1">
      <alignment horizontal="center" vertical="center"/>
    </xf>
    <xf numFmtId="179" fontId="11" fillId="3" borderId="35" xfId="0" applyNumberFormat="1" applyFont="1" applyFill="1" applyBorder="1" applyAlignment="1" applyProtection="1">
      <alignment horizontal="center" vertical="center"/>
    </xf>
    <xf numFmtId="179" fontId="11" fillId="3" borderId="59" xfId="0" applyNumberFormat="1" applyFont="1" applyFill="1" applyBorder="1" applyAlignment="1" applyProtection="1">
      <alignment horizontal="center" vertical="center"/>
    </xf>
    <xf numFmtId="179" fontId="11" fillId="3" borderId="43" xfId="0" applyNumberFormat="1" applyFont="1" applyFill="1" applyBorder="1" applyAlignment="1" applyProtection="1">
      <alignment horizontal="center" vertical="center"/>
    </xf>
    <xf numFmtId="179" fontId="11" fillId="3" borderId="51" xfId="0" applyNumberFormat="1" applyFont="1" applyFill="1" applyBorder="1" applyAlignment="1" applyProtection="1">
      <alignment horizontal="center" vertical="center"/>
    </xf>
    <xf numFmtId="179" fontId="11" fillId="3" borderId="35" xfId="0" applyNumberFormat="1" applyFont="1" applyFill="1" applyBorder="1" applyAlignment="1" applyProtection="1">
      <alignment horizontal="center" vertical="center" wrapText="1"/>
    </xf>
    <xf numFmtId="179" fontId="11" fillId="3" borderId="24" xfId="5" applyNumberFormat="1" applyFont="1" applyFill="1" applyBorder="1" applyAlignment="1" applyProtection="1">
      <alignment horizontal="center" vertical="center" wrapText="1"/>
    </xf>
    <xf numFmtId="179" fontId="11" fillId="3" borderId="59" xfId="5" applyNumberFormat="1" applyFont="1" applyFill="1" applyBorder="1" applyAlignment="1" applyProtection="1">
      <alignment horizontal="center" vertical="center"/>
    </xf>
    <xf numFmtId="179" fontId="11" fillId="3" borderId="94" xfId="5" applyNumberFormat="1" applyFont="1" applyFill="1" applyBorder="1" applyAlignment="1" applyProtection="1">
      <alignment horizontal="center" vertical="center"/>
    </xf>
    <xf numFmtId="179" fontId="11" fillId="3" borderId="35" xfId="5" applyNumberFormat="1" applyFont="1" applyFill="1" applyBorder="1" applyAlignment="1">
      <alignment horizontal="center" vertical="center"/>
    </xf>
    <xf numFmtId="179" fontId="11" fillId="3" borderId="35" xfId="0" applyNumberFormat="1" applyFont="1" applyFill="1" applyBorder="1" applyAlignment="1">
      <alignment horizontal="center" vertical="center"/>
    </xf>
    <xf numFmtId="179" fontId="11" fillId="3" borderId="59" xfId="0" applyNumberFormat="1" applyFont="1" applyFill="1" applyBorder="1" applyAlignment="1">
      <alignment horizontal="center" vertical="center"/>
    </xf>
    <xf numFmtId="179" fontId="11" fillId="3" borderId="43" xfId="0" applyNumberFormat="1" applyFont="1" applyFill="1" applyBorder="1" applyAlignment="1">
      <alignment horizontal="center" vertical="center"/>
    </xf>
    <xf numFmtId="179" fontId="11" fillId="3" borderId="51" xfId="0" applyNumberFormat="1" applyFont="1" applyFill="1" applyBorder="1" applyAlignment="1">
      <alignment horizontal="center" vertical="center"/>
    </xf>
    <xf numFmtId="179" fontId="11" fillId="3" borderId="35" xfId="0" applyNumberFormat="1" applyFont="1" applyFill="1" applyBorder="1" applyAlignment="1">
      <alignment horizontal="center" vertical="center" wrapText="1"/>
    </xf>
    <xf numFmtId="179" fontId="11" fillId="3" borderId="24" xfId="5" applyNumberFormat="1" applyFont="1" applyFill="1" applyBorder="1" applyAlignment="1">
      <alignment horizontal="center" vertical="center" wrapText="1"/>
    </xf>
    <xf numFmtId="179" fontId="11" fillId="3" borderId="59" xfId="5" applyNumberFormat="1" applyFont="1" applyFill="1" applyBorder="1" applyAlignment="1">
      <alignment horizontal="center" vertical="center"/>
    </xf>
    <xf numFmtId="179" fontId="11" fillId="3" borderId="94" xfId="5" applyNumberFormat="1" applyFont="1" applyFill="1" applyBorder="1" applyAlignment="1">
      <alignment horizontal="center" vertical="center"/>
    </xf>
    <xf numFmtId="179" fontId="11" fillId="3" borderId="33" xfId="4" applyNumberFormat="1" applyFont="1" applyFill="1" applyBorder="1" applyAlignment="1">
      <alignment horizontal="center" vertical="center"/>
    </xf>
    <xf numFmtId="179" fontId="11" fillId="2" borderId="45" xfId="4" applyNumberFormat="1" applyFont="1" applyFill="1" applyBorder="1" applyAlignment="1" applyProtection="1">
      <alignment horizontal="center" vertical="center"/>
      <protection locked="0"/>
    </xf>
    <xf numFmtId="179" fontId="11" fillId="2" borderId="41" xfId="4" applyNumberFormat="1" applyFont="1" applyFill="1" applyBorder="1" applyAlignment="1" applyProtection="1">
      <alignment horizontal="center" vertical="center"/>
      <protection locked="0"/>
    </xf>
    <xf numFmtId="179" fontId="11" fillId="3" borderId="33" xfId="1" applyNumberFormat="1" applyFont="1" applyFill="1" applyBorder="1" applyAlignment="1" applyProtection="1">
      <alignment horizontal="center" vertical="center"/>
    </xf>
    <xf numFmtId="179" fontId="11" fillId="3" borderId="34" xfId="1" applyNumberFormat="1" applyFont="1" applyFill="1" applyBorder="1" applyAlignment="1" applyProtection="1">
      <alignment horizontal="center" vertical="center"/>
    </xf>
    <xf numFmtId="179" fontId="11" fillId="3" borderId="24" xfId="1" applyNumberFormat="1" applyFont="1" applyFill="1" applyBorder="1" applyAlignment="1" applyProtection="1">
      <alignment horizontal="center" vertical="center"/>
    </xf>
    <xf numFmtId="179" fontId="11" fillId="3" borderId="48" xfId="0" applyNumberFormat="1" applyFont="1" applyFill="1" applyBorder="1" applyAlignment="1">
      <alignment horizontal="center" vertical="center"/>
    </xf>
    <xf numFmtId="179" fontId="11" fillId="2" borderId="58" xfId="4" applyNumberFormat="1" applyFont="1" applyFill="1" applyBorder="1" applyAlignment="1" applyProtection="1">
      <alignment horizontal="center" vertical="center" wrapText="1"/>
      <protection locked="0"/>
    </xf>
    <xf numFmtId="179" fontId="11" fillId="2" borderId="45" xfId="4" applyNumberFormat="1" applyFont="1" applyFill="1" applyBorder="1" applyAlignment="1" applyProtection="1">
      <alignment horizontal="center" vertical="center" wrapText="1"/>
      <protection locked="0"/>
    </xf>
    <xf numFmtId="179" fontId="11" fillId="2" borderId="37" xfId="4" applyNumberFormat="1" applyFont="1" applyFill="1" applyBorder="1" applyAlignment="1" applyProtection="1">
      <alignment horizontal="center" vertical="center" wrapText="1"/>
      <protection locked="0"/>
    </xf>
    <xf numFmtId="179" fontId="11" fillId="2" borderId="42" xfId="4" applyNumberFormat="1" applyFont="1" applyFill="1" applyBorder="1" applyAlignment="1" applyProtection="1">
      <alignment horizontal="center" vertical="center" wrapText="1"/>
      <protection locked="0"/>
    </xf>
    <xf numFmtId="179" fontId="11" fillId="2" borderId="38" xfId="4" applyNumberFormat="1" applyFont="1" applyFill="1" applyBorder="1" applyAlignment="1" applyProtection="1">
      <alignment horizontal="center" vertical="center" wrapText="1"/>
      <protection locked="0"/>
    </xf>
    <xf numFmtId="179" fontId="11" fillId="2" borderId="39" xfId="4" applyNumberFormat="1" applyFont="1" applyFill="1" applyBorder="1" applyAlignment="1" applyProtection="1">
      <alignment horizontal="center" vertical="center" wrapText="1"/>
      <protection locked="0"/>
    </xf>
    <xf numFmtId="179" fontId="11" fillId="2" borderId="3" xfId="4" applyNumberFormat="1" applyFont="1" applyFill="1" applyBorder="1" applyAlignment="1" applyProtection="1">
      <alignment horizontal="center" vertical="center" wrapText="1"/>
      <protection locked="0"/>
    </xf>
    <xf numFmtId="179" fontId="11" fillId="2" borderId="43" xfId="4" applyNumberFormat="1" applyFont="1" applyFill="1" applyBorder="1" applyAlignment="1" applyProtection="1">
      <alignment horizontal="center" vertical="center" wrapText="1"/>
      <protection locked="0"/>
    </xf>
    <xf numFmtId="179" fontId="11" fillId="2" borderId="8" xfId="4" applyNumberFormat="1" applyFont="1" applyFill="1" applyBorder="1" applyAlignment="1" applyProtection="1">
      <alignment horizontal="center" vertical="center" wrapText="1"/>
      <protection locked="0"/>
    </xf>
    <xf numFmtId="0" fontId="12" fillId="0" borderId="111" xfId="4" applyFont="1" applyFill="1" applyBorder="1" applyAlignment="1" applyProtection="1">
      <alignment horizontal="center" vertical="center"/>
      <protection locked="0"/>
    </xf>
    <xf numFmtId="0" fontId="12" fillId="0" borderId="6" xfId="4" applyFont="1" applyFill="1" applyBorder="1" applyAlignment="1" applyProtection="1">
      <alignment horizontal="center" vertical="center"/>
      <protection locked="0"/>
    </xf>
    <xf numFmtId="38" fontId="42" fillId="0" borderId="0" xfId="1" applyFont="1" applyFill="1" applyBorder="1" applyAlignment="1">
      <alignment horizontal="center" vertical="center"/>
    </xf>
    <xf numFmtId="0" fontId="42" fillId="0" borderId="0" xfId="3" applyFont="1" applyFill="1" applyAlignment="1">
      <alignment horizontal="right" vertical="center"/>
    </xf>
    <xf numFmtId="0" fontId="42" fillId="0" borderId="0" xfId="3" applyFont="1" applyFill="1">
      <alignment vertical="center"/>
    </xf>
    <xf numFmtId="0" fontId="15" fillId="0" borderId="61" xfId="3" applyFont="1" applyFill="1" applyBorder="1" applyAlignment="1">
      <alignment horizontal="left" vertical="center" wrapText="1"/>
    </xf>
    <xf numFmtId="0" fontId="11" fillId="0" borderId="0" xfId="3" applyFont="1" applyFill="1" applyBorder="1" applyAlignment="1">
      <alignment horizontal="center" vertical="center"/>
    </xf>
    <xf numFmtId="0" fontId="12" fillId="0" borderId="30" xfId="3" applyFont="1" applyFill="1" applyBorder="1" applyAlignment="1">
      <alignment horizontal="center" vertical="center" wrapText="1"/>
    </xf>
    <xf numFmtId="49" fontId="11" fillId="0" borderId="0" xfId="3" applyNumberFormat="1" applyFont="1" applyFill="1" applyAlignment="1">
      <alignment vertical="center"/>
    </xf>
    <xf numFmtId="49" fontId="11" fillId="0" borderId="0" xfId="3" applyNumberFormat="1" applyFont="1" applyFill="1" applyAlignment="1">
      <alignment vertical="center" wrapText="1"/>
    </xf>
    <xf numFmtId="49" fontId="15" fillId="0" borderId="62" xfId="3" applyNumberFormat="1" applyFont="1" applyFill="1" applyBorder="1" applyAlignment="1">
      <alignment vertical="center" wrapText="1"/>
    </xf>
    <xf numFmtId="49" fontId="15" fillId="0" borderId="61" xfId="3" applyNumberFormat="1" applyFont="1" applyFill="1" applyBorder="1" applyAlignment="1">
      <alignment vertical="center" wrapText="1"/>
    </xf>
    <xf numFmtId="49" fontId="15" fillId="0" borderId="61" xfId="3" applyNumberFormat="1" applyFont="1" applyFill="1" applyBorder="1" applyAlignment="1">
      <alignment horizontal="left" vertical="center" wrapText="1"/>
    </xf>
    <xf numFmtId="49" fontId="15" fillId="0" borderId="40" xfId="3" applyNumberFormat="1" applyFont="1" applyFill="1" applyBorder="1" applyAlignment="1">
      <alignment horizontal="left" vertical="center" wrapText="1"/>
    </xf>
    <xf numFmtId="49" fontId="11" fillId="0" borderId="0" xfId="3" applyNumberFormat="1" applyFont="1" applyFill="1" applyAlignment="1">
      <alignment horizontal="center" vertical="center"/>
    </xf>
    <xf numFmtId="49" fontId="15" fillId="0" borderId="59" xfId="3" applyNumberFormat="1" applyFont="1" applyFill="1" applyBorder="1" applyAlignment="1">
      <alignment horizontal="center" vertical="center"/>
    </xf>
    <xf numFmtId="49" fontId="15" fillId="0" borderId="43" xfId="3" applyNumberFormat="1" applyFont="1" applyFill="1" applyBorder="1" applyAlignment="1">
      <alignment horizontal="center" vertical="center"/>
    </xf>
    <xf numFmtId="49" fontId="15" fillId="0" borderId="43" xfId="3" applyNumberFormat="1" applyFont="1" applyFill="1" applyBorder="1" applyAlignment="1">
      <alignment horizontal="center" vertical="center" wrapText="1"/>
    </xf>
    <xf numFmtId="49" fontId="15" fillId="0" borderId="51" xfId="3" applyNumberFormat="1" applyFont="1" applyFill="1" applyBorder="1" applyAlignment="1">
      <alignment horizontal="center" vertical="center"/>
    </xf>
    <xf numFmtId="49" fontId="11" fillId="0" borderId="0" xfId="3" applyNumberFormat="1" applyFont="1" applyFill="1" applyAlignment="1">
      <alignment horizontal="left" vertical="center"/>
    </xf>
    <xf numFmtId="0" fontId="11" fillId="0" borderId="0" xfId="3" applyFont="1" applyFill="1" applyAlignment="1">
      <alignment horizontal="center" vertical="center"/>
    </xf>
    <xf numFmtId="49" fontId="15" fillId="0" borderId="60" xfId="3" applyNumberFormat="1" applyFont="1" applyFill="1" applyBorder="1" applyAlignment="1">
      <alignment horizontal="center" vertical="center"/>
    </xf>
    <xf numFmtId="0" fontId="15" fillId="0" borderId="43" xfId="3" applyFont="1" applyFill="1" applyBorder="1" applyAlignment="1">
      <alignment horizontal="center" vertical="center"/>
    </xf>
    <xf numFmtId="0" fontId="15" fillId="0" borderId="43" xfId="3" applyFont="1" applyFill="1" applyBorder="1" applyAlignment="1">
      <alignment horizontal="center" vertical="top" wrapText="1"/>
    </xf>
    <xf numFmtId="0" fontId="15" fillId="0" borderId="43" xfId="3" applyFont="1" applyFill="1" applyBorder="1" applyAlignment="1">
      <alignment horizontal="center" vertical="center" wrapText="1"/>
    </xf>
    <xf numFmtId="0" fontId="15" fillId="0" borderId="51" xfId="3" applyFont="1" applyFill="1" applyBorder="1" applyAlignment="1">
      <alignment horizontal="center" vertical="center"/>
    </xf>
    <xf numFmtId="0" fontId="11" fillId="0" borderId="0" xfId="3" applyFont="1" applyFill="1" applyAlignment="1">
      <alignment horizontal="left" vertical="center"/>
    </xf>
    <xf numFmtId="38" fontId="11" fillId="0" borderId="3" xfId="1" applyFont="1" applyFill="1" applyBorder="1" applyAlignment="1">
      <alignment vertical="center" wrapText="1"/>
    </xf>
    <xf numFmtId="38" fontId="11" fillId="0" borderId="50" xfId="1" applyFont="1" applyFill="1" applyBorder="1" applyAlignment="1">
      <alignment vertical="center" wrapText="1"/>
    </xf>
    <xf numFmtId="181" fontId="11" fillId="0" borderId="27" xfId="1" applyNumberFormat="1" applyFont="1" applyFill="1" applyBorder="1" applyAlignment="1" applyProtection="1">
      <alignment horizontal="center" vertical="center"/>
      <protection locked="0"/>
    </xf>
    <xf numFmtId="181" fontId="11" fillId="0" borderId="35" xfId="1" applyNumberFormat="1" applyFont="1" applyFill="1" applyBorder="1" applyAlignment="1" applyProtection="1">
      <alignment horizontal="center" vertical="center"/>
      <protection locked="0"/>
    </xf>
    <xf numFmtId="181" fontId="11" fillId="2" borderId="34" xfId="1" applyNumberFormat="1" applyFont="1" applyFill="1" applyBorder="1" applyAlignment="1" applyProtection="1">
      <alignment horizontal="center" vertical="center"/>
      <protection locked="0"/>
    </xf>
    <xf numFmtId="181" fontId="11" fillId="2" borderId="24" xfId="1" applyNumberFormat="1" applyFont="1" applyFill="1" applyBorder="1" applyAlignment="1" applyProtection="1">
      <alignment horizontal="center" vertical="center"/>
      <protection locked="0"/>
    </xf>
    <xf numFmtId="181" fontId="11" fillId="2" borderId="35" xfId="1" applyNumberFormat="1" applyFont="1" applyFill="1" applyBorder="1" applyAlignment="1" applyProtection="1">
      <alignment horizontal="center" vertical="center"/>
      <protection locked="0"/>
    </xf>
    <xf numFmtId="181" fontId="11" fillId="2" borderId="33" xfId="1" applyNumberFormat="1" applyFont="1" applyFill="1" applyBorder="1" applyAlignment="1" applyProtection="1">
      <alignment horizontal="center" vertical="center"/>
      <protection locked="0"/>
    </xf>
    <xf numFmtId="181" fontId="11" fillId="2" borderId="45" xfId="4" applyNumberFormat="1" applyFont="1" applyFill="1" applyBorder="1" applyAlignment="1" applyProtection="1">
      <alignment horizontal="center" vertical="center"/>
      <protection locked="0"/>
    </xf>
    <xf numFmtId="181" fontId="11" fillId="2" borderId="42" xfId="4" applyNumberFormat="1" applyFont="1" applyFill="1" applyBorder="1" applyAlignment="1" applyProtection="1">
      <alignment horizontal="center" vertical="center"/>
      <protection locked="0"/>
    </xf>
    <xf numFmtId="181" fontId="11" fillId="2" borderId="37" xfId="4" applyNumberFormat="1" applyFont="1" applyFill="1" applyBorder="1" applyAlignment="1" applyProtection="1">
      <alignment horizontal="center" vertical="center"/>
      <protection locked="0"/>
    </xf>
    <xf numFmtId="181" fontId="11" fillId="2" borderId="39" xfId="4" applyNumberFormat="1" applyFont="1" applyFill="1" applyBorder="1" applyAlignment="1" applyProtection="1">
      <alignment horizontal="center" vertical="center"/>
      <protection locked="0"/>
    </xf>
    <xf numFmtId="181" fontId="11" fillId="2" borderId="31" xfId="0" applyNumberFormat="1" applyFont="1" applyFill="1" applyBorder="1" applyAlignment="1" applyProtection="1">
      <alignment horizontal="center" vertical="center"/>
      <protection locked="0"/>
    </xf>
    <xf numFmtId="181" fontId="11" fillId="2" borderId="6" xfId="0" applyNumberFormat="1" applyFont="1" applyFill="1" applyBorder="1" applyAlignment="1" applyProtection="1">
      <alignment horizontal="center" vertical="center"/>
      <protection locked="0"/>
    </xf>
    <xf numFmtId="181" fontId="11" fillId="2" borderId="6" xfId="4" applyNumberFormat="1" applyFont="1" applyFill="1" applyBorder="1" applyAlignment="1" applyProtection="1">
      <alignment horizontal="center" vertical="center" wrapText="1"/>
      <protection locked="0"/>
    </xf>
    <xf numFmtId="181" fontId="11" fillId="0" borderId="53" xfId="1" applyNumberFormat="1" applyFont="1" applyFill="1" applyBorder="1" applyAlignment="1" applyProtection="1">
      <alignment horizontal="center" vertical="center" wrapText="1"/>
      <protection locked="0"/>
    </xf>
    <xf numFmtId="181" fontId="11" fillId="0" borderId="61" xfId="1" applyNumberFormat="1" applyFont="1" applyFill="1" applyBorder="1" applyAlignment="1" applyProtection="1">
      <alignment horizontal="center" vertical="center"/>
      <protection locked="0"/>
    </xf>
    <xf numFmtId="181" fontId="11" fillId="0" borderId="40" xfId="1" applyNumberFormat="1" applyFont="1" applyFill="1" applyBorder="1" applyAlignment="1" applyProtection="1">
      <alignment horizontal="center" vertical="center"/>
      <protection locked="0"/>
    </xf>
    <xf numFmtId="181" fontId="11" fillId="0" borderId="49" xfId="1" applyNumberFormat="1" applyFont="1" applyFill="1" applyBorder="1" applyAlignment="1" applyProtection="1">
      <alignment horizontal="center" vertical="center" wrapText="1"/>
      <protection locked="0"/>
    </xf>
    <xf numFmtId="181" fontId="11" fillId="0" borderId="65" xfId="1" applyNumberFormat="1" applyFont="1" applyFill="1" applyBorder="1" applyAlignment="1" applyProtection="1">
      <alignment horizontal="center" vertical="center"/>
      <protection locked="0"/>
    </xf>
    <xf numFmtId="181" fontId="11" fillId="0" borderId="70" xfId="1" applyNumberFormat="1" applyFont="1" applyFill="1" applyBorder="1" applyAlignment="1" applyProtection="1">
      <alignment horizontal="center" vertical="center"/>
      <protection locked="0"/>
    </xf>
    <xf numFmtId="38" fontId="11" fillId="0" borderId="48" xfId="3" applyNumberFormat="1" applyFont="1" applyFill="1" applyBorder="1" applyAlignment="1" applyProtection="1">
      <alignment horizontal="center" vertical="center"/>
      <protection locked="0"/>
    </xf>
    <xf numFmtId="38" fontId="11" fillId="0" borderId="35" xfId="1" applyNumberFormat="1" applyFont="1" applyFill="1" applyBorder="1" applyAlignment="1" applyProtection="1">
      <alignment horizontal="center" vertical="center" wrapText="1"/>
      <protection locked="0"/>
    </xf>
    <xf numFmtId="38" fontId="11" fillId="0" borderId="58" xfId="3" applyNumberFormat="1" applyFont="1" applyFill="1" applyBorder="1" applyAlignment="1" applyProtection="1">
      <alignment horizontal="center" vertical="center" wrapText="1"/>
      <protection locked="0"/>
    </xf>
    <xf numFmtId="38" fontId="11" fillId="0" borderId="59" xfId="1" applyNumberFormat="1" applyFont="1" applyFill="1" applyBorder="1" applyAlignment="1" applyProtection="1">
      <alignment horizontal="center" vertical="center" wrapText="1"/>
      <protection locked="0"/>
    </xf>
    <xf numFmtId="38" fontId="11" fillId="0" borderId="37" xfId="3" applyNumberFormat="1" applyFont="1" applyFill="1" applyBorder="1" applyAlignment="1" applyProtection="1">
      <alignment horizontal="center" vertical="center" wrapText="1"/>
      <protection locked="0"/>
    </xf>
    <xf numFmtId="38" fontId="11" fillId="0" borderId="43" xfId="1" applyNumberFormat="1" applyFont="1" applyFill="1" applyBorder="1" applyAlignment="1" applyProtection="1">
      <alignment horizontal="center" vertical="center" wrapText="1"/>
      <protection locked="0"/>
    </xf>
    <xf numFmtId="38" fontId="11" fillId="0" borderId="43" xfId="1" applyNumberFormat="1" applyFont="1" applyFill="1" applyBorder="1" applyAlignment="1" applyProtection="1">
      <alignment horizontal="center" vertical="center"/>
      <protection locked="0"/>
    </xf>
    <xf numFmtId="38" fontId="11" fillId="0" borderId="38" xfId="3" applyNumberFormat="1" applyFont="1" applyFill="1" applyBorder="1" applyAlignment="1" applyProtection="1">
      <alignment horizontal="center" vertical="center" wrapText="1"/>
      <protection locked="0"/>
    </xf>
    <xf numFmtId="38" fontId="11" fillId="0" borderId="51" xfId="1" applyNumberFormat="1" applyFont="1" applyFill="1" applyBorder="1" applyAlignment="1" applyProtection="1">
      <alignment horizontal="center" vertical="center"/>
      <protection locked="0"/>
    </xf>
    <xf numFmtId="181" fontId="11" fillId="0" borderId="24" xfId="1" applyNumberFormat="1" applyFont="1" applyFill="1" applyBorder="1" applyAlignment="1" applyProtection="1">
      <alignment horizontal="center" vertical="center" wrapText="1"/>
      <protection locked="0"/>
    </xf>
    <xf numFmtId="181" fontId="11" fillId="0" borderId="94" xfId="1" applyNumberFormat="1" applyFont="1" applyFill="1" applyBorder="1" applyAlignment="1" applyProtection="1">
      <alignment horizontal="center" vertical="center" wrapText="1"/>
      <protection locked="0"/>
    </xf>
    <xf numFmtId="181" fontId="11" fillId="0" borderId="27" xfId="1" applyNumberFormat="1" applyFont="1" applyFill="1" applyBorder="1" applyAlignment="1" applyProtection="1">
      <alignment horizontal="center" vertical="center" wrapText="1"/>
      <protection locked="0"/>
    </xf>
    <xf numFmtId="181" fontId="11" fillId="0" borderId="32" xfId="1" applyNumberFormat="1" applyFont="1" applyFill="1" applyBorder="1" applyAlignment="1" applyProtection="1">
      <alignment horizontal="center" vertical="center"/>
      <protection locked="0"/>
    </xf>
    <xf numFmtId="181" fontId="11" fillId="0" borderId="43" xfId="5" applyNumberFormat="1" applyFont="1" applyBorder="1" applyAlignment="1" applyProtection="1">
      <alignment horizontal="center" vertical="center"/>
      <protection locked="0"/>
    </xf>
    <xf numFmtId="181" fontId="11" fillId="0" borderId="27" xfId="5" applyNumberFormat="1" applyFont="1" applyBorder="1" applyAlignment="1" applyProtection="1">
      <alignment horizontal="center" vertical="center"/>
      <protection locked="0"/>
    </xf>
    <xf numFmtId="181" fontId="11" fillId="0" borderId="51" xfId="5" applyNumberFormat="1" applyFont="1" applyBorder="1" applyAlignment="1" applyProtection="1">
      <alignment horizontal="center" vertical="center"/>
      <protection locked="0"/>
    </xf>
    <xf numFmtId="181" fontId="11" fillId="0" borderId="32" xfId="5" applyNumberFormat="1" applyFont="1" applyBorder="1" applyAlignment="1" applyProtection="1">
      <alignment horizontal="center" vertical="center"/>
      <protection locked="0"/>
    </xf>
    <xf numFmtId="181" fontId="11" fillId="0" borderId="34" xfId="4" applyNumberFormat="1" applyFont="1" applyFill="1" applyBorder="1" applyAlignment="1" applyProtection="1">
      <alignment horizontal="center" vertical="center"/>
      <protection locked="0"/>
    </xf>
    <xf numFmtId="181" fontId="11" fillId="0" borderId="24" xfId="4" applyNumberFormat="1" applyFont="1" applyFill="1" applyBorder="1" applyAlignment="1" applyProtection="1">
      <alignment horizontal="center" vertical="center"/>
      <protection locked="0"/>
    </xf>
    <xf numFmtId="181" fontId="11" fillId="0" borderId="49" xfId="4" applyNumberFormat="1" applyFont="1" applyFill="1" applyBorder="1" applyAlignment="1" applyProtection="1">
      <alignment horizontal="center" vertical="center"/>
      <protection locked="0"/>
    </xf>
    <xf numFmtId="181" fontId="11" fillId="0" borderId="71" xfId="4" applyNumberFormat="1" applyFont="1" applyFill="1" applyBorder="1" applyAlignment="1" applyProtection="1">
      <alignment horizontal="center" vertical="center"/>
      <protection locked="0"/>
    </xf>
    <xf numFmtId="181" fontId="11" fillId="2" borderId="17" xfId="4" applyNumberFormat="1" applyFont="1" applyFill="1" applyBorder="1" applyAlignment="1" applyProtection="1">
      <alignment horizontal="center" vertical="center" shrinkToFit="1"/>
      <protection locked="0"/>
    </xf>
    <xf numFmtId="181" fontId="11" fillId="2" borderId="18" xfId="0" applyNumberFormat="1" applyFont="1" applyFill="1" applyBorder="1" applyAlignment="1" applyProtection="1">
      <alignment horizontal="center" vertical="center" shrinkToFit="1"/>
      <protection locked="0"/>
    </xf>
    <xf numFmtId="181" fontId="11" fillId="2" borderId="18" xfId="4" applyNumberFormat="1" applyFont="1" applyFill="1" applyBorder="1" applyAlignment="1" applyProtection="1">
      <alignment horizontal="center" vertical="center" shrinkToFit="1"/>
      <protection locked="0"/>
    </xf>
    <xf numFmtId="181" fontId="11" fillId="2" borderId="19" xfId="0" applyNumberFormat="1" applyFont="1" applyFill="1" applyBorder="1" applyAlignment="1" applyProtection="1">
      <alignment horizontal="center" vertical="center" shrinkToFit="1"/>
      <protection locked="0"/>
    </xf>
    <xf numFmtId="181" fontId="11" fillId="2" borderId="74" xfId="4" applyNumberFormat="1" applyFont="1" applyFill="1" applyBorder="1" applyAlignment="1" applyProtection="1">
      <alignment horizontal="center" vertical="center" shrinkToFit="1"/>
      <protection locked="0"/>
    </xf>
    <xf numFmtId="181" fontId="11" fillId="2" borderId="75" xfId="4" applyNumberFormat="1" applyFont="1" applyFill="1" applyBorder="1" applyAlignment="1" applyProtection="1">
      <alignment horizontal="center" vertical="center" shrinkToFit="1"/>
      <protection locked="0"/>
    </xf>
    <xf numFmtId="181" fontId="11" fillId="2" borderId="76" xfId="4" applyNumberFormat="1" applyFont="1" applyFill="1" applyBorder="1" applyAlignment="1" applyProtection="1">
      <alignment horizontal="center" vertical="center" shrinkToFit="1"/>
      <protection locked="0"/>
    </xf>
    <xf numFmtId="181" fontId="11" fillId="2" borderId="28" xfId="4" applyNumberFormat="1" applyFont="1" applyFill="1" applyBorder="1" applyAlignment="1" applyProtection="1">
      <alignment horizontal="center" vertical="center" shrinkToFit="1"/>
      <protection locked="0"/>
    </xf>
    <xf numFmtId="181" fontId="11" fillId="2" borderId="11" xfId="4" applyNumberFormat="1" applyFont="1" applyFill="1" applyBorder="1" applyAlignment="1" applyProtection="1">
      <alignment horizontal="center" vertical="center" shrinkToFit="1"/>
      <protection locked="0"/>
    </xf>
    <xf numFmtId="181" fontId="11" fillId="2" borderId="13" xfId="4" applyNumberFormat="1" applyFont="1" applyFill="1" applyBorder="1" applyAlignment="1" applyProtection="1">
      <alignment horizontal="center" vertical="center" shrinkToFit="1"/>
      <protection locked="0"/>
    </xf>
    <xf numFmtId="181" fontId="11" fillId="2" borderId="14" xfId="4" applyNumberFormat="1" applyFont="1" applyFill="1" applyBorder="1" applyAlignment="1" applyProtection="1">
      <alignment horizontal="center" vertical="center" shrinkToFit="1"/>
      <protection locked="0"/>
    </xf>
    <xf numFmtId="181" fontId="11" fillId="2" borderId="15" xfId="0" applyNumberFormat="1" applyFont="1" applyFill="1" applyBorder="1" applyAlignment="1" applyProtection="1">
      <alignment horizontal="center" vertical="center" shrinkToFit="1"/>
      <protection locked="0"/>
    </xf>
    <xf numFmtId="181" fontId="11" fillId="2" borderId="15" xfId="4" applyNumberFormat="1" applyFont="1" applyFill="1" applyBorder="1" applyAlignment="1" applyProtection="1">
      <alignment horizontal="center" vertical="center" shrinkToFit="1"/>
      <protection locked="0"/>
    </xf>
    <xf numFmtId="181" fontId="11" fillId="2" borderId="16" xfId="0" applyNumberFormat="1" applyFont="1" applyFill="1" applyBorder="1" applyAlignment="1" applyProtection="1">
      <alignment horizontal="center" vertical="center" shrinkToFit="1"/>
      <protection locked="0"/>
    </xf>
    <xf numFmtId="181" fontId="11" fillId="2" borderId="77" xfId="4" applyNumberFormat="1" applyFont="1" applyFill="1" applyBorder="1" applyAlignment="1" applyProtection="1">
      <alignment horizontal="center" vertical="center" shrinkToFit="1"/>
      <protection locked="0"/>
    </xf>
    <xf numFmtId="181" fontId="11" fillId="2" borderId="78" xfId="4" applyNumberFormat="1" applyFont="1" applyFill="1" applyBorder="1" applyAlignment="1" applyProtection="1">
      <alignment horizontal="center" vertical="center" shrinkToFit="1"/>
      <protection locked="0"/>
    </xf>
    <xf numFmtId="181" fontId="11" fillId="2" borderId="79" xfId="4" applyNumberFormat="1" applyFont="1" applyFill="1" applyBorder="1" applyAlignment="1" applyProtection="1">
      <alignment horizontal="center" vertical="center" shrinkToFit="1"/>
      <protection locked="0"/>
    </xf>
    <xf numFmtId="181" fontId="11" fillId="0" borderId="26" xfId="4" applyNumberFormat="1" applyFont="1" applyFill="1" applyBorder="1" applyAlignment="1" applyProtection="1">
      <alignment horizontal="center" vertical="center" shrinkToFit="1"/>
      <protection locked="0"/>
    </xf>
    <xf numFmtId="181" fontId="11" fillId="0" borderId="95" xfId="4" applyNumberFormat="1" applyFont="1" applyFill="1" applyBorder="1" applyAlignment="1" applyProtection="1">
      <alignment horizontal="center" vertical="center" shrinkToFit="1"/>
      <protection locked="0"/>
    </xf>
    <xf numFmtId="181" fontId="11" fillId="0" borderId="27" xfId="4" applyNumberFormat="1" applyFont="1" applyFill="1" applyBorder="1" applyAlignment="1" applyProtection="1">
      <alignment horizontal="center" vertical="center" shrinkToFit="1"/>
      <protection locked="0"/>
    </xf>
    <xf numFmtId="181" fontId="20" fillId="2" borderId="18" xfId="0" applyNumberFormat="1" applyFont="1" applyFill="1" applyBorder="1" applyAlignment="1" applyProtection="1">
      <alignment horizontal="center" vertical="center" shrinkToFit="1"/>
      <protection locked="0"/>
    </xf>
    <xf numFmtId="181" fontId="20" fillId="2" borderId="19" xfId="0" applyNumberFormat="1" applyFont="1" applyFill="1" applyBorder="1" applyAlignment="1" applyProtection="1">
      <alignment horizontal="center" vertical="center" shrinkToFit="1"/>
      <protection locked="0"/>
    </xf>
    <xf numFmtId="181" fontId="20" fillId="2" borderId="15" xfId="0" applyNumberFormat="1" applyFont="1" applyFill="1" applyBorder="1" applyAlignment="1" applyProtection="1">
      <alignment horizontal="center" vertical="center" shrinkToFit="1"/>
      <protection locked="0"/>
    </xf>
    <xf numFmtId="181" fontId="20" fillId="2" borderId="16" xfId="0" applyNumberFormat="1" applyFont="1" applyFill="1" applyBorder="1" applyAlignment="1" applyProtection="1">
      <alignment horizontal="center" vertical="center" shrinkToFit="1"/>
      <protection locked="0"/>
    </xf>
    <xf numFmtId="181" fontId="11" fillId="0" borderId="33" xfId="1" applyNumberFormat="1" applyFont="1" applyFill="1" applyBorder="1" applyAlignment="1" applyProtection="1">
      <alignment horizontal="center" vertical="center" wrapText="1"/>
      <protection locked="0"/>
    </xf>
    <xf numFmtId="181" fontId="11" fillId="0" borderId="23" xfId="1" applyNumberFormat="1" applyFont="1" applyFill="1" applyBorder="1" applyAlignment="1" applyProtection="1">
      <alignment horizontal="center" vertical="center" wrapText="1"/>
      <protection locked="0"/>
    </xf>
    <xf numFmtId="181" fontId="11" fillId="3" borderId="58" xfId="1" applyNumberFormat="1" applyFont="1" applyFill="1" applyBorder="1" applyAlignment="1">
      <alignment horizontal="center" vertical="center" wrapText="1"/>
    </xf>
    <xf numFmtId="181" fontId="11" fillId="0" borderId="1" xfId="1" applyNumberFormat="1" applyFont="1" applyFill="1" applyBorder="1" applyAlignment="1" applyProtection="1">
      <alignment horizontal="center" vertical="center" wrapText="1"/>
      <protection locked="0"/>
    </xf>
    <xf numFmtId="181" fontId="11" fillId="0" borderId="13" xfId="1" applyNumberFormat="1" applyFont="1" applyFill="1" applyBorder="1" applyAlignment="1" applyProtection="1">
      <alignment horizontal="center" vertical="center" wrapText="1"/>
      <protection locked="0"/>
    </xf>
    <xf numFmtId="181" fontId="11" fillId="0" borderId="59" xfId="1" applyNumberFormat="1" applyFont="1" applyFill="1" applyBorder="1" applyAlignment="1" applyProtection="1">
      <alignment horizontal="center" vertical="center" wrapText="1"/>
      <protection locked="0"/>
    </xf>
    <xf numFmtId="181" fontId="11" fillId="3" borderId="37" xfId="1" applyNumberFormat="1" applyFont="1" applyFill="1" applyBorder="1" applyAlignment="1">
      <alignment horizontal="center" vertical="center" wrapText="1"/>
    </xf>
    <xf numFmtId="181" fontId="11" fillId="0" borderId="54" xfId="1" applyNumberFormat="1" applyFont="1" applyFill="1" applyBorder="1" applyAlignment="1" applyProtection="1">
      <alignment horizontal="center" vertical="center" wrapText="1"/>
      <protection locked="0"/>
    </xf>
    <xf numFmtId="181" fontId="11" fillId="0" borderId="43" xfId="1" applyNumberFormat="1" applyFont="1" applyFill="1" applyBorder="1" applyAlignment="1" applyProtection="1">
      <alignment horizontal="center" vertical="center" wrapText="1"/>
      <protection locked="0"/>
    </xf>
    <xf numFmtId="181" fontId="11" fillId="3" borderId="37" xfId="1" applyNumberFormat="1" applyFont="1" applyFill="1" applyBorder="1" applyAlignment="1">
      <alignment horizontal="center" vertical="center"/>
    </xf>
    <xf numFmtId="181" fontId="11" fillId="3" borderId="38" xfId="1" applyNumberFormat="1" applyFont="1" applyFill="1" applyBorder="1" applyAlignment="1">
      <alignment horizontal="center" vertical="center"/>
    </xf>
    <xf numFmtId="181" fontId="11" fillId="0" borderId="64" xfId="1" applyNumberFormat="1" applyFont="1" applyFill="1" applyBorder="1" applyAlignment="1" applyProtection="1">
      <alignment horizontal="center" vertical="center" wrapText="1"/>
      <protection locked="0"/>
    </xf>
    <xf numFmtId="181" fontId="11" fillId="0" borderId="32" xfId="1" applyNumberFormat="1" applyFont="1" applyFill="1" applyBorder="1" applyAlignment="1" applyProtection="1">
      <alignment horizontal="center" vertical="center" wrapText="1"/>
      <protection locked="0"/>
    </xf>
    <xf numFmtId="181" fontId="11" fillId="0" borderId="51" xfId="1" applyNumberFormat="1" applyFont="1" applyFill="1" applyBorder="1" applyAlignment="1" applyProtection="1">
      <alignment horizontal="center" vertical="center" wrapText="1"/>
      <protection locked="0"/>
    </xf>
    <xf numFmtId="181" fontId="11" fillId="3" borderId="58" xfId="1" applyNumberFormat="1" applyFont="1" applyFill="1" applyBorder="1" applyAlignment="1">
      <alignment horizontal="center" vertical="center"/>
    </xf>
    <xf numFmtId="181" fontId="11" fillId="0" borderId="4" xfId="1" applyNumberFormat="1" applyFont="1" applyFill="1" applyBorder="1" applyAlignment="1" applyProtection="1">
      <alignment horizontal="center" vertical="center" wrapText="1"/>
      <protection locked="0"/>
    </xf>
    <xf numFmtId="181" fontId="11" fillId="3" borderId="38" xfId="1" applyNumberFormat="1" applyFont="1" applyFill="1" applyBorder="1" applyAlignment="1">
      <alignment horizontal="center" vertical="center" wrapText="1"/>
    </xf>
    <xf numFmtId="181" fontId="11" fillId="0" borderId="35" xfId="3" applyNumberFormat="1" applyFont="1" applyFill="1" applyBorder="1" applyAlignment="1" applyProtection="1">
      <alignment horizontal="center" vertical="center"/>
      <protection locked="0"/>
    </xf>
    <xf numFmtId="181" fontId="11" fillId="0" borderId="24" xfId="3" applyNumberFormat="1" applyFont="1" applyFill="1" applyBorder="1" applyAlignment="1" applyProtection="1">
      <alignment horizontal="center" vertical="center"/>
      <protection locked="0"/>
    </xf>
    <xf numFmtId="181" fontId="11" fillId="3" borderId="41" xfId="3" applyNumberFormat="1" applyFont="1" applyFill="1" applyBorder="1" applyAlignment="1">
      <alignment horizontal="center" vertical="center"/>
    </xf>
    <xf numFmtId="181" fontId="11" fillId="3" borderId="37" xfId="3" applyNumberFormat="1" applyFont="1" applyFill="1" applyBorder="1" applyAlignment="1">
      <alignment horizontal="center" vertical="center"/>
    </xf>
    <xf numFmtId="181" fontId="11" fillId="3" borderId="39" xfId="3" applyNumberFormat="1" applyFont="1" applyFill="1" applyBorder="1" applyAlignment="1">
      <alignment horizontal="center" vertical="center"/>
    </xf>
    <xf numFmtId="181" fontId="11" fillId="0" borderId="97" xfId="1" applyNumberFormat="1" applyFont="1" applyFill="1" applyBorder="1" applyAlignment="1" applyProtection="1">
      <alignment horizontal="center" vertical="center"/>
      <protection locked="0"/>
    </xf>
    <xf numFmtId="181" fontId="11" fillId="0" borderId="90" xfId="1" applyNumberFormat="1" applyFont="1" applyFill="1" applyBorder="1" applyAlignment="1" applyProtection="1">
      <alignment horizontal="center" vertical="center"/>
      <protection locked="0"/>
    </xf>
    <xf numFmtId="181" fontId="11" fillId="0" borderId="97" xfId="1" applyNumberFormat="1" applyFont="1" applyFill="1" applyBorder="1" applyAlignment="1">
      <alignment horizontal="center" vertical="center"/>
    </xf>
    <xf numFmtId="181" fontId="11" fillId="0" borderId="62" xfId="1" applyNumberFormat="1" applyFont="1" applyFill="1" applyBorder="1" applyAlignment="1" applyProtection="1">
      <alignment horizontal="center" vertical="center"/>
      <protection locked="0"/>
    </xf>
    <xf numFmtId="181" fontId="11" fillId="0" borderId="26" xfId="1" applyNumberFormat="1" applyFont="1" applyFill="1" applyBorder="1" applyAlignment="1" applyProtection="1">
      <alignment horizontal="center" vertical="center"/>
      <protection locked="0"/>
    </xf>
    <xf numFmtId="181" fontId="11" fillId="0" borderId="26" xfId="1" applyNumberFormat="1" applyFont="1" applyFill="1" applyBorder="1" applyAlignment="1">
      <alignment horizontal="center" vertical="center"/>
    </xf>
    <xf numFmtId="181" fontId="11" fillId="0" borderId="31" xfId="1" applyNumberFormat="1" applyFont="1" applyFill="1" applyBorder="1" applyAlignment="1" applyProtection="1">
      <alignment horizontal="center" vertical="center"/>
      <protection locked="0"/>
    </xf>
    <xf numFmtId="181" fontId="11" fillId="0" borderId="31" xfId="1" applyNumberFormat="1" applyFont="1" applyFill="1" applyBorder="1" applyAlignment="1">
      <alignment horizontal="center" vertical="center"/>
    </xf>
    <xf numFmtId="181" fontId="11" fillId="0" borderId="48" xfId="3" applyNumberFormat="1" applyFont="1" applyFill="1" applyBorder="1" applyAlignment="1" applyProtection="1">
      <alignment horizontal="center" vertical="center" wrapText="1"/>
      <protection locked="0"/>
    </xf>
    <xf numFmtId="181" fontId="11" fillId="0" borderId="58" xfId="1" applyNumberFormat="1" applyFont="1" applyFill="1" applyBorder="1" applyAlignment="1" applyProtection="1">
      <alignment horizontal="center" vertical="center"/>
      <protection locked="0"/>
    </xf>
    <xf numFmtId="181" fontId="11" fillId="0" borderId="37" xfId="1" applyNumberFormat="1" applyFont="1" applyFill="1" applyBorder="1" applyAlignment="1" applyProtection="1">
      <alignment horizontal="center" vertical="center"/>
      <protection locked="0"/>
    </xf>
    <xf numFmtId="181" fontId="11" fillId="0" borderId="38" xfId="1" applyNumberFormat="1" applyFont="1" applyFill="1" applyBorder="1" applyAlignment="1" applyProtection="1">
      <alignment horizontal="center" vertical="center"/>
      <protection locked="0"/>
    </xf>
    <xf numFmtId="181" fontId="11" fillId="0" borderId="43" xfId="1" applyNumberFormat="1" applyFont="1" applyFill="1" applyBorder="1" applyAlignment="1" applyProtection="1">
      <alignment horizontal="center" vertical="center"/>
      <protection locked="0"/>
    </xf>
    <xf numFmtId="181" fontId="11" fillId="0" borderId="51" xfId="1" applyNumberFormat="1" applyFont="1" applyFill="1" applyBorder="1" applyAlignment="1" applyProtection="1">
      <alignment horizontal="center" vertical="center"/>
      <protection locked="0"/>
    </xf>
    <xf numFmtId="181" fontId="11" fillId="0" borderId="8" xfId="3" applyNumberFormat="1" applyFont="1" applyFill="1" applyBorder="1" applyAlignment="1" applyProtection="1">
      <alignment horizontal="center" vertical="center" wrapText="1"/>
      <protection locked="0"/>
    </xf>
    <xf numFmtId="181" fontId="11" fillId="0" borderId="24" xfId="3" applyNumberFormat="1" applyFont="1" applyFill="1" applyBorder="1" applyAlignment="1" applyProtection="1">
      <alignment horizontal="center" vertical="center" wrapText="1"/>
      <protection locked="0"/>
    </xf>
    <xf numFmtId="181" fontId="11" fillId="0" borderId="33" xfId="3" applyNumberFormat="1" applyFont="1" applyFill="1" applyBorder="1" applyAlignment="1" applyProtection="1">
      <alignment horizontal="center" vertical="center"/>
      <protection locked="0"/>
    </xf>
    <xf numFmtId="181" fontId="11" fillId="0" borderId="23" xfId="3" applyNumberFormat="1" applyFont="1" applyFill="1" applyBorder="1" applyAlignment="1" applyProtection="1">
      <alignment horizontal="center" vertical="center"/>
      <protection locked="0"/>
    </xf>
    <xf numFmtId="181" fontId="11" fillId="0" borderId="34" xfId="1" applyNumberFormat="1" applyFont="1" applyFill="1" applyBorder="1" applyAlignment="1" applyProtection="1">
      <alignment horizontal="center" vertical="center" wrapText="1"/>
      <protection locked="0"/>
    </xf>
    <xf numFmtId="181" fontId="11" fillId="0" borderId="71" xfId="1" applyNumberFormat="1" applyFont="1" applyFill="1" applyBorder="1" applyAlignment="1" applyProtection="1">
      <alignment horizontal="center" vertical="center" wrapText="1"/>
      <protection locked="0"/>
    </xf>
    <xf numFmtId="182" fontId="11" fillId="2" borderId="45" xfId="4" applyNumberFormat="1" applyFont="1" applyFill="1" applyBorder="1" applyAlignment="1" applyProtection="1">
      <alignment horizontal="center" vertical="center"/>
      <protection locked="0"/>
    </xf>
    <xf numFmtId="182" fontId="11" fillId="2" borderId="42" xfId="4" applyNumberFormat="1" applyFont="1" applyFill="1" applyBorder="1" applyAlignment="1" applyProtection="1">
      <alignment horizontal="center" vertical="center"/>
      <protection locked="0"/>
    </xf>
    <xf numFmtId="182" fontId="11" fillId="2" borderId="37" xfId="4" applyNumberFormat="1" applyFont="1" applyFill="1" applyBorder="1" applyAlignment="1" applyProtection="1">
      <alignment horizontal="center" vertical="center"/>
      <protection locked="0"/>
    </xf>
    <xf numFmtId="182" fontId="11" fillId="2" borderId="39" xfId="4" applyNumberFormat="1" applyFont="1" applyFill="1" applyBorder="1" applyAlignment="1" applyProtection="1">
      <alignment horizontal="center" vertical="center"/>
      <protection locked="0"/>
    </xf>
    <xf numFmtId="182" fontId="11" fillId="2" borderId="58" xfId="4" applyNumberFormat="1" applyFont="1" applyFill="1" applyBorder="1" applyAlignment="1" applyProtection="1">
      <alignment horizontal="center" vertical="center" wrapText="1"/>
      <protection locked="0"/>
    </xf>
    <xf numFmtId="182" fontId="11" fillId="2" borderId="37" xfId="4" applyNumberFormat="1" applyFont="1" applyFill="1" applyBorder="1" applyAlignment="1" applyProtection="1">
      <alignment horizontal="center" vertical="center" wrapText="1"/>
      <protection locked="0"/>
    </xf>
    <xf numFmtId="182" fontId="11" fillId="2" borderId="38" xfId="4" applyNumberFormat="1" applyFont="1" applyFill="1" applyBorder="1" applyAlignment="1" applyProtection="1">
      <alignment horizontal="center" vertical="center" wrapText="1"/>
      <protection locked="0"/>
    </xf>
    <xf numFmtId="182" fontId="11" fillId="2" borderId="20" xfId="4" applyNumberFormat="1" applyFont="1" applyFill="1" applyBorder="1" applyAlignment="1" applyProtection="1">
      <alignment horizontal="center" vertical="center" shrinkToFit="1"/>
      <protection locked="0"/>
    </xf>
    <xf numFmtId="182" fontId="11" fillId="2" borderId="21" xfId="4" applyNumberFormat="1" applyFont="1" applyFill="1" applyBorder="1" applyAlignment="1" applyProtection="1">
      <alignment horizontal="center" vertical="center" shrinkToFit="1"/>
      <protection locked="0"/>
    </xf>
    <xf numFmtId="182" fontId="11" fillId="2" borderId="22" xfId="4" applyNumberFormat="1" applyFont="1" applyFill="1" applyBorder="1" applyAlignment="1" applyProtection="1">
      <alignment horizontal="center" vertical="center" shrinkToFit="1"/>
      <protection locked="0"/>
    </xf>
    <xf numFmtId="182" fontId="11" fillId="2" borderId="14" xfId="4" applyNumberFormat="1" applyFont="1" applyFill="1" applyBorder="1" applyAlignment="1" applyProtection="1">
      <alignment horizontal="center" vertical="center" shrinkToFit="1"/>
      <protection locked="0"/>
    </xf>
    <xf numFmtId="182" fontId="11" fillId="2" borderId="15" xfId="4" applyNumberFormat="1" applyFont="1" applyFill="1" applyBorder="1" applyAlignment="1" applyProtection="1">
      <alignment horizontal="center" vertical="center" shrinkToFit="1"/>
      <protection locked="0"/>
    </xf>
    <xf numFmtId="182" fontId="11" fillId="2" borderId="16" xfId="4" applyNumberFormat="1" applyFont="1" applyFill="1" applyBorder="1" applyAlignment="1" applyProtection="1">
      <alignment horizontal="center" vertical="center" shrinkToFit="1"/>
      <protection locked="0"/>
    </xf>
    <xf numFmtId="0" fontId="43" fillId="0" borderId="0" xfId="0" applyFont="1" applyFill="1" applyAlignment="1">
      <alignment horizontal="right"/>
    </xf>
    <xf numFmtId="0" fontId="11" fillId="0" borderId="0" xfId="0" applyFont="1" applyFill="1" applyAlignment="1" applyProtection="1">
      <alignment vertical="center"/>
    </xf>
    <xf numFmtId="0" fontId="11" fillId="0" borderId="0" xfId="3" applyFont="1" applyFill="1" applyProtection="1">
      <alignment vertical="center"/>
    </xf>
    <xf numFmtId="0" fontId="11" fillId="0" borderId="0" xfId="0" applyFont="1" applyFill="1" applyAlignment="1" applyProtection="1">
      <alignment horizontal="center" vertical="center"/>
    </xf>
    <xf numFmtId="181" fontId="11" fillId="2" borderId="5"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xf>
    <xf numFmtId="0" fontId="4" fillId="0" borderId="0" xfId="0" applyFont="1" applyFill="1" applyBorder="1" applyAlignment="1" applyProtection="1">
      <alignment horizontal="center" vertical="center" shrinkToFit="1"/>
    </xf>
    <xf numFmtId="0" fontId="4" fillId="0" borderId="0" xfId="0" applyFont="1" applyFill="1" applyProtection="1"/>
    <xf numFmtId="0" fontId="4" fillId="0" borderId="0" xfId="0" applyFont="1" applyFill="1" applyAlignment="1" applyProtection="1">
      <alignment horizontal="left" vertical="center"/>
    </xf>
    <xf numFmtId="184" fontId="11" fillId="0" borderId="0" xfId="3" applyNumberFormat="1" applyFont="1" applyFill="1">
      <alignment vertical="center"/>
    </xf>
    <xf numFmtId="184" fontId="11" fillId="0" borderId="0" xfId="3" applyNumberFormat="1" applyFont="1" applyFill="1" applyAlignment="1">
      <alignment horizontal="center" vertical="center"/>
    </xf>
    <xf numFmtId="184" fontId="11" fillId="0" borderId="0" xfId="3" applyNumberFormat="1" applyFont="1" applyFill="1" applyAlignment="1">
      <alignment vertical="center"/>
    </xf>
    <xf numFmtId="184" fontId="34" fillId="0" borderId="0" xfId="3" applyNumberFormat="1" applyFont="1" applyFill="1">
      <alignment vertical="center"/>
    </xf>
    <xf numFmtId="184" fontId="11" fillId="3" borderId="44" xfId="1" applyNumberFormat="1" applyFont="1" applyFill="1" applyBorder="1" applyAlignment="1">
      <alignment horizontal="center" vertical="center"/>
    </xf>
    <xf numFmtId="184" fontId="11" fillId="0" borderId="69" xfId="1" applyNumberFormat="1" applyFont="1" applyFill="1" applyBorder="1" applyAlignment="1" applyProtection="1">
      <alignment horizontal="center" vertical="center"/>
      <protection locked="0"/>
    </xf>
    <xf numFmtId="184" fontId="11" fillId="0" borderId="30" xfId="1" applyNumberFormat="1" applyFont="1" applyFill="1" applyBorder="1" applyAlignment="1" applyProtection="1">
      <alignment horizontal="center" vertical="center"/>
      <protection locked="0"/>
    </xf>
    <xf numFmtId="184" fontId="11" fillId="3" borderId="29" xfId="1" applyNumberFormat="1" applyFont="1" applyFill="1" applyBorder="1" applyAlignment="1">
      <alignment horizontal="center" vertical="center"/>
    </xf>
    <xf numFmtId="184" fontId="11" fillId="0" borderId="10" xfId="1" applyNumberFormat="1" applyFont="1" applyFill="1" applyBorder="1" applyAlignment="1" applyProtection="1">
      <alignment horizontal="center" vertical="center"/>
      <protection locked="0"/>
    </xf>
    <xf numFmtId="184" fontId="11" fillId="0" borderId="80" xfId="1" applyNumberFormat="1" applyFont="1" applyFill="1" applyBorder="1" applyAlignment="1" applyProtection="1">
      <alignment horizontal="center" vertical="center"/>
      <protection locked="0"/>
    </xf>
    <xf numFmtId="184" fontId="11" fillId="0" borderId="63" xfId="1" applyNumberFormat="1" applyFont="1" applyFill="1" applyBorder="1" applyAlignment="1" applyProtection="1">
      <alignment horizontal="center" vertical="center"/>
      <protection locked="0"/>
    </xf>
    <xf numFmtId="184" fontId="11" fillId="3" borderId="36" xfId="1" applyNumberFormat="1" applyFont="1" applyFill="1" applyBorder="1" applyAlignment="1">
      <alignment horizontal="center" vertical="center"/>
    </xf>
    <xf numFmtId="184" fontId="11" fillId="0" borderId="54" xfId="1" applyNumberFormat="1" applyFont="1" applyFill="1" applyBorder="1" applyAlignment="1" applyProtection="1">
      <alignment horizontal="center" vertical="center"/>
      <protection locked="0"/>
    </xf>
    <xf numFmtId="184" fontId="11" fillId="0" borderId="27" xfId="1" applyNumberFormat="1" applyFont="1" applyFill="1" applyBorder="1" applyAlignment="1" applyProtection="1">
      <alignment horizontal="center" vertical="center"/>
      <protection locked="0"/>
    </xf>
    <xf numFmtId="184" fontId="11" fillId="3" borderId="26" xfId="1" applyNumberFormat="1" applyFont="1" applyFill="1" applyBorder="1" applyAlignment="1">
      <alignment horizontal="center" vertical="center"/>
    </xf>
    <xf numFmtId="184" fontId="11" fillId="0" borderId="65" xfId="1" applyNumberFormat="1" applyFont="1" applyFill="1" applyBorder="1" applyAlignment="1" applyProtection="1">
      <alignment horizontal="center" vertical="center"/>
      <protection locked="0"/>
    </xf>
    <xf numFmtId="184" fontId="11" fillId="0" borderId="95" xfId="1" applyNumberFormat="1" applyFont="1" applyFill="1" applyBorder="1" applyAlignment="1" applyProtection="1">
      <alignment horizontal="center" vertical="center"/>
      <protection locked="0"/>
    </xf>
    <xf numFmtId="184" fontId="11" fillId="0" borderId="61" xfId="1" applyNumberFormat="1" applyFont="1" applyFill="1" applyBorder="1" applyAlignment="1" applyProtection="1">
      <alignment horizontal="center" vertical="center"/>
      <protection locked="0"/>
    </xf>
    <xf numFmtId="184" fontId="11" fillId="3" borderId="31" xfId="1" applyNumberFormat="1" applyFont="1" applyFill="1" applyBorder="1" applyAlignment="1">
      <alignment horizontal="center" vertical="center"/>
    </xf>
    <xf numFmtId="184" fontId="11" fillId="0" borderId="64" xfId="1" applyNumberFormat="1" applyFont="1" applyFill="1" applyBorder="1" applyAlignment="1" applyProtection="1">
      <alignment horizontal="center" vertical="center"/>
      <protection locked="0"/>
    </xf>
    <xf numFmtId="184" fontId="11" fillId="0" borderId="32" xfId="1" applyNumberFormat="1" applyFont="1" applyFill="1" applyBorder="1" applyAlignment="1" applyProtection="1">
      <alignment horizontal="center" vertical="center"/>
      <protection locked="0"/>
    </xf>
    <xf numFmtId="184" fontId="11" fillId="0" borderId="70" xfId="1" applyNumberFormat="1" applyFont="1" applyFill="1" applyBorder="1" applyAlignment="1" applyProtection="1">
      <alignment horizontal="center" vertical="center"/>
      <protection locked="0"/>
    </xf>
    <xf numFmtId="184" fontId="11" fillId="0" borderId="6" xfId="1" applyNumberFormat="1" applyFont="1" applyFill="1" applyBorder="1" applyAlignment="1" applyProtection="1">
      <alignment horizontal="center" vertical="center"/>
      <protection locked="0"/>
    </xf>
    <xf numFmtId="184" fontId="11" fillId="0" borderId="40" xfId="1" applyNumberFormat="1" applyFont="1" applyFill="1" applyBorder="1" applyAlignment="1" applyProtection="1">
      <alignment horizontal="center" vertical="center"/>
      <protection locked="0"/>
    </xf>
    <xf numFmtId="184" fontId="11" fillId="3" borderId="47" xfId="1" applyNumberFormat="1" applyFont="1" applyFill="1" applyBorder="1" applyAlignment="1">
      <alignment horizontal="center" vertical="center" wrapText="1"/>
    </xf>
    <xf numFmtId="184" fontId="11" fillId="0" borderId="1" xfId="1" applyNumberFormat="1" applyFont="1" applyFill="1" applyBorder="1" applyAlignment="1" applyProtection="1">
      <alignment horizontal="center" vertical="center" wrapText="1"/>
      <protection locked="0"/>
    </xf>
    <xf numFmtId="184" fontId="11" fillId="0" borderId="13" xfId="1" applyNumberFormat="1" applyFont="1" applyFill="1" applyBorder="1" applyAlignment="1" applyProtection="1">
      <alignment horizontal="center" vertical="center" wrapText="1"/>
      <protection locked="0"/>
    </xf>
    <xf numFmtId="184" fontId="11" fillId="3" borderId="28" xfId="1" applyNumberFormat="1" applyFont="1" applyFill="1" applyBorder="1" applyAlignment="1">
      <alignment horizontal="center" vertical="center" wrapText="1"/>
    </xf>
    <xf numFmtId="184" fontId="11" fillId="0" borderId="89" xfId="1" applyNumberFormat="1" applyFont="1" applyFill="1" applyBorder="1" applyAlignment="1" applyProtection="1">
      <alignment horizontal="center" vertical="center" wrapText="1"/>
      <protection locked="0"/>
    </xf>
    <xf numFmtId="184" fontId="11" fillId="0" borderId="11" xfId="1" applyNumberFormat="1" applyFont="1" applyFill="1" applyBorder="1" applyAlignment="1" applyProtection="1">
      <alignment horizontal="center" vertical="center" wrapText="1"/>
      <protection locked="0"/>
    </xf>
    <xf numFmtId="184" fontId="11" fillId="0" borderId="73" xfId="1" applyNumberFormat="1" applyFont="1" applyFill="1" applyBorder="1" applyAlignment="1" applyProtection="1">
      <alignment horizontal="center" vertical="center" wrapText="1"/>
      <protection locked="0"/>
    </xf>
    <xf numFmtId="184" fontId="11" fillId="3" borderId="36" xfId="1" applyNumberFormat="1" applyFont="1" applyFill="1" applyBorder="1" applyAlignment="1">
      <alignment horizontal="center" vertical="center" wrapText="1"/>
    </xf>
    <xf numFmtId="184" fontId="11" fillId="0" borderId="54" xfId="1" applyNumberFormat="1" applyFont="1" applyFill="1" applyBorder="1" applyAlignment="1" applyProtection="1">
      <alignment horizontal="center" vertical="center" wrapText="1"/>
      <protection locked="0"/>
    </xf>
    <xf numFmtId="184" fontId="11" fillId="0" borderId="27" xfId="1" applyNumberFormat="1" applyFont="1" applyFill="1" applyBorder="1" applyAlignment="1" applyProtection="1">
      <alignment horizontal="center" vertical="center" wrapText="1"/>
      <protection locked="0"/>
    </xf>
    <xf numFmtId="184" fontId="11" fillId="3" borderId="26" xfId="1" applyNumberFormat="1" applyFont="1" applyFill="1" applyBorder="1" applyAlignment="1">
      <alignment horizontal="center" vertical="center" wrapText="1"/>
    </xf>
    <xf numFmtId="184" fontId="11" fillId="0" borderId="65" xfId="1" applyNumberFormat="1" applyFont="1" applyFill="1" applyBorder="1" applyAlignment="1" applyProtection="1">
      <alignment horizontal="center" vertical="center" wrapText="1"/>
      <protection locked="0"/>
    </xf>
    <xf numFmtId="184" fontId="11" fillId="0" borderId="95" xfId="1" applyNumberFormat="1" applyFont="1" applyFill="1" applyBorder="1" applyAlignment="1" applyProtection="1">
      <alignment horizontal="center" vertical="center" wrapText="1"/>
      <protection locked="0"/>
    </xf>
    <xf numFmtId="184" fontId="11" fillId="0" borderId="61" xfId="1" applyNumberFormat="1" applyFont="1" applyFill="1" applyBorder="1" applyAlignment="1" applyProtection="1">
      <alignment horizontal="center" vertical="center" wrapText="1"/>
      <protection locked="0"/>
    </xf>
    <xf numFmtId="184" fontId="11" fillId="3" borderId="7" xfId="1" applyNumberFormat="1" applyFont="1" applyFill="1" applyBorder="1" applyAlignment="1">
      <alignment horizontal="center" vertical="center"/>
    </xf>
    <xf numFmtId="3" fontId="11" fillId="3" borderId="33" xfId="1" applyNumberFormat="1" applyFont="1" applyFill="1" applyBorder="1" applyAlignment="1">
      <alignment horizontal="center" vertical="center" wrapText="1"/>
    </xf>
    <xf numFmtId="3" fontId="11" fillId="3" borderId="23" xfId="1" applyNumberFormat="1" applyFont="1" applyFill="1" applyBorder="1" applyAlignment="1" applyProtection="1">
      <alignment horizontal="center" vertical="center" wrapText="1"/>
    </xf>
    <xf numFmtId="3" fontId="11" fillId="3" borderId="24" xfId="1" applyNumberFormat="1" applyFont="1" applyFill="1" applyBorder="1" applyAlignment="1" applyProtection="1">
      <alignment horizontal="center" vertical="center" wrapText="1"/>
    </xf>
    <xf numFmtId="3" fontId="11" fillId="3" borderId="33" xfId="1" applyNumberFormat="1" applyFont="1" applyFill="1" applyBorder="1" applyAlignment="1" applyProtection="1">
      <alignment horizontal="center" vertical="center" wrapText="1"/>
    </xf>
    <xf numFmtId="3" fontId="11" fillId="3" borderId="49" xfId="1" applyNumberFormat="1" applyFont="1" applyFill="1" applyBorder="1" applyAlignment="1" applyProtection="1">
      <alignment horizontal="center" vertical="center" wrapText="1"/>
    </xf>
    <xf numFmtId="3" fontId="11" fillId="3" borderId="34" xfId="1" applyNumberFormat="1" applyFont="1" applyFill="1" applyBorder="1" applyAlignment="1" applyProtection="1">
      <alignment horizontal="center" vertical="center" wrapText="1"/>
    </xf>
    <xf numFmtId="3" fontId="11" fillId="3" borderId="53" xfId="1" applyNumberFormat="1" applyFont="1" applyFill="1" applyBorder="1" applyAlignment="1" applyProtection="1">
      <alignment horizontal="center" vertical="center" wrapText="1"/>
    </xf>
    <xf numFmtId="184" fontId="11" fillId="4" borderId="44" xfId="1" applyNumberFormat="1" applyFont="1" applyFill="1" applyBorder="1" applyAlignment="1">
      <alignment horizontal="center" vertical="center"/>
    </xf>
    <xf numFmtId="184" fontId="11" fillId="4" borderId="69" xfId="1" applyNumberFormat="1" applyFont="1" applyFill="1" applyBorder="1" applyAlignment="1">
      <alignment horizontal="center" vertical="center"/>
    </xf>
    <xf numFmtId="184" fontId="11" fillId="4" borderId="30" xfId="1" applyNumberFormat="1" applyFont="1" applyFill="1" applyBorder="1" applyAlignment="1">
      <alignment horizontal="center" vertical="center"/>
    </xf>
    <xf numFmtId="184" fontId="11" fillId="4" borderId="29" xfId="1" applyNumberFormat="1" applyFont="1" applyFill="1" applyBorder="1" applyAlignment="1">
      <alignment horizontal="center" vertical="center"/>
    </xf>
    <xf numFmtId="184" fontId="11" fillId="4" borderId="80" xfId="1" applyNumberFormat="1" applyFont="1" applyFill="1" applyBorder="1" applyAlignment="1">
      <alignment horizontal="center" vertical="center"/>
    </xf>
    <xf numFmtId="184" fontId="11" fillId="4" borderId="95" xfId="1" applyNumberFormat="1" applyFont="1" applyFill="1" applyBorder="1" applyAlignment="1">
      <alignment horizontal="center" vertical="center"/>
    </xf>
    <xf numFmtId="184" fontId="11" fillId="4" borderId="27" xfId="1" applyNumberFormat="1" applyFont="1" applyFill="1" applyBorder="1" applyAlignment="1">
      <alignment horizontal="center" vertical="center"/>
    </xf>
    <xf numFmtId="181" fontId="11" fillId="4" borderId="37" xfId="3" applyNumberFormat="1" applyFont="1" applyFill="1" applyBorder="1" applyAlignment="1">
      <alignment horizontal="center" vertical="center"/>
    </xf>
    <xf numFmtId="181" fontId="11" fillId="4" borderId="43" xfId="1" applyNumberFormat="1" applyFont="1" applyFill="1" applyBorder="1" applyAlignment="1">
      <alignment horizontal="center" vertical="center" wrapText="1"/>
    </xf>
    <xf numFmtId="181" fontId="11" fillId="4" borderId="27" xfId="1" applyNumberFormat="1" applyFont="1" applyFill="1" applyBorder="1" applyAlignment="1">
      <alignment horizontal="center" vertical="center" wrapText="1"/>
    </xf>
    <xf numFmtId="0" fontId="11" fillId="3" borderId="59" xfId="4" applyNumberFormat="1" applyFont="1" applyFill="1" applyBorder="1" applyAlignment="1">
      <alignment horizontal="center" vertical="center" wrapText="1"/>
    </xf>
    <xf numFmtId="0" fontId="11" fillId="2" borderId="43" xfId="4" applyNumberFormat="1" applyFont="1" applyFill="1" applyBorder="1" applyAlignment="1" applyProtection="1">
      <alignment horizontal="center" vertical="center"/>
      <protection locked="0"/>
    </xf>
    <xf numFmtId="0" fontId="11" fillId="2" borderId="51" xfId="4" applyNumberFormat="1" applyFont="1" applyFill="1" applyBorder="1" applyAlignment="1" applyProtection="1">
      <alignment horizontal="center" vertical="center"/>
      <protection locked="0"/>
    </xf>
    <xf numFmtId="0" fontId="11" fillId="3" borderId="41" xfId="4" applyNumberFormat="1" applyFont="1" applyFill="1" applyBorder="1" applyAlignment="1">
      <alignment horizontal="center" vertical="center" wrapText="1"/>
    </xf>
    <xf numFmtId="0" fontId="11" fillId="3" borderId="52" xfId="4" applyNumberFormat="1" applyFont="1" applyFill="1" applyBorder="1" applyAlignment="1">
      <alignment horizontal="center" vertical="center" wrapText="1"/>
    </xf>
    <xf numFmtId="0" fontId="11" fillId="3" borderId="0" xfId="4" applyNumberFormat="1" applyFont="1" applyFill="1" applyBorder="1" applyAlignment="1">
      <alignment horizontal="center" vertical="center" wrapText="1"/>
    </xf>
    <xf numFmtId="0" fontId="11" fillId="3" borderId="96" xfId="4" applyNumberFormat="1" applyFont="1" applyFill="1" applyBorder="1" applyAlignment="1">
      <alignment horizontal="center" vertical="center" wrapText="1"/>
    </xf>
    <xf numFmtId="0" fontId="11" fillId="3" borderId="12" xfId="4" applyNumberFormat="1" applyFont="1" applyFill="1" applyBorder="1" applyAlignment="1">
      <alignment horizontal="center" vertical="center" wrapText="1"/>
    </xf>
    <xf numFmtId="0" fontId="11" fillId="0" borderId="37" xfId="4" applyNumberFormat="1" applyFont="1" applyFill="1" applyBorder="1" applyAlignment="1" applyProtection="1">
      <alignment horizontal="center" vertical="center"/>
      <protection locked="0"/>
    </xf>
    <xf numFmtId="0" fontId="11" fillId="2" borderId="36" xfId="4" applyNumberFormat="1" applyFont="1" applyFill="1" applyBorder="1" applyAlignment="1" applyProtection="1">
      <alignment horizontal="center" vertical="center"/>
      <protection locked="0"/>
    </xf>
    <xf numFmtId="0" fontId="11" fillId="2" borderId="54" xfId="4" applyNumberFormat="1" applyFont="1" applyFill="1" applyBorder="1" applyAlignment="1" applyProtection="1">
      <alignment horizontal="center" vertical="center"/>
      <protection locked="0"/>
    </xf>
    <xf numFmtId="0" fontId="11" fillId="2" borderId="95" xfId="4" applyNumberFormat="1" applyFont="1" applyFill="1" applyBorder="1" applyAlignment="1" applyProtection="1">
      <alignment horizontal="center" vertical="center"/>
      <protection locked="0"/>
    </xf>
    <xf numFmtId="0" fontId="11" fillId="0" borderId="38" xfId="4" applyNumberFormat="1" applyFont="1" applyFill="1" applyBorder="1" applyAlignment="1" applyProtection="1">
      <alignment horizontal="center" vertical="center"/>
      <protection locked="0"/>
    </xf>
    <xf numFmtId="0" fontId="11" fillId="2" borderId="7" xfId="4" applyNumberFormat="1" applyFont="1" applyFill="1" applyBorder="1" applyAlignment="1" applyProtection="1">
      <alignment horizontal="center" vertical="center"/>
      <protection locked="0"/>
    </xf>
    <xf numFmtId="0" fontId="11" fillId="2" borderId="64" xfId="4" applyNumberFormat="1" applyFont="1" applyFill="1" applyBorder="1" applyAlignment="1" applyProtection="1">
      <alignment horizontal="center" vertical="center"/>
      <protection locked="0"/>
    </xf>
    <xf numFmtId="0" fontId="11" fillId="2" borderId="6" xfId="4" applyNumberFormat="1" applyFont="1" applyFill="1" applyBorder="1" applyAlignment="1" applyProtection="1">
      <alignment horizontal="center" vertical="center"/>
      <protection locked="0"/>
    </xf>
    <xf numFmtId="0" fontId="12" fillId="0" borderId="0" xfId="3" applyFont="1" applyFill="1" applyBorder="1" applyAlignment="1">
      <alignment horizontal="center" vertical="center" wrapText="1"/>
    </xf>
    <xf numFmtId="0" fontId="11" fillId="0" borderId="0" xfId="3" applyFont="1" applyFill="1" applyBorder="1" applyAlignment="1">
      <alignment horizontal="center" vertical="center"/>
    </xf>
    <xf numFmtId="0" fontId="12" fillId="0" borderId="0" xfId="3" applyFont="1" applyFill="1" applyBorder="1" applyAlignment="1">
      <alignment horizontal="center" vertical="center"/>
    </xf>
    <xf numFmtId="0" fontId="32" fillId="0" borderId="0" xfId="0" applyFont="1" applyFill="1" applyAlignment="1" applyProtection="1">
      <alignment vertical="center"/>
    </xf>
    <xf numFmtId="0" fontId="34" fillId="0" borderId="0" xfId="0" applyFont="1" applyFill="1" applyAlignment="1" applyProtection="1">
      <alignment vertical="center"/>
    </xf>
    <xf numFmtId="0" fontId="32" fillId="0" borderId="0" xfId="0" applyFont="1" applyFill="1" applyAlignment="1">
      <alignment horizontal="left" vertical="center"/>
    </xf>
    <xf numFmtId="0" fontId="34" fillId="0" borderId="0" xfId="0" applyFont="1" applyFill="1" applyAlignment="1">
      <alignment horizontal="left" vertical="center"/>
    </xf>
    <xf numFmtId="0" fontId="35" fillId="0" borderId="0" xfId="0" applyFont="1" applyFill="1" applyAlignment="1">
      <alignment horizontal="left" vertical="center"/>
    </xf>
    <xf numFmtId="0" fontId="32" fillId="0" borderId="0" xfId="3" applyFont="1" applyFill="1">
      <alignment vertical="center"/>
    </xf>
    <xf numFmtId="0" fontId="34" fillId="0" borderId="0" xfId="4" applyFont="1" applyFill="1" applyBorder="1" applyAlignment="1">
      <alignment horizontal="center" vertical="center"/>
    </xf>
    <xf numFmtId="180" fontId="39" fillId="0" borderId="0" xfId="4" applyNumberFormat="1" applyFont="1" applyFill="1">
      <alignment vertical="center"/>
    </xf>
    <xf numFmtId="0" fontId="39" fillId="0" borderId="0" xfId="4" applyFont="1" applyFill="1">
      <alignment vertical="center"/>
    </xf>
    <xf numFmtId="0" fontId="11" fillId="0" borderId="0" xfId="4" applyFont="1" applyFill="1" applyAlignment="1" applyProtection="1">
      <alignment vertical="center"/>
    </xf>
    <xf numFmtId="49" fontId="6" fillId="0" borderId="0" xfId="0" applyNumberFormat="1" applyFont="1" applyFill="1" applyAlignment="1">
      <alignment horizontal="justify" vertical="top" wrapText="1"/>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center"/>
    </xf>
    <xf numFmtId="0" fontId="4" fillId="0" borderId="0" xfId="0" applyFont="1" applyFill="1" applyAlignment="1">
      <alignment horizontal="left" vertical="center"/>
    </xf>
    <xf numFmtId="0" fontId="12" fillId="0" borderId="0" xfId="0" applyFont="1" applyFill="1" applyAlignment="1">
      <alignment horizontal="justify" vertical="top" wrapText="1"/>
    </xf>
    <xf numFmtId="0" fontId="6" fillId="0" borderId="0" xfId="0" applyFont="1" applyFill="1" applyAlignment="1">
      <alignment horizontal="justify" vertical="center"/>
    </xf>
    <xf numFmtId="49" fontId="44" fillId="0" borderId="0" xfId="0" applyNumberFormat="1" applyFont="1" applyFill="1" applyAlignment="1">
      <alignment horizontal="center" vertical="top"/>
    </xf>
    <xf numFmtId="0" fontId="45" fillId="0" borderId="0" xfId="0" applyFont="1" applyFill="1" applyAlignment="1">
      <alignment horizontal="center" vertical="center"/>
    </xf>
    <xf numFmtId="0" fontId="4" fillId="0" borderId="5" xfId="0" applyFont="1" applyFill="1" applyBorder="1" applyAlignment="1" applyProtection="1">
      <alignment horizontal="center" vertical="center"/>
      <protection locked="0"/>
    </xf>
    <xf numFmtId="0" fontId="0" fillId="0" borderId="5" xfId="0" applyBorder="1" applyAlignment="1">
      <alignment vertical="center"/>
    </xf>
    <xf numFmtId="0" fontId="0" fillId="0" borderId="57" xfId="0" applyBorder="1" applyAlignment="1">
      <alignment vertical="center"/>
    </xf>
    <xf numFmtId="0" fontId="4" fillId="0" borderId="86" xfId="0"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4" fillId="0" borderId="100" xfId="0" applyFont="1" applyFill="1" applyBorder="1" applyAlignment="1" applyProtection="1">
      <alignment horizontal="left" vertical="center"/>
      <protection locked="0"/>
    </xf>
    <xf numFmtId="0" fontId="4" fillId="0" borderId="99" xfId="0" applyFont="1" applyFill="1" applyBorder="1" applyAlignment="1" applyProtection="1">
      <alignment horizontal="left" vertical="center"/>
      <protection locked="0"/>
    </xf>
    <xf numFmtId="0" fontId="4" fillId="0" borderId="98" xfId="0" applyFont="1" applyFill="1" applyBorder="1" applyAlignment="1" applyProtection="1">
      <alignment horizontal="left" vertical="center"/>
      <protection locked="0"/>
    </xf>
    <xf numFmtId="0" fontId="4" fillId="0" borderId="109" xfId="0" applyFont="1" applyFill="1" applyBorder="1" applyAlignment="1" applyProtection="1">
      <alignment horizontal="left" vertical="center"/>
      <protection locked="0"/>
    </xf>
    <xf numFmtId="0" fontId="4" fillId="0" borderId="108" xfId="0" applyFont="1" applyFill="1" applyBorder="1" applyAlignment="1" applyProtection="1">
      <alignment horizontal="left" vertical="center"/>
      <protection locked="0"/>
    </xf>
    <xf numFmtId="0" fontId="4" fillId="0" borderId="107" xfId="0" applyFont="1" applyFill="1" applyBorder="1" applyAlignment="1" applyProtection="1">
      <alignment horizontal="left" vertical="center"/>
      <protection locked="0"/>
    </xf>
    <xf numFmtId="183" fontId="4" fillId="0" borderId="70" xfId="0" applyNumberFormat="1" applyFont="1" applyFill="1" applyBorder="1" applyAlignment="1" applyProtection="1">
      <alignment horizontal="center" vertical="center"/>
      <protection locked="0"/>
    </xf>
    <xf numFmtId="183" fontId="4" fillId="0" borderId="40"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protection locked="0"/>
    </xf>
    <xf numFmtId="0" fontId="4" fillId="0" borderId="55" xfId="0" applyFont="1" applyFill="1" applyBorder="1" applyAlignment="1" applyProtection="1">
      <alignment horizontal="center"/>
      <protection locked="0"/>
    </xf>
    <xf numFmtId="0" fontId="4" fillId="0" borderId="8"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xf>
    <xf numFmtId="0" fontId="4" fillId="0" borderId="87" xfId="0" applyFont="1" applyFill="1" applyBorder="1" applyAlignment="1" applyProtection="1">
      <alignment horizontal="left" vertical="center"/>
    </xf>
    <xf numFmtId="185" fontId="6" fillId="0" borderId="68" xfId="0" applyNumberFormat="1" applyFont="1" applyFill="1" applyBorder="1" applyAlignment="1" applyProtection="1">
      <alignment horizontal="left" vertical="center"/>
      <protection locked="0"/>
    </xf>
    <xf numFmtId="185" fontId="6" fillId="0" borderId="9" xfId="0" applyNumberFormat="1" applyFont="1" applyFill="1" applyBorder="1" applyAlignment="1" applyProtection="1">
      <alignment horizontal="left" vertical="center"/>
      <protection locked="0"/>
    </xf>
    <xf numFmtId="185" fontId="6" fillId="0" borderId="55" xfId="0"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46" xfId="0" applyFont="1" applyFill="1" applyBorder="1" applyAlignment="1" applyProtection="1">
      <alignment horizontal="left" vertical="center"/>
    </xf>
    <xf numFmtId="0" fontId="4" fillId="0" borderId="70" xfId="0" applyFont="1" applyFill="1" applyBorder="1" applyAlignment="1" applyProtection="1">
      <alignment horizontal="left" vertical="center"/>
      <protection locked="0"/>
    </xf>
    <xf numFmtId="0" fontId="4" fillId="0" borderId="64"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52"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10" xfId="0" applyFont="1" applyFill="1" applyBorder="1" applyAlignment="1" applyProtection="1">
      <alignment horizontal="center" vertical="center"/>
      <protection locked="0"/>
    </xf>
    <xf numFmtId="0" fontId="4" fillId="0" borderId="63" xfId="0" applyFont="1" applyFill="1" applyBorder="1" applyAlignment="1" applyProtection="1">
      <alignment horizontal="center" vertical="center"/>
      <protection locked="0"/>
    </xf>
    <xf numFmtId="0" fontId="4" fillId="0" borderId="106" xfId="0" applyFont="1" applyFill="1" applyBorder="1" applyAlignment="1" applyProtection="1">
      <alignment horizontal="left" vertical="center"/>
      <protection locked="0"/>
    </xf>
    <xf numFmtId="0" fontId="4" fillId="0" borderId="105" xfId="0" applyFont="1" applyFill="1" applyBorder="1" applyAlignment="1" applyProtection="1">
      <alignment horizontal="left" vertical="center"/>
      <protection locked="0"/>
    </xf>
    <xf numFmtId="0" fontId="4" fillId="0" borderId="104" xfId="0" applyFont="1" applyFill="1" applyBorder="1" applyAlignment="1" applyProtection="1">
      <alignment horizontal="left" vertical="center"/>
      <protection locked="0"/>
    </xf>
    <xf numFmtId="0" fontId="4" fillId="0" borderId="6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25" fillId="0" borderId="54" xfId="0" applyFont="1" applyFill="1" applyBorder="1" applyAlignment="1" applyProtection="1">
      <alignment horizontal="center" vertical="center"/>
    </xf>
    <xf numFmtId="0" fontId="25" fillId="0" borderId="36" xfId="0" applyFont="1" applyFill="1" applyBorder="1" applyAlignment="1" applyProtection="1">
      <alignment horizontal="center" vertical="center"/>
    </xf>
    <xf numFmtId="187" fontId="4" fillId="2" borderId="65" xfId="0" applyNumberFormat="1" applyFont="1" applyFill="1" applyBorder="1" applyAlignment="1" applyProtection="1">
      <alignment horizontal="left" vertical="center"/>
      <protection locked="0"/>
    </xf>
    <xf numFmtId="187" fontId="4" fillId="2" borderId="36" xfId="0" applyNumberFormat="1" applyFont="1" applyFill="1" applyBorder="1" applyAlignment="1" applyProtection="1">
      <alignment horizontal="left" vertical="center"/>
      <protection locked="0"/>
    </xf>
    <xf numFmtId="0" fontId="25" fillId="0" borderId="65" xfId="0" applyFont="1" applyFill="1" applyBorder="1" applyAlignment="1" applyProtection="1">
      <alignment horizontal="right" vertical="center"/>
      <protection locked="0"/>
    </xf>
    <xf numFmtId="0" fontId="25" fillId="0" borderId="36" xfId="0" applyFont="1" applyFill="1" applyBorder="1" applyAlignment="1" applyProtection="1">
      <alignment horizontal="right" vertical="center"/>
      <protection locked="0"/>
    </xf>
    <xf numFmtId="0" fontId="4" fillId="0" borderId="103" xfId="0" applyFont="1" applyFill="1" applyBorder="1" applyAlignment="1" applyProtection="1">
      <alignment horizontal="left" vertical="center"/>
      <protection locked="0"/>
    </xf>
    <xf numFmtId="0" fontId="4" fillId="0" borderId="102" xfId="0" applyFont="1" applyFill="1" applyBorder="1" applyAlignment="1" applyProtection="1">
      <alignment horizontal="left" vertical="center"/>
      <protection locked="0"/>
    </xf>
    <xf numFmtId="0" fontId="4" fillId="0" borderId="101" xfId="0" applyFont="1" applyFill="1" applyBorder="1" applyAlignment="1" applyProtection="1">
      <alignment horizontal="left" vertical="center"/>
      <protection locked="0"/>
    </xf>
    <xf numFmtId="0" fontId="23" fillId="0" borderId="0" xfId="0" applyFont="1" applyFill="1" applyAlignment="1" applyProtection="1">
      <alignment horizontal="right" vertical="center"/>
    </xf>
    <xf numFmtId="0" fontId="25" fillId="0" borderId="65" xfId="0" applyFont="1" applyFill="1" applyBorder="1" applyAlignment="1" applyProtection="1">
      <alignment horizontal="center" vertical="center"/>
    </xf>
    <xf numFmtId="0" fontId="25" fillId="0" borderId="65" xfId="0" applyFont="1" applyFill="1" applyBorder="1" applyAlignment="1" applyProtection="1">
      <alignment horizontal="center" vertical="center"/>
      <protection locked="0"/>
    </xf>
    <xf numFmtId="0" fontId="25" fillId="0" borderId="36" xfId="0" applyFont="1" applyFill="1" applyBorder="1" applyAlignment="1" applyProtection="1">
      <alignment horizontal="center" vertical="center"/>
      <protection locked="0"/>
    </xf>
    <xf numFmtId="0" fontId="23" fillId="0" borderId="0" xfId="0" applyFont="1" applyFill="1" applyAlignment="1" applyProtection="1">
      <alignment horizontal="left" vertical="center"/>
      <protection locked="0"/>
    </xf>
    <xf numFmtId="0" fontId="8" fillId="0" borderId="0" xfId="0" applyFont="1" applyFill="1" applyAlignment="1" applyProtection="1">
      <alignment horizontal="right" vertical="center"/>
      <protection locked="0"/>
    </xf>
    <xf numFmtId="0" fontId="8" fillId="0" borderId="0" xfId="0" applyFont="1" applyFill="1" applyAlignment="1" applyProtection="1">
      <alignment horizontal="left"/>
    </xf>
    <xf numFmtId="0" fontId="4" fillId="0" borderId="85"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8" fillId="0" borderId="0" xfId="0" applyFont="1" applyFill="1" applyAlignment="1" applyProtection="1">
      <alignment horizontal="left" vertical="center" wrapText="1"/>
    </xf>
    <xf numFmtId="0" fontId="6" fillId="0" borderId="70" xfId="0" applyFont="1" applyFill="1" applyBorder="1" applyAlignment="1" applyProtection="1">
      <alignment horizontal="center" vertical="center" shrinkToFit="1"/>
    </xf>
    <xf numFmtId="0" fontId="6" fillId="0" borderId="64" xfId="0" applyFont="1" applyFill="1" applyBorder="1" applyAlignment="1" applyProtection="1">
      <alignment horizontal="center" vertical="center" shrinkToFit="1"/>
    </xf>
    <xf numFmtId="0" fontId="6" fillId="0" borderId="7" xfId="0" applyFont="1" applyFill="1" applyBorder="1" applyAlignment="1" applyProtection="1">
      <alignment horizontal="center" vertical="center" shrinkToFit="1"/>
    </xf>
    <xf numFmtId="0" fontId="4" fillId="2" borderId="86"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top" wrapText="1"/>
      <protection locked="0"/>
    </xf>
    <xf numFmtId="0" fontId="4" fillId="0" borderId="56" xfId="0" applyFont="1" applyFill="1" applyBorder="1" applyAlignment="1" applyProtection="1">
      <alignment horizontal="justify" vertical="top" wrapText="1"/>
      <protection locked="0"/>
    </xf>
    <xf numFmtId="0" fontId="4" fillId="0" borderId="5" xfId="0" applyFont="1" applyFill="1" applyBorder="1" applyAlignment="1" applyProtection="1">
      <alignment horizontal="justify" vertical="top" wrapText="1"/>
      <protection locked="0"/>
    </xf>
    <xf numFmtId="0" fontId="4" fillId="0" borderId="57" xfId="0" applyFont="1" applyFill="1" applyBorder="1" applyAlignment="1" applyProtection="1">
      <alignment horizontal="justify" vertical="top" wrapText="1"/>
      <protection locked="0"/>
    </xf>
    <xf numFmtId="0" fontId="4" fillId="0" borderId="9" xfId="0" applyFont="1" applyFill="1" applyBorder="1" applyAlignment="1" applyProtection="1">
      <alignment horizontal="justify" vertical="center" wrapText="1"/>
      <protection locked="0"/>
    </xf>
    <xf numFmtId="0" fontId="4" fillId="0" borderId="55"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55"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57" xfId="0" applyFont="1" applyFill="1" applyBorder="1" applyAlignment="1" applyProtection="1">
      <alignment horizontal="left" vertical="top" wrapText="1"/>
      <protection locked="0"/>
    </xf>
    <xf numFmtId="0" fontId="4" fillId="2" borderId="70" xfId="0" applyFont="1" applyFill="1" applyBorder="1" applyAlignment="1" applyProtection="1">
      <alignment horizontal="center" vertical="center" wrapText="1"/>
      <protection locked="0"/>
    </xf>
    <xf numFmtId="0" fontId="4" fillId="2" borderId="64"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 fillId="0" borderId="65" xfId="0" applyFont="1" applyFill="1" applyBorder="1" applyAlignment="1" applyProtection="1">
      <alignment horizontal="left" vertical="center"/>
      <protection locked="0"/>
    </xf>
    <xf numFmtId="0" fontId="4" fillId="0" borderId="54" xfId="0" applyFont="1" applyFill="1" applyBorder="1" applyAlignment="1" applyProtection="1">
      <alignment horizontal="left" vertical="center"/>
      <protection locked="0"/>
    </xf>
    <xf numFmtId="0" fontId="4" fillId="0" borderId="36" xfId="0" applyFont="1" applyFill="1" applyBorder="1" applyAlignment="1" applyProtection="1">
      <alignment horizontal="left" vertical="center"/>
      <protection locked="0"/>
    </xf>
    <xf numFmtId="0" fontId="8" fillId="0" borderId="0" xfId="0" applyFont="1" applyFill="1" applyAlignment="1" applyProtection="1">
      <alignment vertical="top"/>
      <protection locked="0"/>
    </xf>
    <xf numFmtId="0" fontId="0" fillId="0" borderId="0" xfId="0" applyAlignment="1" applyProtection="1">
      <alignment vertical="top"/>
      <protection locked="0"/>
    </xf>
    <xf numFmtId="0" fontId="6" fillId="2" borderId="10" xfId="0" applyFont="1" applyFill="1" applyBorder="1" applyAlignment="1" applyProtection="1">
      <alignment horizontal="center" vertical="center" shrinkToFit="1"/>
    </xf>
    <xf numFmtId="0" fontId="6" fillId="2" borderId="69" xfId="0" applyFont="1" applyFill="1" applyBorder="1" applyAlignment="1" applyProtection="1">
      <alignment horizontal="center" vertical="center" shrinkToFit="1"/>
    </xf>
    <xf numFmtId="0" fontId="6" fillId="2" borderId="86" xfId="0" applyFont="1" applyFill="1" applyBorder="1" applyAlignment="1" applyProtection="1">
      <alignment horizontal="center" vertical="center" shrinkToFit="1"/>
    </xf>
    <xf numFmtId="0" fontId="6" fillId="2" borderId="5" xfId="0" applyFont="1" applyFill="1" applyBorder="1" applyAlignment="1" applyProtection="1">
      <alignment horizontal="center" vertical="center" shrinkToFit="1"/>
    </xf>
    <xf numFmtId="186" fontId="4" fillId="0" borderId="70" xfId="0" applyNumberFormat="1" applyFont="1" applyFill="1" applyBorder="1" applyAlignment="1" applyProtection="1">
      <alignment horizontal="center" vertical="center" wrapText="1"/>
      <protection locked="0"/>
    </xf>
    <xf numFmtId="186" fontId="4" fillId="0" borderId="64" xfId="0" applyNumberFormat="1" applyFont="1" applyFill="1" applyBorder="1" applyAlignment="1" applyProtection="1">
      <alignment horizontal="center" vertical="center" wrapText="1"/>
      <protection locked="0"/>
    </xf>
    <xf numFmtId="186" fontId="4" fillId="0" borderId="40"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xf>
    <xf numFmtId="0" fontId="4" fillId="0" borderId="46" xfId="0" applyFont="1" applyFill="1" applyBorder="1" applyAlignment="1" applyProtection="1">
      <alignment horizontal="left" vertical="center" wrapText="1"/>
    </xf>
    <xf numFmtId="0" fontId="4" fillId="0" borderId="7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70" xfId="0" applyFont="1" applyFill="1" applyBorder="1" applyAlignment="1" applyProtection="1">
      <alignment horizontal="center" vertical="center"/>
      <protection locked="0"/>
    </xf>
    <xf numFmtId="0" fontId="4" fillId="0" borderId="64"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6" fillId="0" borderId="70" xfId="0" applyFont="1" applyFill="1" applyBorder="1" applyAlignment="1" applyProtection="1">
      <alignment horizontal="center" vertical="center"/>
    </xf>
    <xf numFmtId="0" fontId="6" fillId="0" borderId="64"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4" fillId="0" borderId="65"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4" fillId="0" borderId="61" xfId="0" applyFont="1" applyFill="1" applyBorder="1" applyAlignment="1" applyProtection="1">
      <alignment horizontal="center" vertical="center"/>
      <protection locked="0"/>
    </xf>
    <xf numFmtId="186" fontId="4" fillId="0" borderId="70" xfId="0" applyNumberFormat="1" applyFont="1" applyFill="1" applyBorder="1" applyAlignment="1" applyProtection="1">
      <alignment horizontal="center" vertical="center"/>
      <protection locked="0"/>
    </xf>
    <xf numFmtId="186" fontId="4" fillId="0" borderId="64" xfId="0" applyNumberFormat="1" applyFont="1" applyFill="1" applyBorder="1" applyAlignment="1" applyProtection="1">
      <alignment horizontal="center" vertical="center"/>
      <protection locked="0"/>
    </xf>
    <xf numFmtId="186" fontId="4" fillId="0" borderId="40" xfId="0" applyNumberFormat="1" applyFont="1" applyFill="1" applyBorder="1" applyAlignment="1" applyProtection="1">
      <alignment horizontal="center" vertical="center"/>
      <protection locked="0"/>
    </xf>
    <xf numFmtId="187" fontId="4" fillId="0" borderId="69" xfId="0" applyNumberFormat="1" applyFont="1" applyFill="1" applyBorder="1" applyAlignment="1" applyProtection="1">
      <alignment horizontal="center" vertical="center" wrapText="1"/>
      <protection locked="0"/>
    </xf>
    <xf numFmtId="187" fontId="4" fillId="0" borderId="44" xfId="0" applyNumberFormat="1" applyFont="1" applyFill="1" applyBorder="1" applyAlignment="1" applyProtection="1">
      <alignment horizontal="center" vertical="center" wrapText="1"/>
      <protection locked="0"/>
    </xf>
    <xf numFmtId="0" fontId="11" fillId="0" borderId="35" xfId="0" applyFont="1" applyFill="1" applyBorder="1" applyAlignment="1" applyProtection="1">
      <alignment horizontal="center" vertical="center"/>
      <protection locked="0"/>
    </xf>
    <xf numFmtId="0" fontId="0" fillId="0" borderId="53" xfId="0" applyBorder="1" applyAlignment="1" applyProtection="1">
      <alignment horizontal="center" vertical="center"/>
      <protection locked="0"/>
    </xf>
    <xf numFmtId="3" fontId="11" fillId="0" borderId="2" xfId="3"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3" fontId="0" fillId="0" borderId="8" xfId="0" applyNumberFormat="1" applyBorder="1" applyAlignment="1" applyProtection="1">
      <alignment horizontal="center" vertical="center"/>
      <protection locked="0"/>
    </xf>
    <xf numFmtId="3" fontId="0" fillId="0" borderId="5" xfId="0" applyNumberFormat="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16" fillId="0" borderId="9" xfId="3" applyFont="1" applyFill="1" applyBorder="1" applyAlignment="1">
      <alignment horizontal="left" vertical="top" wrapText="1"/>
    </xf>
    <xf numFmtId="0" fontId="16" fillId="0" borderId="9" xfId="0" applyFont="1" applyBorder="1" applyAlignment="1">
      <alignment horizontal="left" vertical="top" wrapText="1"/>
    </xf>
    <xf numFmtId="0" fontId="0" fillId="0" borderId="9" xfId="0" applyBorder="1" applyAlignment="1">
      <alignment horizontal="left" wrapText="1"/>
    </xf>
    <xf numFmtId="3" fontId="11" fillId="0" borderId="35" xfId="3" applyNumberFormat="1" applyFont="1" applyFill="1" applyBorder="1" applyAlignment="1" applyProtection="1">
      <alignment horizontal="center" vertical="center"/>
      <protection locked="0"/>
    </xf>
    <xf numFmtId="3" fontId="0" fillId="0" borderId="23" xfId="0" applyNumberFormat="1" applyBorder="1" applyAlignment="1" applyProtection="1">
      <alignment horizontal="center" vertical="center"/>
      <protection locked="0"/>
    </xf>
    <xf numFmtId="3" fontId="0" fillId="0" borderId="53" xfId="0" applyNumberFormat="1" applyBorder="1" applyAlignment="1" applyProtection="1">
      <alignment horizontal="center" vertical="center"/>
      <protection locked="0"/>
    </xf>
    <xf numFmtId="0" fontId="16" fillId="0" borderId="9" xfId="0" applyFont="1" applyFill="1" applyBorder="1" applyAlignment="1">
      <alignment horizontal="left" vertical="top" wrapText="1"/>
    </xf>
    <xf numFmtId="0" fontId="26" fillId="0" borderId="9" xfId="0" applyFont="1" applyBorder="1" applyAlignment="1">
      <alignment horizontal="left" vertical="top" wrapText="1"/>
    </xf>
    <xf numFmtId="0" fontId="11" fillId="0" borderId="35" xfId="3"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1" fillId="2" borderId="35" xfId="0" quotePrefix="1"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protection locked="0"/>
    </xf>
    <xf numFmtId="0" fontId="12" fillId="0" borderId="48" xfId="0" applyFont="1" applyFill="1" applyBorder="1" applyAlignment="1" applyProtection="1">
      <alignment horizontal="center" vertical="center"/>
      <protection locked="0"/>
    </xf>
    <xf numFmtId="0" fontId="15" fillId="0" borderId="2"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11" fillId="0" borderId="41" xfId="0" applyFont="1" applyFill="1" applyBorder="1" applyAlignment="1">
      <alignment horizontal="center" vertical="center"/>
    </xf>
    <xf numFmtId="0" fontId="11" fillId="0" borderId="39" xfId="0" applyFont="1" applyFill="1" applyBorder="1" applyAlignment="1">
      <alignment horizontal="center" vertical="center"/>
    </xf>
    <xf numFmtId="0" fontId="28" fillId="0" borderId="0" xfId="4" applyFont="1" applyFill="1" applyBorder="1" applyAlignment="1">
      <alignment horizontal="right" vertical="center"/>
    </xf>
    <xf numFmtId="0" fontId="12" fillId="0" borderId="0" xfId="4" applyFont="1" applyFill="1" applyBorder="1" applyAlignment="1">
      <alignment horizontal="right" vertical="center"/>
    </xf>
    <xf numFmtId="0" fontId="12" fillId="0" borderId="65" xfId="4" applyFont="1" applyFill="1" applyBorder="1" applyAlignment="1">
      <alignment horizontal="center" vertical="center" shrinkToFit="1"/>
    </xf>
    <xf numFmtId="0" fontId="12" fillId="0" borderId="54" xfId="4" applyFont="1" applyFill="1" applyBorder="1" applyAlignment="1">
      <alignment horizontal="center" vertical="center" shrinkToFit="1"/>
    </xf>
    <xf numFmtId="0" fontId="12" fillId="0" borderId="61" xfId="4" applyFont="1" applyFill="1" applyBorder="1" applyAlignment="1">
      <alignment horizontal="center" vertical="center" shrinkToFit="1"/>
    </xf>
    <xf numFmtId="0" fontId="12" fillId="0" borderId="70" xfId="4" applyFont="1" applyFill="1" applyBorder="1" applyAlignment="1">
      <alignment horizontal="center" vertical="center" shrinkToFit="1"/>
    </xf>
    <xf numFmtId="0" fontId="12" fillId="0" borderId="64" xfId="4" applyFont="1" applyFill="1" applyBorder="1" applyAlignment="1">
      <alignment horizontal="center" vertical="center" shrinkToFit="1"/>
    </xf>
    <xf numFmtId="0" fontId="12" fillId="0" borderId="40" xfId="4" applyFont="1" applyFill="1" applyBorder="1" applyAlignment="1">
      <alignment horizontal="center" vertical="center" shrinkToFit="1"/>
    </xf>
    <xf numFmtId="0" fontId="12" fillId="0" borderId="2" xfId="4" applyFont="1" applyFill="1" applyBorder="1" applyAlignment="1">
      <alignment horizontal="center" vertical="center" wrapText="1"/>
    </xf>
    <xf numFmtId="0" fontId="12" fillId="0" borderId="9" xfId="4" applyFont="1" applyFill="1" applyBorder="1" applyAlignment="1">
      <alignment horizontal="center" vertical="center" wrapText="1"/>
    </xf>
    <xf numFmtId="0" fontId="12" fillId="0" borderId="55" xfId="4" applyFont="1" applyFill="1" applyBorder="1" applyAlignment="1">
      <alignment horizontal="center" vertical="center" wrapText="1"/>
    </xf>
    <xf numFmtId="0" fontId="12" fillId="0" borderId="8"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57" xfId="4" applyFont="1" applyFill="1" applyBorder="1" applyAlignment="1">
      <alignment horizontal="center" vertical="center" wrapText="1"/>
    </xf>
    <xf numFmtId="0" fontId="12" fillId="0" borderId="3"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12" fillId="0" borderId="56" xfId="4" applyFont="1" applyFill="1" applyBorder="1" applyAlignment="1">
      <alignment horizontal="center" vertical="center" wrapText="1"/>
    </xf>
    <xf numFmtId="0" fontId="12" fillId="0" borderId="9" xfId="4" applyFont="1" applyFill="1" applyBorder="1" applyAlignment="1">
      <alignment horizontal="justify" vertical="center" wrapText="1"/>
    </xf>
    <xf numFmtId="0" fontId="12" fillId="0" borderId="87" xfId="4" applyFont="1" applyFill="1" applyBorder="1" applyAlignment="1">
      <alignment horizontal="justify" vertical="center" wrapText="1"/>
    </xf>
    <xf numFmtId="0" fontId="12" fillId="0" borderId="68" xfId="4" applyFont="1" applyFill="1" applyBorder="1" applyAlignment="1">
      <alignment horizontal="justify" vertical="center" wrapText="1"/>
    </xf>
    <xf numFmtId="0" fontId="12" fillId="0" borderId="66" xfId="4" applyFont="1" applyFill="1" applyBorder="1" applyAlignment="1">
      <alignment horizontal="justify" vertical="center" wrapText="1"/>
    </xf>
    <xf numFmtId="0" fontId="15" fillId="0" borderId="9" xfId="4" applyFont="1" applyFill="1" applyBorder="1" applyAlignment="1">
      <alignment horizontal="justify" vertical="center" wrapText="1"/>
    </xf>
    <xf numFmtId="0" fontId="15" fillId="0" borderId="5" xfId="4" applyFont="1" applyFill="1" applyBorder="1" applyAlignment="1">
      <alignment horizontal="justify" vertical="center" wrapText="1"/>
    </xf>
    <xf numFmtId="0" fontId="12" fillId="0" borderId="90" xfId="4" applyFont="1" applyFill="1" applyBorder="1" applyAlignment="1">
      <alignment horizontal="center" vertical="center" wrapText="1"/>
    </xf>
    <xf numFmtId="0" fontId="12" fillId="0" borderId="4" xfId="4" applyFont="1" applyFill="1" applyBorder="1" applyAlignment="1">
      <alignment horizontal="center" vertical="center" wrapText="1"/>
    </xf>
    <xf numFmtId="0" fontId="12" fillId="0" borderId="62" xfId="4" applyFont="1" applyFill="1" applyBorder="1" applyAlignment="1">
      <alignment horizontal="center" vertical="center" wrapText="1"/>
    </xf>
    <xf numFmtId="0" fontId="12" fillId="0" borderId="41" xfId="4" applyFont="1" applyFill="1" applyBorder="1" applyAlignment="1">
      <alignment horizontal="justify" vertical="center" wrapText="1"/>
    </xf>
    <xf numFmtId="0" fontId="12" fillId="0" borderId="39" xfId="4" applyFont="1" applyFill="1" applyBorder="1" applyAlignment="1">
      <alignment horizontal="justify" vertical="center" wrapText="1"/>
    </xf>
    <xf numFmtId="0" fontId="12" fillId="2" borderId="90" xfId="4" applyFont="1" applyFill="1" applyBorder="1" applyAlignment="1" applyProtection="1">
      <alignment horizontal="left" vertical="center" wrapText="1"/>
      <protection locked="0"/>
    </xf>
    <xf numFmtId="0" fontId="12" fillId="2" borderId="4" xfId="4" applyFont="1" applyFill="1" applyBorder="1" applyAlignment="1" applyProtection="1">
      <alignment horizontal="left" vertical="center" wrapText="1"/>
      <protection locked="0"/>
    </xf>
    <xf numFmtId="0" fontId="12" fillId="2" borderId="62" xfId="4" applyFont="1" applyFill="1" applyBorder="1" applyAlignment="1" applyProtection="1">
      <alignment horizontal="left" vertical="center" wrapText="1"/>
      <protection locked="0"/>
    </xf>
    <xf numFmtId="0" fontId="12" fillId="2" borderId="65" xfId="4" applyFont="1" applyFill="1" applyBorder="1" applyAlignment="1" applyProtection="1">
      <alignment horizontal="left" vertical="center" wrapText="1"/>
      <protection locked="0"/>
    </xf>
    <xf numFmtId="0" fontId="12" fillId="2" borderId="54" xfId="4" applyFont="1" applyFill="1" applyBorder="1" applyAlignment="1" applyProtection="1">
      <alignment horizontal="left" vertical="center" wrapText="1"/>
      <protection locked="0"/>
    </xf>
    <xf numFmtId="0" fontId="12" fillId="2" borderId="61" xfId="4" applyFont="1" applyFill="1" applyBorder="1" applyAlignment="1" applyProtection="1">
      <alignment horizontal="left" vertical="center" wrapText="1"/>
      <protection locked="0"/>
    </xf>
    <xf numFmtId="0" fontId="12" fillId="2" borderId="70" xfId="4" applyFont="1" applyFill="1" applyBorder="1" applyAlignment="1" applyProtection="1">
      <alignment horizontal="left" vertical="center" wrapText="1"/>
      <protection locked="0"/>
    </xf>
    <xf numFmtId="0" fontId="12" fillId="2" borderId="64" xfId="4" applyFont="1" applyFill="1" applyBorder="1" applyAlignment="1" applyProtection="1">
      <alignment horizontal="left" vertical="center" wrapText="1"/>
      <protection locked="0"/>
    </xf>
    <xf numFmtId="0" fontId="12" fillId="2" borderId="40" xfId="4" applyFont="1" applyFill="1" applyBorder="1" applyAlignment="1" applyProtection="1">
      <alignment horizontal="left" vertical="center" wrapText="1"/>
      <protection locked="0"/>
    </xf>
    <xf numFmtId="0" fontId="12" fillId="0" borderId="41" xfId="4" applyFont="1" applyFill="1" applyBorder="1" applyAlignment="1">
      <alignment horizontal="center" vertical="center" wrapText="1"/>
    </xf>
    <xf numFmtId="0" fontId="12" fillId="0" borderId="45"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11" fillId="0" borderId="9" xfId="4" applyFont="1" applyFill="1" applyBorder="1" applyAlignment="1">
      <alignment horizontal="center" vertical="center" wrapText="1"/>
    </xf>
    <xf numFmtId="0" fontId="11" fillId="0" borderId="3"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11" fillId="0" borderId="8" xfId="4" applyFont="1" applyFill="1" applyBorder="1" applyAlignment="1">
      <alignment horizontal="center" vertical="center" wrapText="1"/>
    </xf>
    <xf numFmtId="0" fontId="11" fillId="0" borderId="5" xfId="4"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2" fillId="0" borderId="85" xfId="0" applyFont="1" applyFill="1" applyBorder="1" applyAlignment="1">
      <alignment horizontal="justify" vertical="center" wrapText="1"/>
    </xf>
    <xf numFmtId="0" fontId="12" fillId="0" borderId="89" xfId="0" applyFont="1" applyFill="1" applyBorder="1" applyAlignment="1">
      <alignment horizontal="justify" vertical="center" wrapText="1"/>
    </xf>
    <xf numFmtId="0" fontId="12" fillId="0" borderId="10" xfId="0" applyFont="1" applyFill="1" applyBorder="1" applyAlignment="1">
      <alignment vertical="center" wrapText="1"/>
    </xf>
    <xf numFmtId="0" fontId="12" fillId="0" borderId="85" xfId="0" applyFont="1" applyFill="1" applyBorder="1" applyAlignment="1">
      <alignment vertical="center" wrapText="1"/>
    </xf>
    <xf numFmtId="0" fontId="12" fillId="0" borderId="89" xfId="0" applyFont="1" applyFill="1" applyBorder="1" applyAlignment="1">
      <alignment vertical="center" wrapText="1"/>
    </xf>
    <xf numFmtId="0" fontId="12" fillId="0" borderId="2"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12" fillId="0" borderId="72" xfId="0" applyFont="1" applyFill="1" applyBorder="1" applyAlignment="1">
      <alignment horizontal="justify" vertical="center" wrapText="1"/>
    </xf>
    <xf numFmtId="0" fontId="12" fillId="0" borderId="90" xfId="4" applyFont="1" applyFill="1" applyBorder="1" applyAlignment="1" applyProtection="1">
      <alignment horizontal="left" vertical="center" wrapText="1"/>
      <protection locked="0"/>
    </xf>
    <xf numFmtId="0" fontId="12" fillId="0" borderId="62" xfId="4" applyFont="1" applyFill="1" applyBorder="1" applyAlignment="1" applyProtection="1">
      <alignment horizontal="left" vertical="center" wrapText="1"/>
      <protection locked="0"/>
    </xf>
    <xf numFmtId="0" fontId="12" fillId="0" borderId="65" xfId="4" applyFont="1" applyFill="1" applyBorder="1" applyAlignment="1" applyProtection="1">
      <alignment horizontal="left" vertical="center" wrapText="1"/>
      <protection locked="0"/>
    </xf>
    <xf numFmtId="0" fontId="12" fillId="0" borderId="61" xfId="4" applyFont="1" applyFill="1" applyBorder="1" applyAlignment="1" applyProtection="1">
      <alignment horizontal="left" vertical="center" wrapText="1"/>
      <protection locked="0"/>
    </xf>
    <xf numFmtId="0" fontId="12" fillId="0" borderId="63" xfId="0" applyFont="1" applyFill="1" applyBorder="1" applyAlignment="1">
      <alignment horizontal="justify" vertical="center" wrapText="1"/>
    </xf>
    <xf numFmtId="0" fontId="12" fillId="0" borderId="73" xfId="0" applyFont="1" applyFill="1" applyBorder="1" applyAlignment="1">
      <alignment horizontal="justify" vertical="center" wrapText="1"/>
    </xf>
    <xf numFmtId="0" fontId="12" fillId="0" borderId="70" xfId="4" applyFont="1" applyFill="1" applyBorder="1" applyAlignment="1" applyProtection="1">
      <alignment horizontal="left" vertical="center" wrapText="1"/>
      <protection locked="0"/>
    </xf>
    <xf numFmtId="0" fontId="12" fillId="0" borderId="40" xfId="4" applyFont="1" applyFill="1" applyBorder="1" applyAlignment="1" applyProtection="1">
      <alignment horizontal="left" vertical="center" wrapText="1"/>
      <protection locked="0"/>
    </xf>
    <xf numFmtId="0" fontId="11" fillId="0" borderId="10" xfId="4" applyFont="1" applyFill="1" applyBorder="1" applyAlignment="1">
      <alignment horizontal="center" vertical="center"/>
    </xf>
    <xf numFmtId="0" fontId="11" fillId="0" borderId="69" xfId="4" applyFont="1" applyFill="1" applyBorder="1" applyAlignment="1">
      <alignment horizontal="center" vertical="center"/>
    </xf>
    <xf numFmtId="0" fontId="11" fillId="0" borderId="86" xfId="4" applyFont="1" applyFill="1" applyBorder="1" applyAlignment="1">
      <alignment horizontal="center" vertical="center"/>
    </xf>
    <xf numFmtId="0" fontId="11" fillId="0" borderId="5" xfId="4" applyFont="1" applyFill="1" applyBorder="1" applyAlignment="1">
      <alignment horizontal="center" vertical="center"/>
    </xf>
    <xf numFmtId="0" fontId="12" fillId="0" borderId="39" xfId="4"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2" xfId="3" applyFont="1" applyFill="1" applyBorder="1" applyAlignment="1">
      <alignment horizontal="center" vertical="center"/>
    </xf>
    <xf numFmtId="0" fontId="12" fillId="0" borderId="3" xfId="3" applyFont="1" applyFill="1" applyBorder="1" applyAlignment="1">
      <alignment horizontal="center" vertical="center"/>
    </xf>
    <xf numFmtId="0" fontId="12" fillId="0" borderId="8" xfId="3" applyFont="1" applyFill="1" applyBorder="1" applyAlignment="1">
      <alignment horizontal="center" vertical="center"/>
    </xf>
    <xf numFmtId="0" fontId="12" fillId="0" borderId="10" xfId="3" applyFont="1" applyFill="1" applyBorder="1" applyAlignment="1">
      <alignment horizontal="justify" vertical="center" wrapText="1"/>
    </xf>
    <xf numFmtId="0" fontId="12" fillId="0" borderId="85" xfId="3" applyFont="1" applyFill="1" applyBorder="1" applyAlignment="1">
      <alignment horizontal="justify" vertical="center" wrapText="1"/>
    </xf>
    <xf numFmtId="0" fontId="12" fillId="0" borderId="86" xfId="3" applyFont="1" applyFill="1" applyBorder="1" applyAlignment="1">
      <alignment horizontal="justify" vertical="center" wrapText="1"/>
    </xf>
    <xf numFmtId="0" fontId="12" fillId="0" borderId="69" xfId="3" applyFont="1" applyFill="1" applyBorder="1" applyAlignment="1">
      <alignment horizontal="center" vertical="center" wrapText="1"/>
    </xf>
    <xf numFmtId="0" fontId="12" fillId="0" borderId="0" xfId="3" applyFont="1" applyFill="1" applyBorder="1" applyAlignment="1">
      <alignment horizontal="center" vertical="center" wrapText="1"/>
    </xf>
    <xf numFmtId="0" fontId="12" fillId="0" borderId="5" xfId="3" applyFont="1" applyFill="1" applyBorder="1" applyAlignment="1">
      <alignment horizontal="center" vertical="center" wrapText="1"/>
    </xf>
    <xf numFmtId="0" fontId="12" fillId="0" borderId="80" xfId="3" applyFont="1" applyFill="1" applyBorder="1" applyAlignment="1">
      <alignment horizontal="justify" vertical="center" wrapText="1"/>
    </xf>
    <xf numFmtId="0" fontId="12" fillId="0" borderId="66" xfId="3" applyFont="1" applyFill="1" applyBorder="1" applyAlignment="1">
      <alignment horizontal="justify" vertical="center" wrapText="1"/>
    </xf>
    <xf numFmtId="0" fontId="12" fillId="0" borderId="30" xfId="3" applyFont="1" applyFill="1" applyBorder="1" applyAlignment="1">
      <alignment horizontal="justify" vertical="center" wrapText="1"/>
    </xf>
    <xf numFmtId="0" fontId="12" fillId="0" borderId="67" xfId="3" applyFont="1" applyFill="1" applyBorder="1" applyAlignment="1">
      <alignment horizontal="justify" vertical="center" wrapText="1"/>
    </xf>
    <xf numFmtId="0" fontId="11" fillId="2" borderId="59" xfId="4" applyNumberFormat="1" applyFont="1" applyFill="1" applyBorder="1" applyAlignment="1" applyProtection="1">
      <alignment horizontal="left" vertical="center" wrapText="1"/>
      <protection locked="0"/>
    </xf>
    <xf numFmtId="0" fontId="11" fillId="2" borderId="62" xfId="4" applyNumberFormat="1" applyFont="1" applyFill="1" applyBorder="1" applyAlignment="1" applyProtection="1">
      <alignment horizontal="left" vertical="center" wrapText="1"/>
      <protection locked="0"/>
    </xf>
    <xf numFmtId="181" fontId="11" fillId="2" borderId="70" xfId="4" applyNumberFormat="1" applyFont="1" applyFill="1" applyBorder="1" applyAlignment="1" applyProtection="1">
      <alignment horizontal="center" vertical="center" wrapText="1"/>
      <protection locked="0"/>
    </xf>
    <xf numFmtId="181" fontId="11" fillId="2" borderId="40" xfId="4" applyNumberFormat="1" applyFont="1" applyFill="1" applyBorder="1" applyAlignment="1" applyProtection="1">
      <alignment horizontal="center" vertical="center" wrapText="1"/>
      <protection locked="0"/>
    </xf>
    <xf numFmtId="0" fontId="11" fillId="2" borderId="51" xfId="4" applyNumberFormat="1" applyFont="1" applyFill="1" applyBorder="1" applyAlignment="1" applyProtection="1">
      <alignment horizontal="left" vertical="center" wrapText="1"/>
      <protection locked="0"/>
    </xf>
    <xf numFmtId="0" fontId="11" fillId="2" borderId="40" xfId="4" applyNumberFormat="1" applyFont="1" applyFill="1" applyBorder="1" applyAlignment="1" applyProtection="1">
      <alignment horizontal="left" vertical="center" wrapText="1"/>
      <protection locked="0"/>
    </xf>
    <xf numFmtId="0" fontId="11" fillId="2" borderId="43" xfId="4" applyNumberFormat="1" applyFont="1" applyFill="1" applyBorder="1" applyAlignment="1" applyProtection="1">
      <alignment horizontal="left" vertical="center" wrapText="1"/>
      <protection locked="0"/>
    </xf>
    <xf numFmtId="0" fontId="11" fillId="2" borderId="61" xfId="4" applyNumberFormat="1" applyFont="1" applyFill="1" applyBorder="1" applyAlignment="1" applyProtection="1">
      <alignment horizontal="left" vertical="center" wrapText="1"/>
      <protection locked="0"/>
    </xf>
    <xf numFmtId="0" fontId="15" fillId="0" borderId="41"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1" fillId="0" borderId="2"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55" xfId="3" applyFont="1" applyFill="1" applyBorder="1" applyAlignment="1">
      <alignment horizontal="center" vertical="center"/>
    </xf>
    <xf numFmtId="0" fontId="11" fillId="0" borderId="3" xfId="3" applyFont="1" applyFill="1" applyBorder="1" applyAlignment="1">
      <alignment horizontal="center" vertical="center"/>
    </xf>
    <xf numFmtId="0" fontId="11" fillId="0" borderId="0" xfId="3" applyFont="1" applyFill="1" applyBorder="1" applyAlignment="1">
      <alignment horizontal="center" vertical="center"/>
    </xf>
    <xf numFmtId="0" fontId="11" fillId="0" borderId="56" xfId="3" applyFont="1" applyFill="1" applyBorder="1" applyAlignment="1">
      <alignment horizontal="center" vertical="center"/>
    </xf>
    <xf numFmtId="0" fontId="11" fillId="0" borderId="8" xfId="3" applyFont="1" applyFill="1" applyBorder="1" applyAlignment="1">
      <alignment horizontal="center" vertical="center"/>
    </xf>
    <xf numFmtId="0" fontId="11" fillId="0" borderId="5" xfId="3" applyFont="1" applyFill="1" applyBorder="1" applyAlignment="1">
      <alignment horizontal="center" vertical="center"/>
    </xf>
    <xf numFmtId="0" fontId="11" fillId="0" borderId="57" xfId="3" applyFont="1" applyFill="1" applyBorder="1" applyAlignment="1">
      <alignment horizontal="center" vertical="center"/>
    </xf>
    <xf numFmtId="0" fontId="11" fillId="0" borderId="35" xfId="3" applyFont="1" applyFill="1" applyBorder="1" applyAlignment="1">
      <alignment horizontal="center" vertical="center" wrapText="1"/>
    </xf>
    <xf numFmtId="0" fontId="11" fillId="0" borderId="23" xfId="3" applyFont="1" applyFill="1" applyBorder="1" applyAlignment="1">
      <alignment horizontal="center" vertical="center" wrapText="1"/>
    </xf>
    <xf numFmtId="0" fontId="11" fillId="0" borderId="53" xfId="3" applyFont="1" applyFill="1" applyBorder="1" applyAlignment="1">
      <alignment horizontal="center" vertical="center" wrapText="1"/>
    </xf>
    <xf numFmtId="0" fontId="15" fillId="0" borderId="2" xfId="3" applyFont="1" applyFill="1" applyBorder="1" applyAlignment="1">
      <alignment horizontal="center" vertical="center" wrapText="1"/>
    </xf>
    <xf numFmtId="0" fontId="15" fillId="0" borderId="9" xfId="3" applyFont="1" applyFill="1" applyBorder="1" applyAlignment="1">
      <alignment horizontal="center" vertical="center" wrapText="1"/>
    </xf>
    <xf numFmtId="0" fontId="15" fillId="0" borderId="55"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2" fillId="0" borderId="8" xfId="3" applyFont="1" applyFill="1" applyBorder="1" applyAlignment="1">
      <alignment horizontal="center" vertical="center" wrapText="1"/>
    </xf>
    <xf numFmtId="0" fontId="12" fillId="0" borderId="80" xfId="3" applyFont="1" applyFill="1" applyBorder="1" applyAlignment="1">
      <alignment horizontal="center" vertical="center" wrapText="1"/>
    </xf>
    <xf numFmtId="0" fontId="12" fillId="0" borderId="66" xfId="3" applyFont="1" applyFill="1" applyBorder="1" applyAlignment="1">
      <alignment horizontal="center" vertical="center" wrapText="1"/>
    </xf>
    <xf numFmtId="0" fontId="12" fillId="0" borderId="30" xfId="3" applyFont="1" applyFill="1" applyBorder="1" applyAlignment="1">
      <alignment horizontal="center" vertical="center" wrapText="1"/>
    </xf>
    <xf numFmtId="0" fontId="12" fillId="0" borderId="67" xfId="3" applyFont="1" applyFill="1" applyBorder="1" applyAlignment="1">
      <alignment horizontal="center" vertical="center" wrapText="1"/>
    </xf>
    <xf numFmtId="0" fontId="12" fillId="0" borderId="10" xfId="3" applyFont="1" applyFill="1" applyBorder="1" applyAlignment="1">
      <alignment horizontal="center" vertical="center" wrapText="1"/>
    </xf>
    <xf numFmtId="0" fontId="12" fillId="0" borderId="86" xfId="3" applyFont="1" applyFill="1" applyBorder="1" applyAlignment="1">
      <alignment horizontal="center" vertical="center" wrapText="1"/>
    </xf>
    <xf numFmtId="0" fontId="11" fillId="0" borderId="35" xfId="3" applyFont="1" applyFill="1" applyBorder="1" applyAlignment="1">
      <alignment horizontal="center" vertical="center"/>
    </xf>
    <xf numFmtId="0" fontId="11" fillId="0" borderId="23" xfId="3" applyFont="1" applyFill="1" applyBorder="1" applyAlignment="1">
      <alignment horizontal="center" vertical="center"/>
    </xf>
    <xf numFmtId="0" fontId="11" fillId="0" borderId="53" xfId="3" applyFont="1" applyFill="1" applyBorder="1" applyAlignment="1">
      <alignment horizontal="center" vertical="center"/>
    </xf>
    <xf numFmtId="0" fontId="12" fillId="0" borderId="55" xfId="3" applyFont="1" applyFill="1" applyBorder="1" applyAlignment="1">
      <alignment horizontal="center" vertical="center" wrapText="1"/>
    </xf>
    <xf numFmtId="0" fontId="12" fillId="0" borderId="60" xfId="3" applyFont="1" applyFill="1" applyBorder="1" applyAlignment="1">
      <alignment horizontal="center" vertical="center" wrapText="1"/>
    </xf>
    <xf numFmtId="0" fontId="12" fillId="2" borderId="68" xfId="4" applyFont="1" applyFill="1" applyBorder="1" applyAlignment="1" applyProtection="1">
      <alignment horizontal="justify" vertical="center" wrapText="1"/>
      <protection locked="0"/>
    </xf>
    <xf numFmtId="0" fontId="12" fillId="2" borderId="55" xfId="4" applyFont="1" applyFill="1" applyBorder="1" applyAlignment="1" applyProtection="1">
      <alignment horizontal="justify" vertical="center" wrapText="1"/>
      <protection locked="0"/>
    </xf>
    <xf numFmtId="0" fontId="12" fillId="2" borderId="89" xfId="4" applyFont="1" applyFill="1" applyBorder="1" applyAlignment="1" applyProtection="1">
      <alignment horizontal="justify" vertical="center" wrapText="1"/>
      <protection locked="0"/>
    </xf>
    <xf numFmtId="0" fontId="12" fillId="2" borderId="73" xfId="4" applyFont="1" applyFill="1" applyBorder="1" applyAlignment="1" applyProtection="1">
      <alignment horizontal="justify" vertical="center" wrapText="1"/>
      <protection locked="0"/>
    </xf>
    <xf numFmtId="0" fontId="12" fillId="0" borderId="84" xfId="4" applyFont="1" applyFill="1" applyBorder="1" applyAlignment="1">
      <alignment horizontal="center" vertical="center"/>
    </xf>
    <xf numFmtId="0" fontId="12" fillId="0" borderId="28" xfId="4" applyFont="1" applyFill="1" applyBorder="1" applyAlignment="1">
      <alignment horizontal="center" vertical="center"/>
    </xf>
    <xf numFmtId="0" fontId="12" fillId="0" borderId="29" xfId="4" applyFont="1" applyFill="1" applyBorder="1" applyAlignment="1">
      <alignment horizontal="center" vertical="center"/>
    </xf>
    <xf numFmtId="0" fontId="11" fillId="2" borderId="35" xfId="4" applyFont="1" applyFill="1" applyBorder="1" applyAlignment="1" applyProtection="1">
      <alignment horizontal="center" vertical="center"/>
    </xf>
    <xf numFmtId="0" fontId="11" fillId="2" borderId="23" xfId="4" applyFont="1" applyFill="1" applyBorder="1" applyAlignment="1" applyProtection="1">
      <alignment horizontal="center" vertical="center"/>
    </xf>
    <xf numFmtId="0" fontId="11" fillId="2" borderId="53" xfId="4" applyFont="1" applyFill="1" applyBorder="1" applyAlignment="1" applyProtection="1">
      <alignment horizontal="center" vertical="center"/>
    </xf>
    <xf numFmtId="0" fontId="12" fillId="2" borderId="10" xfId="4" applyFont="1" applyFill="1" applyBorder="1" applyAlignment="1" applyProtection="1">
      <alignment horizontal="justify" vertical="center" wrapText="1"/>
      <protection locked="0"/>
    </xf>
    <xf numFmtId="0" fontId="12" fillId="2" borderId="63" xfId="4" applyFont="1" applyFill="1" applyBorder="1" applyAlignment="1" applyProtection="1">
      <alignment horizontal="justify" vertical="center" wrapText="1"/>
      <protection locked="0"/>
    </xf>
    <xf numFmtId="0" fontId="12" fillId="2" borderId="86" xfId="4" applyFont="1" applyFill="1" applyBorder="1" applyAlignment="1" applyProtection="1">
      <alignment horizontal="justify" vertical="center" wrapText="1"/>
      <protection locked="0"/>
    </xf>
    <xf numFmtId="0" fontId="12" fillId="2" borderId="57" xfId="4" applyFont="1" applyFill="1" applyBorder="1" applyAlignment="1" applyProtection="1">
      <alignment horizontal="justify" vertical="center" wrapText="1"/>
      <protection locked="0"/>
    </xf>
    <xf numFmtId="0" fontId="12" fillId="2" borderId="90" xfId="4" applyFont="1" applyFill="1" applyBorder="1" applyAlignment="1" applyProtection="1">
      <alignment horizontal="justify" vertical="center" wrapText="1"/>
      <protection locked="0"/>
    </xf>
    <xf numFmtId="0" fontId="12" fillId="2" borderId="62" xfId="4" applyFont="1" applyFill="1" applyBorder="1" applyAlignment="1" applyProtection="1">
      <alignment horizontal="justify" vertical="center" wrapText="1"/>
      <protection locked="0"/>
    </xf>
    <xf numFmtId="0" fontId="12" fillId="2" borderId="65" xfId="4" applyFont="1" applyFill="1" applyBorder="1" applyAlignment="1" applyProtection="1">
      <alignment horizontal="justify" vertical="center" wrapText="1"/>
      <protection locked="0"/>
    </xf>
    <xf numFmtId="0" fontId="12" fillId="2" borderId="61" xfId="4" applyFont="1" applyFill="1" applyBorder="1" applyAlignment="1" applyProtection="1">
      <alignment horizontal="justify" vertical="center" wrapText="1"/>
      <protection locked="0"/>
    </xf>
    <xf numFmtId="0" fontId="12" fillId="2" borderId="70" xfId="4" applyFont="1" applyFill="1" applyBorder="1" applyAlignment="1" applyProtection="1">
      <alignment horizontal="justify" vertical="center" wrapText="1"/>
      <protection locked="0"/>
    </xf>
    <xf numFmtId="0" fontId="12" fillId="2" borderId="40" xfId="4" applyFont="1" applyFill="1" applyBorder="1" applyAlignment="1" applyProtection="1">
      <alignment horizontal="justify" vertical="center" wrapText="1"/>
      <protection locked="0"/>
    </xf>
    <xf numFmtId="181" fontId="11" fillId="0" borderId="35" xfId="0" applyNumberFormat="1" applyFont="1" applyFill="1" applyBorder="1" applyAlignment="1" applyProtection="1">
      <alignment horizontal="center" vertical="center" wrapText="1"/>
      <protection locked="0"/>
    </xf>
    <xf numFmtId="181" fontId="11" fillId="0" borderId="23" xfId="0" applyNumberFormat="1" applyFont="1" applyFill="1" applyBorder="1" applyAlignment="1" applyProtection="1">
      <alignment horizontal="center" vertical="center" wrapText="1"/>
      <protection locked="0"/>
    </xf>
    <xf numFmtId="181" fontId="11" fillId="0" borderId="53" xfId="0" applyNumberFormat="1" applyFont="1" applyFill="1" applyBorder="1" applyAlignment="1" applyProtection="1">
      <alignment horizontal="center" vertical="center" wrapText="1"/>
      <protection locked="0"/>
    </xf>
    <xf numFmtId="0" fontId="12" fillId="0" borderId="2" xfId="5" applyFont="1" applyBorder="1" applyAlignment="1">
      <alignment horizontal="center" vertical="center" wrapText="1"/>
    </xf>
    <xf numFmtId="0" fontId="12" fillId="0" borderId="55" xfId="5" applyFont="1" applyBorder="1" applyAlignment="1">
      <alignment horizontal="center" vertical="center" wrapText="1"/>
    </xf>
    <xf numFmtId="0" fontId="12" fillId="0" borderId="3" xfId="5" applyFont="1" applyBorder="1" applyAlignment="1">
      <alignment horizontal="center" vertical="center" wrapText="1"/>
    </xf>
    <xf numFmtId="0" fontId="12" fillId="0" borderId="56" xfId="5" applyFont="1" applyBorder="1" applyAlignment="1">
      <alignment horizontal="center" vertical="center" wrapText="1"/>
    </xf>
    <xf numFmtId="0" fontId="15" fillId="0" borderId="0" xfId="4" applyFont="1" applyFill="1" applyBorder="1" applyAlignment="1">
      <alignment horizontal="justify" vertical="center" wrapText="1"/>
    </xf>
    <xf numFmtId="181" fontId="11" fillId="2" borderId="51" xfId="5" applyNumberFormat="1" applyFont="1" applyFill="1" applyBorder="1" applyAlignment="1" applyProtection="1">
      <alignment horizontal="center" vertical="center" wrapText="1"/>
      <protection locked="0"/>
    </xf>
    <xf numFmtId="181" fontId="11" fillId="2" borderId="40" xfId="0" applyNumberFormat="1" applyFont="1" applyFill="1" applyBorder="1" applyAlignment="1" applyProtection="1">
      <alignment horizontal="center" vertical="center" wrapText="1"/>
      <protection locked="0"/>
    </xf>
    <xf numFmtId="179" fontId="11" fillId="3" borderId="59" xfId="5" applyNumberFormat="1" applyFont="1" applyFill="1" applyBorder="1" applyAlignment="1">
      <alignment horizontal="center" vertical="center" wrapText="1"/>
    </xf>
    <xf numFmtId="179" fontId="11" fillId="3" borderId="62" xfId="0" applyNumberFormat="1" applyFont="1" applyFill="1" applyBorder="1" applyAlignment="1">
      <alignment horizontal="center" vertical="center" wrapText="1"/>
    </xf>
    <xf numFmtId="181" fontId="11" fillId="2" borderId="43" xfId="5" applyNumberFormat="1" applyFont="1" applyFill="1" applyBorder="1" applyAlignment="1" applyProtection="1">
      <alignment horizontal="center" vertical="center" wrapText="1"/>
      <protection locked="0"/>
    </xf>
    <xf numFmtId="181" fontId="11" fillId="2" borderId="61" xfId="0" applyNumberFormat="1" applyFont="1" applyFill="1" applyBorder="1" applyAlignment="1" applyProtection="1">
      <alignment horizontal="center" vertical="center" wrapText="1"/>
      <protection locked="0"/>
    </xf>
    <xf numFmtId="181" fontId="11" fillId="2" borderId="35" xfId="5" applyNumberFormat="1" applyFont="1" applyFill="1" applyBorder="1" applyAlignment="1" applyProtection="1">
      <alignment horizontal="center" vertical="center" wrapText="1"/>
      <protection locked="0"/>
    </xf>
    <xf numFmtId="181" fontId="11" fillId="2" borderId="53" xfId="0" applyNumberFormat="1" applyFont="1" applyFill="1" applyBorder="1" applyAlignment="1" applyProtection="1">
      <alignment horizontal="center" vertical="center" wrapText="1"/>
      <protection locked="0"/>
    </xf>
    <xf numFmtId="0" fontId="11" fillId="0" borderId="3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5" fillId="0" borderId="2" xfId="4" applyFont="1" applyFill="1" applyBorder="1" applyAlignment="1">
      <alignment horizontal="center" vertical="center" wrapText="1"/>
    </xf>
    <xf numFmtId="0" fontId="15" fillId="0" borderId="9" xfId="4" applyFont="1" applyFill="1" applyBorder="1" applyAlignment="1">
      <alignment horizontal="center" vertical="center" wrapText="1"/>
    </xf>
    <xf numFmtId="0" fontId="15" fillId="0" borderId="3"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5" fillId="0" borderId="3" xfId="4" applyFont="1" applyFill="1" applyBorder="1" applyAlignment="1">
      <alignment vertical="center" wrapText="1"/>
    </xf>
    <xf numFmtId="0" fontId="15" fillId="0" borderId="0" xfId="4" applyFont="1" applyFill="1" applyBorder="1" applyAlignment="1">
      <alignment vertical="center" wrapText="1"/>
    </xf>
    <xf numFmtId="0" fontId="18" fillId="0" borderId="8" xfId="0" applyFont="1" applyBorder="1" applyAlignment="1">
      <alignment vertical="center" wrapText="1"/>
    </xf>
    <xf numFmtId="0" fontId="18" fillId="0" borderId="5" xfId="0" applyFont="1" applyBorder="1" applyAlignment="1">
      <alignment vertical="center" wrapText="1"/>
    </xf>
    <xf numFmtId="0" fontId="17" fillId="0" borderId="3" xfId="0" applyFont="1" applyBorder="1" applyAlignment="1">
      <alignment horizontal="center" vertical="center" wrapText="1"/>
    </xf>
    <xf numFmtId="0" fontId="17" fillId="0" borderId="8" xfId="0" applyFont="1" applyBorder="1" applyAlignment="1">
      <alignment horizontal="center" vertical="center" wrapText="1"/>
    </xf>
    <xf numFmtId="0" fontId="20" fillId="0" borderId="55" xfId="0" applyFont="1" applyBorder="1" applyAlignment="1">
      <alignment vertical="center" wrapText="1"/>
    </xf>
    <xf numFmtId="0" fontId="20" fillId="0" borderId="8" xfId="0" applyFont="1" applyBorder="1" applyAlignment="1">
      <alignment vertical="center" wrapText="1"/>
    </xf>
    <xf numFmtId="0" fontId="20" fillId="0" borderId="57" xfId="0" applyFont="1" applyBorder="1" applyAlignment="1">
      <alignment vertical="center" wrapText="1"/>
    </xf>
    <xf numFmtId="0" fontId="12" fillId="0" borderId="9"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5" xfId="0" applyFont="1" applyBorder="1" applyAlignment="1">
      <alignment horizontal="center" vertical="center" wrapText="1"/>
    </xf>
    <xf numFmtId="179" fontId="11" fillId="3" borderId="35" xfId="5" applyNumberFormat="1" applyFont="1" applyFill="1" applyBorder="1" applyAlignment="1">
      <alignment horizontal="center" vertical="center" wrapText="1"/>
    </xf>
    <xf numFmtId="179" fontId="11" fillId="3" borderId="53" xfId="0" applyNumberFormat="1" applyFont="1" applyFill="1" applyBorder="1" applyAlignment="1">
      <alignment horizontal="center" vertical="center" wrapText="1"/>
    </xf>
    <xf numFmtId="0" fontId="11" fillId="0" borderId="2" xfId="5" applyFont="1" applyBorder="1" applyAlignment="1">
      <alignment horizontal="center" vertical="center"/>
    </xf>
    <xf numFmtId="0" fontId="11" fillId="0" borderId="9" xfId="5" applyFont="1" applyBorder="1" applyAlignment="1">
      <alignment horizontal="center" vertical="center"/>
    </xf>
    <xf numFmtId="0" fontId="11" fillId="0" borderId="55" xfId="5" applyFont="1" applyBorder="1" applyAlignment="1">
      <alignment horizontal="center" vertical="center"/>
    </xf>
    <xf numFmtId="0" fontId="12" fillId="0" borderId="2" xfId="5" applyFont="1" applyFill="1" applyBorder="1" applyAlignment="1">
      <alignment horizontal="center" vertical="center" shrinkToFit="1"/>
    </xf>
    <xf numFmtId="0" fontId="12" fillId="0" borderId="55" xfId="5" applyFont="1" applyFill="1" applyBorder="1" applyAlignment="1">
      <alignment horizontal="center" vertical="center" shrinkToFit="1"/>
    </xf>
    <xf numFmtId="0" fontId="15" fillId="0" borderId="2" xfId="4" applyFont="1" applyFill="1" applyBorder="1" applyAlignment="1">
      <alignment horizontal="center" vertical="center" shrinkToFit="1"/>
    </xf>
    <xf numFmtId="0" fontId="18" fillId="0" borderId="9"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0" xfId="0" applyFont="1" applyAlignment="1">
      <alignment horizontal="center" vertical="center" shrinkToFit="1"/>
    </xf>
    <xf numFmtId="0" fontId="15" fillId="0" borderId="2" xfId="4" applyFont="1" applyFill="1" applyBorder="1" applyAlignment="1">
      <alignment horizontal="center" vertical="center"/>
    </xf>
    <xf numFmtId="0" fontId="18" fillId="0" borderId="9" xfId="0" applyFont="1" applyBorder="1" applyAlignment="1">
      <alignment horizontal="center" vertical="center"/>
    </xf>
    <xf numFmtId="0" fontId="12" fillId="0" borderId="35" xfId="5" applyFont="1" applyFill="1" applyBorder="1" applyAlignment="1">
      <alignment horizontal="center" vertical="center" shrinkToFit="1"/>
    </xf>
    <xf numFmtId="0" fontId="12" fillId="0" borderId="53" xfId="5" applyFont="1" applyFill="1" applyBorder="1" applyAlignment="1">
      <alignment horizontal="center" vertical="center" shrinkToFit="1"/>
    </xf>
    <xf numFmtId="0" fontId="15" fillId="0" borderId="2" xfId="4" applyFont="1" applyFill="1" applyBorder="1" applyAlignment="1">
      <alignment horizontal="left" vertical="center" wrapText="1"/>
    </xf>
    <xf numFmtId="0" fontId="15" fillId="0" borderId="9" xfId="4" applyFont="1" applyFill="1" applyBorder="1" applyAlignment="1">
      <alignment horizontal="left" vertical="center" wrapText="1"/>
    </xf>
    <xf numFmtId="0" fontId="15" fillId="0" borderId="55" xfId="4" applyFont="1" applyFill="1" applyBorder="1" applyAlignment="1">
      <alignment horizontal="left" vertical="center" wrapText="1"/>
    </xf>
    <xf numFmtId="0" fontId="15" fillId="0" borderId="3" xfId="4" applyFont="1" applyFill="1" applyBorder="1" applyAlignment="1">
      <alignment horizontal="left" vertical="center" wrapText="1"/>
    </xf>
    <xf numFmtId="0" fontId="15" fillId="0" borderId="0" xfId="4" applyFont="1" applyFill="1" applyBorder="1" applyAlignment="1">
      <alignment horizontal="left" vertical="center" wrapText="1"/>
    </xf>
    <xf numFmtId="0" fontId="15" fillId="0" borderId="56" xfId="4" applyFont="1" applyFill="1" applyBorder="1" applyAlignment="1">
      <alignment horizontal="left" vertical="center" wrapText="1"/>
    </xf>
    <xf numFmtId="0" fontId="11" fillId="0" borderId="51"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5" fillId="0" borderId="72" xfId="4" applyFont="1" applyFill="1" applyBorder="1" applyAlignment="1">
      <alignment horizontal="left" vertical="center" wrapText="1"/>
    </xf>
    <xf numFmtId="0" fontId="18" fillId="0" borderId="1" xfId="0" applyFont="1" applyBorder="1" applyAlignment="1">
      <alignment horizontal="left" vertical="center"/>
    </xf>
    <xf numFmtId="0" fontId="18" fillId="0" borderId="73" xfId="0" applyFont="1" applyBorder="1" applyAlignment="1">
      <alignment horizontal="left" vertical="center"/>
    </xf>
    <xf numFmtId="0" fontId="12" fillId="0" borderId="2"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8" fillId="0" borderId="57" xfId="0" applyFont="1" applyBorder="1" applyAlignment="1">
      <alignment horizontal="left" vertical="center" wrapText="1"/>
    </xf>
    <xf numFmtId="0" fontId="15" fillId="0" borderId="41" xfId="4" applyFont="1" applyFill="1" applyBorder="1" applyAlignment="1">
      <alignment horizontal="left" vertical="center" wrapText="1"/>
    </xf>
    <xf numFmtId="0" fontId="15" fillId="0" borderId="45" xfId="4" applyFont="1" applyFill="1" applyBorder="1" applyAlignment="1">
      <alignment horizontal="left" vertical="center" wrapText="1"/>
    </xf>
    <xf numFmtId="0" fontId="18" fillId="0" borderId="39" xfId="0" applyFont="1" applyBorder="1" applyAlignment="1">
      <alignment horizontal="left" vertical="center" wrapText="1"/>
    </xf>
    <xf numFmtId="0" fontId="15" fillId="0" borderId="1" xfId="4" applyFont="1" applyFill="1" applyBorder="1" applyAlignment="1">
      <alignment horizontal="left" vertical="center" wrapText="1"/>
    </xf>
    <xf numFmtId="0" fontId="15" fillId="0" borderId="73" xfId="4" applyFont="1" applyFill="1" applyBorder="1" applyAlignment="1">
      <alignment horizontal="left" vertical="center" wrapText="1"/>
    </xf>
    <xf numFmtId="0" fontId="12" fillId="0" borderId="91" xfId="4" applyFont="1" applyFill="1" applyBorder="1" applyAlignment="1">
      <alignment horizontal="justify" vertical="center" wrapText="1"/>
    </xf>
    <xf numFmtId="0" fontId="12" fillId="0" borderId="92" xfId="4" applyFont="1" applyFill="1" applyBorder="1" applyAlignment="1">
      <alignment horizontal="justify" vertical="center" wrapText="1"/>
    </xf>
    <xf numFmtId="0" fontId="17" fillId="0" borderId="93" xfId="0" applyFont="1" applyBorder="1" applyAlignment="1">
      <alignment horizontal="justify" vertical="center" wrapText="1"/>
    </xf>
    <xf numFmtId="0" fontId="12" fillId="0" borderId="35" xfId="4" applyFont="1" applyFill="1" applyBorder="1" applyAlignment="1">
      <alignment horizontal="left" vertical="center" shrinkToFit="1"/>
    </xf>
    <xf numFmtId="0" fontId="12" fillId="0" borderId="23" xfId="4" applyFont="1" applyFill="1" applyBorder="1" applyAlignment="1">
      <alignment horizontal="left" vertical="center" shrinkToFit="1"/>
    </xf>
    <xf numFmtId="0" fontId="12" fillId="0" borderId="71" xfId="4" applyFont="1" applyFill="1" applyBorder="1" applyAlignment="1">
      <alignment horizontal="left" vertical="center" shrinkToFit="1"/>
    </xf>
    <xf numFmtId="0" fontId="12" fillId="0" borderId="43" xfId="4" applyFont="1" applyFill="1" applyBorder="1" applyAlignment="1">
      <alignment horizontal="justify" vertical="center" wrapText="1"/>
    </xf>
    <xf numFmtId="0" fontId="12" fillId="0" borderId="54" xfId="4" applyFont="1" applyFill="1" applyBorder="1" applyAlignment="1">
      <alignment horizontal="justify" vertical="center" wrapText="1"/>
    </xf>
    <xf numFmtId="0" fontId="17" fillId="0" borderId="61" xfId="0" applyFont="1" applyBorder="1" applyAlignment="1">
      <alignment horizontal="justify" vertical="center" wrapText="1"/>
    </xf>
    <xf numFmtId="0" fontId="12" fillId="0" borderId="8" xfId="4" applyFont="1" applyFill="1" applyBorder="1" applyAlignment="1">
      <alignment horizontal="justify" vertical="center" wrapText="1"/>
    </xf>
    <xf numFmtId="0" fontId="12" fillId="0" borderId="5" xfId="4" applyFont="1" applyFill="1" applyBorder="1" applyAlignment="1">
      <alignment horizontal="justify" vertical="center" wrapText="1"/>
    </xf>
    <xf numFmtId="0" fontId="17" fillId="0" borderId="57" xfId="0" applyFont="1" applyBorder="1" applyAlignment="1">
      <alignment horizontal="justify" vertical="center" wrapText="1"/>
    </xf>
    <xf numFmtId="0" fontId="12" fillId="0" borderId="50" xfId="4" applyFont="1" applyFill="1" applyBorder="1" applyAlignment="1">
      <alignment horizontal="center" vertical="center"/>
    </xf>
    <xf numFmtId="3" fontId="11" fillId="0" borderId="49" xfId="4" applyNumberFormat="1" applyFont="1" applyFill="1" applyBorder="1" applyAlignment="1" applyProtection="1">
      <alignment horizontal="center" vertical="center"/>
      <protection locked="0"/>
    </xf>
    <xf numFmtId="3" fontId="11" fillId="0" borderId="23" xfId="4" applyNumberFormat="1" applyFont="1" applyFill="1" applyBorder="1" applyAlignment="1" applyProtection="1">
      <alignment horizontal="center" vertical="center"/>
      <protection locked="0"/>
    </xf>
    <xf numFmtId="3" fontId="11" fillId="0" borderId="53" xfId="4" applyNumberFormat="1" applyFont="1" applyFill="1" applyBorder="1" applyAlignment="1" applyProtection="1">
      <alignment horizontal="center" vertical="center"/>
      <protection locked="0"/>
    </xf>
    <xf numFmtId="0" fontId="12" fillId="0" borderId="43" xfId="4" applyFont="1" applyFill="1" applyBorder="1" applyAlignment="1">
      <alignment horizontal="left" vertical="center" wrapText="1"/>
    </xf>
    <xf numFmtId="0" fontId="17" fillId="0" borderId="54" xfId="0" applyFont="1" applyBorder="1" applyAlignment="1">
      <alignment horizontal="left" vertical="center" wrapText="1"/>
    </xf>
    <xf numFmtId="0" fontId="17" fillId="0" borderId="54" xfId="0" applyFont="1" applyBorder="1" applyAlignment="1">
      <alignment horizontal="left" vertical="center"/>
    </xf>
    <xf numFmtId="0" fontId="12" fillId="0" borderId="8" xfId="4" applyFont="1" applyFill="1" applyBorder="1" applyAlignment="1">
      <alignment horizontal="left" vertical="center" wrapText="1"/>
    </xf>
    <xf numFmtId="0" fontId="17" fillId="0" borderId="5" xfId="0" applyFont="1" applyBorder="1" applyAlignment="1">
      <alignment horizontal="left" vertical="center" wrapText="1"/>
    </xf>
    <xf numFmtId="0" fontId="17" fillId="0" borderId="87" xfId="0" applyFont="1" applyBorder="1" applyAlignment="1">
      <alignment horizontal="left" vertical="center" wrapText="1"/>
    </xf>
    <xf numFmtId="0" fontId="12" fillId="0" borderId="2" xfId="4" applyFont="1" applyFill="1" applyBorder="1" applyAlignment="1">
      <alignment horizontal="left" vertical="center" wrapText="1"/>
    </xf>
    <xf numFmtId="0" fontId="17" fillId="0" borderId="9" xfId="0" applyFont="1" applyBorder="1" applyAlignment="1">
      <alignment horizontal="left" vertical="center" wrapText="1"/>
    </xf>
    <xf numFmtId="0" fontId="17" fillId="0" borderId="9" xfId="0" applyFont="1" applyBorder="1" applyAlignment="1">
      <alignment horizontal="left" vertical="center"/>
    </xf>
    <xf numFmtId="0" fontId="11" fillId="0" borderId="35"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11" fillId="0" borderId="53" xfId="0" applyFont="1" applyFill="1" applyBorder="1" applyAlignment="1" applyProtection="1">
      <alignment horizontal="center" vertical="center" wrapText="1"/>
    </xf>
    <xf numFmtId="179" fontId="11" fillId="3" borderId="35" xfId="5" applyNumberFormat="1" applyFont="1" applyFill="1" applyBorder="1" applyAlignment="1" applyProtection="1">
      <alignment horizontal="center" vertical="center" wrapText="1"/>
    </xf>
    <xf numFmtId="179" fontId="11" fillId="3" borderId="53" xfId="0" applyNumberFormat="1" applyFont="1" applyFill="1" applyBorder="1" applyAlignment="1" applyProtection="1">
      <alignment horizontal="center" vertical="center" wrapText="1"/>
    </xf>
    <xf numFmtId="179" fontId="11" fillId="3" borderId="59" xfId="5" applyNumberFormat="1" applyFont="1" applyFill="1" applyBorder="1" applyAlignment="1" applyProtection="1">
      <alignment horizontal="center" vertical="center" wrapText="1"/>
    </xf>
    <xf numFmtId="179" fontId="11" fillId="3" borderId="62" xfId="0" applyNumberFormat="1" applyFont="1" applyFill="1" applyBorder="1" applyAlignment="1" applyProtection="1">
      <alignment horizontal="center" vertical="center" wrapText="1"/>
    </xf>
    <xf numFmtId="0" fontId="11" fillId="0" borderId="59"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62" xfId="0" applyFont="1" applyFill="1" applyBorder="1" applyAlignment="1" applyProtection="1">
      <alignment horizontal="center" vertical="center" wrapText="1"/>
    </xf>
    <xf numFmtId="0" fontId="11" fillId="0" borderId="43" xfId="0" applyFont="1" applyFill="1" applyBorder="1" applyAlignment="1" applyProtection="1">
      <alignment horizontal="center" vertical="center" wrapText="1"/>
    </xf>
    <xf numFmtId="0" fontId="11" fillId="0" borderId="54" xfId="0" applyFont="1" applyFill="1" applyBorder="1" applyAlignment="1" applyProtection="1">
      <alignment horizontal="center" vertical="center" wrapText="1"/>
    </xf>
    <xf numFmtId="0" fontId="11" fillId="0" borderId="61"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11" fillId="0" borderId="64" xfId="0" applyFont="1" applyFill="1" applyBorder="1" applyAlignment="1" applyProtection="1">
      <alignment horizontal="center" vertical="center" wrapText="1"/>
    </xf>
    <xf numFmtId="0" fontId="11" fillId="0" borderId="40" xfId="0" applyFont="1" applyFill="1" applyBorder="1" applyAlignment="1" applyProtection="1">
      <alignment horizontal="center" vertical="center" wrapText="1"/>
    </xf>
    <xf numFmtId="0" fontId="12" fillId="0" borderId="9" xfId="3" applyFont="1" applyFill="1" applyBorder="1" applyAlignment="1">
      <alignment horizontal="center" vertical="center" wrapText="1"/>
    </xf>
    <xf numFmtId="38" fontId="11" fillId="3" borderId="35" xfId="3" applyNumberFormat="1" applyFont="1" applyFill="1" applyBorder="1" applyAlignment="1">
      <alignment horizontal="center" vertical="center"/>
    </xf>
    <xf numFmtId="0" fontId="11" fillId="3" borderId="53" xfId="3" applyFont="1" applyFill="1" applyBorder="1" applyAlignment="1">
      <alignment horizontal="center" vertical="center"/>
    </xf>
    <xf numFmtId="0" fontId="12" fillId="0" borderId="35" xfId="3" applyFont="1" applyFill="1" applyBorder="1" applyAlignment="1">
      <alignment horizontal="center" vertical="center" wrapText="1"/>
    </xf>
    <xf numFmtId="0" fontId="12" fillId="0" borderId="23" xfId="3" applyFont="1" applyFill="1" applyBorder="1" applyAlignment="1">
      <alignment horizontal="center" vertical="center" wrapText="1"/>
    </xf>
    <xf numFmtId="0" fontId="12" fillId="0" borderId="53" xfId="3" applyFont="1" applyFill="1" applyBorder="1" applyAlignment="1">
      <alignment horizontal="center" vertical="center" wrapText="1"/>
    </xf>
    <xf numFmtId="49" fontId="15" fillId="0" borderId="43" xfId="3" applyNumberFormat="1" applyFont="1" applyFill="1" applyBorder="1" applyAlignment="1">
      <alignment horizontal="justify" vertical="center" wrapText="1"/>
    </xf>
    <xf numFmtId="49" fontId="15" fillId="0" borderId="54" xfId="3" applyNumberFormat="1" applyFont="1" applyFill="1" applyBorder="1" applyAlignment="1">
      <alignment horizontal="justify" vertical="center" wrapText="1"/>
    </xf>
    <xf numFmtId="49" fontId="15" fillId="0" borderId="61" xfId="3" applyNumberFormat="1" applyFont="1" applyFill="1" applyBorder="1" applyAlignment="1">
      <alignment horizontal="justify" vertical="center" wrapText="1"/>
    </xf>
    <xf numFmtId="49" fontId="15" fillId="0" borderId="51" xfId="3" applyNumberFormat="1" applyFont="1" applyFill="1" applyBorder="1" applyAlignment="1">
      <alignment horizontal="justify" vertical="center" wrapText="1"/>
    </xf>
    <xf numFmtId="49" fontId="15" fillId="0" borderId="64" xfId="3" applyNumberFormat="1" applyFont="1" applyFill="1" applyBorder="1" applyAlignment="1">
      <alignment horizontal="justify" vertical="center" wrapText="1"/>
    </xf>
    <xf numFmtId="49" fontId="15" fillId="0" borderId="40" xfId="3" applyNumberFormat="1" applyFont="1" applyFill="1" applyBorder="1" applyAlignment="1">
      <alignment horizontal="justify" vertical="center" wrapText="1"/>
    </xf>
    <xf numFmtId="0" fontId="0" fillId="0" borderId="54" xfId="0" applyBorder="1" applyAlignment="1">
      <alignment horizontal="justify" vertical="center" wrapText="1"/>
    </xf>
    <xf numFmtId="0" fontId="0" fillId="0" borderId="61" xfId="0" applyBorder="1" applyAlignment="1">
      <alignment horizontal="justify" vertical="center" wrapText="1"/>
    </xf>
    <xf numFmtId="38" fontId="12" fillId="0" borderId="2" xfId="1" applyFont="1" applyFill="1" applyBorder="1" applyAlignment="1">
      <alignment horizontal="center" vertical="center" wrapText="1"/>
    </xf>
    <xf numFmtId="38" fontId="12" fillId="0" borderId="55" xfId="1" applyFont="1" applyFill="1" applyBorder="1" applyAlignment="1">
      <alignment horizontal="center" vertical="center" wrapText="1"/>
    </xf>
    <xf numFmtId="38" fontId="11" fillId="0" borderId="2" xfId="1" applyFont="1" applyFill="1" applyBorder="1" applyAlignment="1">
      <alignment horizontal="center" vertical="center" wrapText="1"/>
    </xf>
    <xf numFmtId="38" fontId="11" fillId="0" borderId="45" xfId="1" applyFont="1" applyFill="1" applyBorder="1" applyAlignment="1">
      <alignment horizontal="center" vertical="center" wrapText="1"/>
    </xf>
    <xf numFmtId="38" fontId="11" fillId="0" borderId="39" xfId="1" applyFont="1" applyFill="1" applyBorder="1" applyAlignment="1">
      <alignment horizontal="center" vertical="center" wrapText="1"/>
    </xf>
    <xf numFmtId="49" fontId="15" fillId="0" borderId="72" xfId="3" applyNumberFormat="1" applyFont="1" applyFill="1" applyBorder="1" applyAlignment="1">
      <alignment horizontal="justify" vertical="center" wrapText="1"/>
    </xf>
    <xf numFmtId="49" fontId="15" fillId="0" borderId="1" xfId="3" applyNumberFormat="1" applyFont="1" applyFill="1" applyBorder="1" applyAlignment="1">
      <alignment horizontal="justify" vertical="center" wrapText="1"/>
    </xf>
    <xf numFmtId="49" fontId="15" fillId="0" borderId="73" xfId="3" applyNumberFormat="1" applyFont="1" applyFill="1" applyBorder="1" applyAlignment="1">
      <alignment horizontal="justify" vertical="center" wrapText="1"/>
    </xf>
    <xf numFmtId="0" fontId="15" fillId="0" borderId="43" xfId="3" applyFont="1" applyFill="1" applyBorder="1" applyAlignment="1">
      <alignment horizontal="left" vertical="center"/>
    </xf>
    <xf numFmtId="0" fontId="15" fillId="0" borderId="54" xfId="3" applyFont="1" applyFill="1" applyBorder="1" applyAlignment="1">
      <alignment horizontal="left" vertical="center"/>
    </xf>
    <xf numFmtId="0" fontId="15" fillId="0" borderId="61" xfId="3" applyFont="1" applyFill="1" applyBorder="1" applyAlignment="1">
      <alignment horizontal="left" vertical="center"/>
    </xf>
    <xf numFmtId="38" fontId="11" fillId="0" borderId="3" xfId="1" applyFont="1" applyFill="1" applyBorder="1" applyAlignment="1">
      <alignment horizontal="center" vertical="center" wrapText="1"/>
    </xf>
    <xf numFmtId="49" fontId="15" fillId="0" borderId="59" xfId="3" applyNumberFormat="1" applyFont="1" applyFill="1" applyBorder="1" applyAlignment="1">
      <alignment horizontal="justify" vertical="center" wrapText="1"/>
    </xf>
    <xf numFmtId="49" fontId="15" fillId="0" borderId="4" xfId="3" applyNumberFormat="1" applyFont="1" applyFill="1" applyBorder="1" applyAlignment="1">
      <alignment horizontal="justify" vertical="center" wrapText="1"/>
    </xf>
    <xf numFmtId="49" fontId="15" fillId="0" borderId="62" xfId="3" applyNumberFormat="1" applyFont="1" applyFill="1" applyBorder="1" applyAlignment="1">
      <alignment horizontal="justify" vertical="center" wrapText="1"/>
    </xf>
    <xf numFmtId="49" fontId="15" fillId="0" borderId="60" xfId="3" applyNumberFormat="1" applyFont="1" applyFill="1" applyBorder="1" applyAlignment="1">
      <alignment horizontal="justify" vertical="center" wrapText="1"/>
    </xf>
    <xf numFmtId="49" fontId="15" fillId="0" borderId="69" xfId="3" applyNumberFormat="1" applyFont="1" applyFill="1" applyBorder="1" applyAlignment="1">
      <alignment horizontal="justify" vertical="center" wrapText="1"/>
    </xf>
    <xf numFmtId="49" fontId="15" fillId="0" borderId="63" xfId="3" applyNumberFormat="1" applyFont="1" applyFill="1" applyBorder="1" applyAlignment="1">
      <alignment horizontal="justify" vertical="center" wrapText="1"/>
    </xf>
    <xf numFmtId="0" fontId="15" fillId="0" borderId="43" xfId="3" applyFont="1" applyFill="1" applyBorder="1" applyAlignment="1">
      <alignment horizontal="left" vertical="center" wrapText="1"/>
    </xf>
    <xf numFmtId="0" fontId="15" fillId="0" borderId="54" xfId="3" applyFont="1" applyFill="1" applyBorder="1" applyAlignment="1">
      <alignment horizontal="left" vertical="center" wrapText="1"/>
    </xf>
    <xf numFmtId="0" fontId="15" fillId="0" borderId="61" xfId="3" applyFont="1" applyFill="1" applyBorder="1" applyAlignment="1">
      <alignment horizontal="left" vertical="center" wrapText="1"/>
    </xf>
    <xf numFmtId="0" fontId="15" fillId="0" borderId="59" xfId="3" applyFont="1" applyFill="1" applyBorder="1" applyAlignment="1">
      <alignment horizontal="left" vertical="center" wrapText="1"/>
    </xf>
    <xf numFmtId="0" fontId="15" fillId="0" borderId="4" xfId="3" applyFont="1" applyFill="1" applyBorder="1" applyAlignment="1">
      <alignment horizontal="left" vertical="center" wrapText="1"/>
    </xf>
    <xf numFmtId="0" fontId="15" fillId="0" borderId="62" xfId="3" applyFont="1" applyFill="1" applyBorder="1" applyAlignment="1">
      <alignment horizontal="left" vertical="center" wrapText="1"/>
    </xf>
    <xf numFmtId="181" fontId="11" fillId="0" borderId="59" xfId="3" applyNumberFormat="1" applyFont="1" applyFill="1" applyBorder="1" applyAlignment="1" applyProtection="1">
      <alignment horizontal="center" vertical="center"/>
      <protection locked="0"/>
    </xf>
    <xf numFmtId="181" fontId="11" fillId="0" borderId="62" xfId="3" applyNumberFormat="1" applyFont="1" applyFill="1" applyBorder="1" applyAlignment="1" applyProtection="1">
      <alignment horizontal="center" vertical="center"/>
      <protection locked="0"/>
    </xf>
    <xf numFmtId="181" fontId="11" fillId="0" borderId="2" xfId="3" applyNumberFormat="1" applyFont="1" applyFill="1" applyBorder="1" applyAlignment="1" applyProtection="1">
      <alignment horizontal="center" vertical="center"/>
      <protection locked="0"/>
    </xf>
    <xf numFmtId="181" fontId="11" fillId="0" borderId="55" xfId="3" applyNumberFormat="1" applyFont="1" applyFill="1" applyBorder="1" applyAlignment="1" applyProtection="1">
      <alignment horizontal="center" vertical="center"/>
      <protection locked="0"/>
    </xf>
    <xf numFmtId="0" fontId="15" fillId="0" borderId="51" xfId="3" applyFont="1" applyFill="1" applyBorder="1" applyAlignment="1">
      <alignment horizontal="left" vertical="center" wrapText="1"/>
    </xf>
    <xf numFmtId="0" fontId="15" fillId="0" borderId="64" xfId="3" applyFont="1" applyFill="1" applyBorder="1" applyAlignment="1">
      <alignment horizontal="left" vertical="center" wrapText="1"/>
    </xf>
    <xf numFmtId="0" fontId="15" fillId="0" borderId="40" xfId="3" applyFont="1" applyFill="1" applyBorder="1" applyAlignment="1">
      <alignment horizontal="left" vertical="center" wrapText="1"/>
    </xf>
    <xf numFmtId="0" fontId="12" fillId="0" borderId="9" xfId="3" applyFont="1" applyFill="1" applyBorder="1" applyAlignment="1">
      <alignment horizontal="center" vertical="center"/>
    </xf>
    <xf numFmtId="0" fontId="12" fillId="0" borderId="0" xfId="3" applyFont="1" applyFill="1" applyBorder="1" applyAlignment="1">
      <alignment horizontal="center" vertical="center"/>
    </xf>
    <xf numFmtId="0" fontId="12" fillId="0" borderId="5" xfId="3" applyFont="1" applyFill="1" applyBorder="1" applyAlignment="1">
      <alignment horizontal="center" vertical="center"/>
    </xf>
    <xf numFmtId="0" fontId="15" fillId="3" borderId="35" xfId="3" applyFont="1" applyFill="1" applyBorder="1" applyAlignment="1">
      <alignment horizontal="center" vertical="center" wrapText="1"/>
    </xf>
    <xf numFmtId="0" fontId="15" fillId="3" borderId="53" xfId="3" applyFont="1" applyFill="1" applyBorder="1" applyAlignment="1">
      <alignment horizontal="center" vertical="center" wrapText="1"/>
    </xf>
    <xf numFmtId="0" fontId="15" fillId="0" borderId="5" xfId="3" applyFont="1" applyFill="1" applyBorder="1" applyAlignment="1">
      <alignment horizontal="center" vertical="center"/>
    </xf>
    <xf numFmtId="0" fontId="15" fillId="0" borderId="57" xfId="3" applyFont="1" applyFill="1" applyBorder="1" applyAlignment="1">
      <alignment horizontal="center" vertical="center"/>
    </xf>
    <xf numFmtId="181" fontId="11" fillId="0" borderId="43" xfId="3" applyNumberFormat="1" applyFont="1" applyFill="1" applyBorder="1" applyAlignment="1" applyProtection="1">
      <alignment horizontal="center" vertical="center"/>
      <protection locked="0"/>
    </xf>
    <xf numFmtId="181" fontId="11" fillId="0" borderId="61" xfId="3" applyNumberFormat="1" applyFont="1" applyFill="1" applyBorder="1" applyAlignment="1" applyProtection="1">
      <alignment horizontal="center" vertical="center"/>
      <protection locked="0"/>
    </xf>
    <xf numFmtId="181" fontId="11" fillId="0" borderId="51" xfId="3" applyNumberFormat="1" applyFont="1" applyFill="1" applyBorder="1" applyAlignment="1" applyProtection="1">
      <alignment horizontal="center" vertical="center"/>
      <protection locked="0"/>
    </xf>
    <xf numFmtId="181" fontId="11" fillId="0" borderId="40" xfId="3" applyNumberFormat="1" applyFont="1" applyFill="1" applyBorder="1" applyAlignment="1" applyProtection="1">
      <alignment horizontal="center" vertical="center"/>
      <protection locked="0"/>
    </xf>
    <xf numFmtId="181" fontId="11" fillId="0" borderId="8" xfId="3" applyNumberFormat="1" applyFont="1" applyFill="1" applyBorder="1" applyAlignment="1" applyProtection="1">
      <alignment horizontal="center" vertical="center"/>
      <protection locked="0"/>
    </xf>
    <xf numFmtId="181" fontId="11" fillId="0" borderId="57" xfId="3" applyNumberFormat="1" applyFont="1" applyFill="1" applyBorder="1" applyAlignment="1" applyProtection="1">
      <alignment horizontal="center" vertical="center"/>
      <protection locked="0"/>
    </xf>
    <xf numFmtId="0" fontId="15" fillId="0" borderId="68" xfId="3" applyFont="1" applyFill="1" applyBorder="1" applyAlignment="1">
      <alignment horizontal="center" vertical="center" wrapText="1"/>
    </xf>
    <xf numFmtId="0" fontId="15" fillId="0" borderId="46" xfId="3" applyFont="1" applyFill="1" applyBorder="1" applyAlignment="1">
      <alignment horizontal="center" vertical="center" wrapText="1"/>
    </xf>
    <xf numFmtId="0" fontId="15" fillId="0" borderId="35" xfId="3" applyFont="1" applyFill="1" applyBorder="1" applyAlignment="1">
      <alignment horizontal="center" vertical="center" wrapText="1"/>
    </xf>
    <xf numFmtId="0" fontId="15" fillId="0" borderId="53" xfId="3" applyFont="1" applyFill="1" applyBorder="1" applyAlignment="1">
      <alignment horizontal="center" vertical="center" wrapText="1"/>
    </xf>
    <xf numFmtId="0" fontId="11" fillId="0" borderId="2" xfId="3" applyFont="1" applyFill="1" applyBorder="1" applyAlignment="1">
      <alignment horizontal="center" vertical="center" wrapText="1"/>
    </xf>
    <xf numFmtId="0" fontId="11" fillId="0" borderId="9" xfId="3" applyFont="1" applyFill="1" applyBorder="1" applyAlignment="1">
      <alignment horizontal="center" vertical="center" wrapText="1"/>
    </xf>
    <xf numFmtId="0" fontId="11" fillId="0" borderId="55" xfId="3" applyFont="1" applyFill="1" applyBorder="1" applyAlignment="1">
      <alignment horizontal="center" vertical="center" wrapText="1"/>
    </xf>
    <xf numFmtId="0" fontId="11" fillId="0" borderId="8" xfId="3" applyFont="1" applyFill="1" applyBorder="1" applyAlignment="1">
      <alignment horizontal="center" vertical="center" wrapText="1"/>
    </xf>
    <xf numFmtId="0" fontId="11" fillId="0" borderId="5" xfId="3" applyFont="1" applyFill="1" applyBorder="1" applyAlignment="1">
      <alignment horizontal="center" vertical="center" wrapText="1"/>
    </xf>
    <xf numFmtId="0" fontId="11" fillId="0" borderId="57" xfId="3" applyFont="1" applyFill="1" applyBorder="1" applyAlignment="1">
      <alignment horizontal="center" vertical="center" wrapText="1"/>
    </xf>
    <xf numFmtId="0" fontId="15" fillId="0" borderId="3" xfId="3" applyFont="1" applyFill="1" applyBorder="1" applyAlignment="1">
      <alignment horizontal="center" vertical="center" wrapText="1"/>
    </xf>
    <xf numFmtId="0" fontId="15" fillId="0" borderId="0" xfId="3" applyFont="1" applyFill="1" applyBorder="1" applyAlignment="1">
      <alignment horizontal="center" vertical="center" wrapText="1"/>
    </xf>
    <xf numFmtId="0" fontId="15" fillId="0" borderId="8" xfId="3" applyFont="1" applyFill="1" applyBorder="1" applyAlignment="1">
      <alignment horizontal="center" vertical="center" wrapText="1"/>
    </xf>
    <xf numFmtId="0" fontId="15" fillId="0" borderId="5" xfId="3" applyFont="1" applyFill="1" applyBorder="1" applyAlignment="1">
      <alignment horizontal="center" vertical="center" wrapText="1"/>
    </xf>
    <xf numFmtId="0" fontId="15" fillId="0" borderId="57" xfId="3" applyFont="1" applyFill="1" applyBorder="1" applyAlignment="1">
      <alignment horizontal="center" vertical="center" wrapText="1"/>
    </xf>
    <xf numFmtId="181" fontId="11" fillId="3" borderId="35" xfId="3" applyNumberFormat="1" applyFont="1" applyFill="1" applyBorder="1" applyAlignment="1">
      <alignment horizontal="center" vertical="center"/>
    </xf>
    <xf numFmtId="181" fontId="2" fillId="3" borderId="23" xfId="0" applyNumberFormat="1" applyFont="1" applyFill="1" applyBorder="1" applyAlignment="1">
      <alignment horizontal="center" vertical="center"/>
    </xf>
    <xf numFmtId="181" fontId="2" fillId="3" borderId="53" xfId="0" applyNumberFormat="1" applyFont="1" applyFill="1" applyBorder="1" applyAlignment="1">
      <alignment horizontal="center" vertical="center"/>
    </xf>
    <xf numFmtId="0" fontId="15" fillId="0" borderId="59" xfId="3" applyFont="1" applyFill="1" applyBorder="1" applyAlignment="1">
      <alignment horizontal="left" vertical="center"/>
    </xf>
    <xf numFmtId="0" fontId="15" fillId="0" borderId="4" xfId="3" applyFont="1" applyFill="1" applyBorder="1" applyAlignment="1">
      <alignment horizontal="left" vertical="center"/>
    </xf>
    <xf numFmtId="0" fontId="15" fillId="0" borderId="62" xfId="3" applyFont="1" applyFill="1" applyBorder="1" applyAlignment="1">
      <alignment horizontal="left" vertical="center"/>
    </xf>
    <xf numFmtId="0" fontId="15" fillId="0" borderId="51" xfId="3" applyFont="1" applyFill="1" applyBorder="1" applyAlignment="1">
      <alignment horizontal="left" vertical="center"/>
    </xf>
    <xf numFmtId="0" fontId="15" fillId="0" borderId="64" xfId="3" applyFont="1" applyFill="1" applyBorder="1" applyAlignment="1">
      <alignment horizontal="left" vertical="center"/>
    </xf>
    <xf numFmtId="0" fontId="15" fillId="0" borderId="40" xfId="3" applyFont="1" applyFill="1" applyBorder="1" applyAlignment="1">
      <alignment horizontal="left" vertical="center"/>
    </xf>
    <xf numFmtId="0" fontId="12" fillId="0" borderId="0" xfId="0" applyFont="1" applyFill="1" applyAlignment="1">
      <alignment horizontal="justify" vertical="center"/>
    </xf>
    <xf numFmtId="0" fontId="4" fillId="0" borderId="0" xfId="0" applyFont="1" applyFill="1" applyAlignment="1">
      <alignment horizontal="left" vertical="center"/>
    </xf>
    <xf numFmtId="0" fontId="14" fillId="0" borderId="0" xfId="0" applyFont="1" applyFill="1" applyAlignment="1">
      <alignment horizontal="left" vertical="center"/>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top" wrapText="1"/>
    </xf>
    <xf numFmtId="49" fontId="6" fillId="0" borderId="0" xfId="0" applyNumberFormat="1" applyFont="1" applyFill="1" applyAlignment="1">
      <alignment horizontal="justify" vertical="top" wrapText="1"/>
    </xf>
    <xf numFmtId="0" fontId="44" fillId="0" borderId="0" xfId="0" applyFont="1" applyFill="1" applyAlignment="1">
      <alignment horizontal="justify" vertical="top" wrapText="1"/>
    </xf>
    <xf numFmtId="0" fontId="28" fillId="0" borderId="0" xfId="0" applyFont="1" applyFill="1" applyAlignment="1">
      <alignment horizontal="justify" vertical="top" wrapText="1"/>
    </xf>
    <xf numFmtId="0" fontId="13" fillId="0" borderId="0" xfId="0" applyFont="1" applyFill="1" applyAlignment="1">
      <alignment horizontal="justify" vertical="center"/>
    </xf>
    <xf numFmtId="0" fontId="6" fillId="0" borderId="0" xfId="0" applyFont="1" applyFill="1" applyAlignment="1">
      <alignment horizontal="justify" vertical="top" wrapText="1"/>
    </xf>
    <xf numFmtId="0" fontId="6" fillId="0" borderId="0" xfId="0" applyFont="1" applyFill="1" applyAlignment="1">
      <alignment horizontal="justify" vertical="top"/>
    </xf>
    <xf numFmtId="49" fontId="6" fillId="0" borderId="0" xfId="0" applyNumberFormat="1" applyFont="1" applyFill="1" applyAlignment="1">
      <alignment horizontal="justify" vertical="top"/>
    </xf>
    <xf numFmtId="49" fontId="6" fillId="0" borderId="0" xfId="0" applyNumberFormat="1" applyFont="1" applyFill="1" applyAlignment="1">
      <alignment horizontal="left" vertical="top" wrapText="1"/>
    </xf>
    <xf numFmtId="0" fontId="6" fillId="0" borderId="0" xfId="0" applyFont="1" applyFill="1" applyAlignment="1">
      <alignment horizontal="justify" vertical="center"/>
    </xf>
    <xf numFmtId="0" fontId="6" fillId="0" borderId="0" xfId="0" applyFont="1" applyFill="1" applyAlignment="1">
      <alignment horizontal="left" vertical="top" wrapText="1"/>
    </xf>
    <xf numFmtId="0" fontId="0" fillId="0" borderId="0" xfId="0" applyFont="1" applyAlignment="1">
      <alignment horizontal="justify" vertical="top" wrapText="1"/>
    </xf>
    <xf numFmtId="0" fontId="6" fillId="0" borderId="0" xfId="0" applyFont="1" applyAlignment="1">
      <alignment vertical="top" wrapText="1"/>
    </xf>
    <xf numFmtId="0" fontId="8" fillId="0" borderId="0" xfId="0" applyFont="1" applyFill="1" applyAlignment="1">
      <alignment horizontal="left" vertical="center"/>
    </xf>
    <xf numFmtId="0" fontId="9" fillId="0" borderId="0" xfId="0" applyFont="1" applyFill="1" applyAlignment="1">
      <alignment horizontal="justify" vertical="center"/>
    </xf>
    <xf numFmtId="49" fontId="12" fillId="0" borderId="0" xfId="0" applyNumberFormat="1" applyFont="1" applyFill="1" applyAlignment="1">
      <alignment horizontal="left" vertical="top" wrapText="1"/>
    </xf>
  </cellXfs>
  <cellStyles count="6">
    <cellStyle name="桁区切り" xfId="1" builtinId="6"/>
    <cellStyle name="標準" xfId="0" builtinId="0"/>
    <cellStyle name="標準 2" xfId="2"/>
    <cellStyle name="標準 3" xfId="3"/>
    <cellStyle name="標準 4" xfId="4"/>
    <cellStyle name="標準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12</xdr:col>
      <xdr:colOff>276225</xdr:colOff>
      <xdr:row>2</xdr:row>
      <xdr:rowOff>0</xdr:rowOff>
    </xdr:from>
    <xdr:to>
      <xdr:col>16</xdr:col>
      <xdr:colOff>447675</xdr:colOff>
      <xdr:row>21</xdr:row>
      <xdr:rowOff>0</xdr:rowOff>
    </xdr:to>
    <xdr:sp macro="" textlink="">
      <xdr:nvSpPr>
        <xdr:cNvPr id="4" name="正方形/長方形 3"/>
        <xdr:cNvSpPr/>
      </xdr:nvSpPr>
      <xdr:spPr>
        <a:xfrm>
          <a:off x="9029700" y="419100"/>
          <a:ext cx="6838950" cy="4267200"/>
        </a:xfrm>
        <a:prstGeom prst="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ja-JP" sz="1800" b="1" u="sng">
              <a:solidFill>
                <a:srgbClr val="FF0000"/>
              </a:solidFill>
              <a:effectLst/>
              <a:latin typeface="+mn-lt"/>
              <a:ea typeface="+mn-ea"/>
              <a:cs typeface="+mn-cs"/>
            </a:rPr>
            <a:t>使用する前に必ずご確認の上、ご活用ください</a:t>
          </a:r>
          <a:r>
            <a:rPr lang="ja-JP" altLang="en-US" sz="1800" b="1" u="sng">
              <a:solidFill>
                <a:srgbClr val="FF0000"/>
              </a:solidFill>
              <a:effectLst/>
              <a:latin typeface="+mn-lt"/>
              <a:ea typeface="+mn-ea"/>
              <a:cs typeface="+mn-cs"/>
            </a:rPr>
            <a:t>！</a:t>
          </a:r>
          <a:endParaRPr lang="ja-JP" altLang="ja-JP" sz="1800" b="1" u="sng">
            <a:solidFill>
              <a:srgbClr val="FF0000"/>
            </a:solidFill>
            <a:effectLst/>
            <a:latin typeface="+mn-lt"/>
            <a:ea typeface="+mn-ea"/>
            <a:cs typeface="+mn-cs"/>
          </a:endParaRPr>
        </a:p>
        <a:p>
          <a:r>
            <a:rPr lang="en-US" altLang="ja-JP" sz="1100">
              <a:solidFill>
                <a:srgbClr val="FF0000"/>
              </a:solidFill>
              <a:effectLst/>
              <a:latin typeface="+mn-lt"/>
              <a:ea typeface="+mn-ea"/>
              <a:cs typeface="+mn-cs"/>
            </a:rPr>
            <a:t> </a:t>
          </a:r>
          <a:endParaRPr lang="ja-JP" altLang="ja-JP" sz="1100">
            <a:solidFill>
              <a:srgbClr val="FF0000"/>
            </a:solidFill>
            <a:effectLst/>
            <a:latin typeface="+mn-lt"/>
            <a:ea typeface="+mn-ea"/>
            <a:cs typeface="+mn-cs"/>
          </a:endParaRPr>
        </a:p>
        <a:p>
          <a:r>
            <a:rPr lang="ja-JP" altLang="ja-JP" sz="1200" b="1">
              <a:solidFill>
                <a:sysClr val="windowText" lastClr="000000"/>
              </a:solidFill>
              <a:effectLst/>
              <a:latin typeface="+mn-lt"/>
              <a:ea typeface="+mn-ea"/>
              <a:cs typeface="+mn-cs"/>
            </a:rPr>
            <a:t>●本ワークシートは、労働者派遣事業報告書（様式第</a:t>
          </a:r>
          <a:r>
            <a:rPr lang="en-US" altLang="ja-JP" sz="1200" b="1">
              <a:solidFill>
                <a:sysClr val="windowText" lastClr="000000"/>
              </a:solidFill>
              <a:effectLst/>
              <a:latin typeface="+mn-lt"/>
              <a:ea typeface="+mn-ea"/>
              <a:cs typeface="+mn-cs"/>
            </a:rPr>
            <a:t>11</a:t>
          </a:r>
          <a:r>
            <a:rPr lang="ja-JP" altLang="ja-JP" sz="1200" b="1">
              <a:solidFill>
                <a:sysClr val="windowText" lastClr="000000"/>
              </a:solidFill>
              <a:effectLst/>
              <a:latin typeface="+mn-lt"/>
              <a:ea typeface="+mn-ea"/>
              <a:cs typeface="+mn-cs"/>
            </a:rPr>
            <a:t>号）（以下「事業報告」という。）の円滑な作成を</a:t>
          </a:r>
          <a:endParaRPr lang="en-US" altLang="ja-JP" sz="1200" b="1">
            <a:solidFill>
              <a:sysClr val="windowText" lastClr="000000"/>
            </a:solidFill>
            <a:effectLst/>
            <a:latin typeface="+mn-lt"/>
            <a:ea typeface="+mn-ea"/>
            <a:cs typeface="+mn-cs"/>
          </a:endParaRPr>
        </a:p>
        <a:p>
          <a:r>
            <a:rPr lang="ja-JP" altLang="en-US" sz="1200" b="1">
              <a:solidFill>
                <a:sysClr val="windowText" lastClr="000000"/>
              </a:solidFill>
              <a:effectLst/>
              <a:latin typeface="+mn-lt"/>
              <a:ea typeface="+mn-ea"/>
              <a:cs typeface="+mn-cs"/>
            </a:rPr>
            <a:t>　</a:t>
          </a:r>
          <a:r>
            <a:rPr lang="ja-JP" altLang="ja-JP" sz="1200" b="1">
              <a:solidFill>
                <a:sysClr val="windowText" lastClr="000000"/>
              </a:solidFill>
              <a:effectLst/>
              <a:latin typeface="+mn-lt"/>
              <a:ea typeface="+mn-ea"/>
              <a:cs typeface="+mn-cs"/>
            </a:rPr>
            <a:t>補助することを目的に、参考配布するものです。</a:t>
          </a:r>
        </a:p>
        <a:p>
          <a:r>
            <a:rPr lang="ja-JP" altLang="en-US" sz="1200" b="1">
              <a:solidFill>
                <a:sysClr val="windowText" lastClr="000000"/>
              </a:solidFill>
              <a:effectLst/>
              <a:latin typeface="+mn-lt"/>
              <a:ea typeface="+mn-ea"/>
              <a:cs typeface="+mn-cs"/>
            </a:rPr>
            <a:t>　</a:t>
          </a:r>
          <a:r>
            <a:rPr lang="ja-JP" altLang="ja-JP" sz="1200" b="1">
              <a:solidFill>
                <a:sysClr val="windowText" lastClr="000000"/>
              </a:solidFill>
              <a:effectLst/>
              <a:latin typeface="+mn-lt"/>
              <a:ea typeface="+mn-ea"/>
              <a:cs typeface="+mn-cs"/>
            </a:rPr>
            <a:t>事業報告を作成する際に、必ずしも本ワークシートを使用して作成する必要はありません。</a:t>
          </a:r>
        </a:p>
        <a:p>
          <a:r>
            <a:rPr lang="ja-JP" altLang="en-US" sz="1200" b="1">
              <a:solidFill>
                <a:sysClr val="windowText" lastClr="000000"/>
              </a:solidFill>
              <a:effectLst/>
              <a:latin typeface="+mn-lt"/>
              <a:ea typeface="+mn-ea"/>
              <a:cs typeface="+mn-cs"/>
            </a:rPr>
            <a:t>　</a:t>
          </a:r>
          <a:r>
            <a:rPr lang="ja-JP" altLang="ja-JP" sz="1200" b="1">
              <a:solidFill>
                <a:sysClr val="windowText" lastClr="000000"/>
              </a:solidFill>
              <a:effectLst/>
              <a:latin typeface="+mn-lt"/>
              <a:ea typeface="+mn-ea"/>
              <a:cs typeface="+mn-cs"/>
            </a:rPr>
            <a:t>なお、使用に当たっては、計算式等に不備のある可能性もあることから、本ワークシートの目的を</a:t>
          </a:r>
          <a:endParaRPr lang="en-US" altLang="ja-JP" sz="1200" b="1">
            <a:solidFill>
              <a:sysClr val="windowText" lastClr="000000"/>
            </a:solidFill>
            <a:effectLst/>
            <a:latin typeface="+mn-lt"/>
            <a:ea typeface="+mn-ea"/>
            <a:cs typeface="+mn-cs"/>
          </a:endParaRPr>
        </a:p>
        <a:p>
          <a:r>
            <a:rPr lang="ja-JP" altLang="en-US" sz="1200" b="1">
              <a:solidFill>
                <a:sysClr val="windowText" lastClr="000000"/>
              </a:solidFill>
              <a:effectLst/>
              <a:latin typeface="+mn-lt"/>
              <a:ea typeface="+mn-ea"/>
              <a:cs typeface="+mn-cs"/>
            </a:rPr>
            <a:t>　ご</a:t>
          </a:r>
          <a:r>
            <a:rPr lang="ja-JP" altLang="ja-JP" sz="1200" b="1">
              <a:solidFill>
                <a:sysClr val="windowText" lastClr="000000"/>
              </a:solidFill>
              <a:effectLst/>
              <a:latin typeface="+mn-lt"/>
              <a:ea typeface="+mn-ea"/>
              <a:cs typeface="+mn-cs"/>
            </a:rPr>
            <a:t>理解していただき、各事業主の責任のもとでご活用ください。</a:t>
          </a:r>
        </a:p>
        <a:p>
          <a:r>
            <a:rPr lang="ja-JP" altLang="en-US" sz="1200" b="1">
              <a:solidFill>
                <a:sysClr val="windowText" lastClr="000000"/>
              </a:solidFill>
              <a:effectLst/>
              <a:latin typeface="+mn-lt"/>
              <a:ea typeface="+mn-ea"/>
              <a:cs typeface="+mn-cs"/>
            </a:rPr>
            <a:t>　</a:t>
          </a:r>
          <a:r>
            <a:rPr lang="ja-JP" altLang="ja-JP" sz="1200" b="1">
              <a:solidFill>
                <a:sysClr val="windowText" lastClr="000000"/>
              </a:solidFill>
              <a:effectLst/>
              <a:latin typeface="+mn-lt"/>
              <a:ea typeface="+mn-ea"/>
              <a:cs typeface="+mn-cs"/>
            </a:rPr>
            <a:t>このため、本ワークシートに係る操作方法等の問合せには対応できかねますのでご理解願います。</a:t>
          </a:r>
        </a:p>
        <a:p>
          <a:r>
            <a:rPr lang="ja-JP" altLang="ja-JP" sz="1200" b="1">
              <a:solidFill>
                <a:sysClr val="windowText" lastClr="000000"/>
              </a:solidFill>
              <a:effectLst/>
              <a:latin typeface="+mn-lt"/>
              <a:ea typeface="+mn-ea"/>
              <a:cs typeface="+mn-cs"/>
            </a:rPr>
            <a:t>　</a:t>
          </a:r>
        </a:p>
        <a:p>
          <a:r>
            <a:rPr lang="ja-JP" altLang="ja-JP" sz="1200" b="1">
              <a:solidFill>
                <a:sysClr val="windowText" lastClr="000000"/>
              </a:solidFill>
              <a:effectLst/>
              <a:latin typeface="+mn-lt"/>
              <a:ea typeface="+mn-ea"/>
              <a:cs typeface="+mn-cs"/>
            </a:rPr>
            <a:t>●事業報告の作成にあたっては、事業報告第</a:t>
          </a:r>
          <a:r>
            <a:rPr lang="ja-JP" altLang="en-US" sz="1200" b="1">
              <a:solidFill>
                <a:sysClr val="windowText" lastClr="000000"/>
              </a:solidFill>
              <a:effectLst/>
              <a:latin typeface="+mn-lt"/>
              <a:ea typeface="+mn-ea"/>
              <a:cs typeface="+mn-cs"/>
            </a:rPr>
            <a:t>１０</a:t>
          </a:r>
          <a:r>
            <a:rPr lang="ja-JP" altLang="ja-JP" sz="1200" b="1">
              <a:solidFill>
                <a:sysClr val="windowText" lastClr="000000"/>
              </a:solidFill>
              <a:effectLst/>
              <a:latin typeface="+mn-lt"/>
              <a:ea typeface="+mn-ea"/>
              <a:cs typeface="+mn-cs"/>
            </a:rPr>
            <a:t>面～</a:t>
          </a:r>
          <a:r>
            <a:rPr lang="ja-JP" altLang="en-US" sz="1200" b="1">
              <a:solidFill>
                <a:sysClr val="windowText" lastClr="000000"/>
              </a:solidFill>
              <a:effectLst/>
              <a:latin typeface="+mn-lt"/>
              <a:ea typeface="+mn-ea"/>
              <a:cs typeface="+mn-cs"/>
            </a:rPr>
            <a:t>１４</a:t>
          </a:r>
          <a:r>
            <a:rPr lang="ja-JP" altLang="ja-JP" sz="1200" b="1">
              <a:solidFill>
                <a:sysClr val="windowText" lastClr="000000"/>
              </a:solidFill>
              <a:effectLst/>
              <a:latin typeface="+mn-lt"/>
              <a:ea typeface="+mn-ea"/>
              <a:cs typeface="+mn-cs"/>
            </a:rPr>
            <a:t>面の記載要領を参照してください。</a:t>
          </a:r>
        </a:p>
        <a:p>
          <a:r>
            <a:rPr lang="en-US" altLang="ja-JP" sz="1200" b="1">
              <a:solidFill>
                <a:sysClr val="windowText" lastClr="000000"/>
              </a:solidFill>
              <a:effectLst/>
              <a:latin typeface="+mn-lt"/>
              <a:ea typeface="+mn-ea"/>
              <a:cs typeface="+mn-cs"/>
            </a:rPr>
            <a:t> </a:t>
          </a:r>
          <a:endParaRPr lang="ja-JP" altLang="ja-JP" sz="1200" b="1">
            <a:solidFill>
              <a:sysClr val="windowText" lastClr="000000"/>
            </a:solidFill>
            <a:effectLst/>
            <a:latin typeface="+mn-lt"/>
            <a:ea typeface="+mn-ea"/>
            <a:cs typeface="+mn-cs"/>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152400</xdr:colOff>
      <xdr:row>51</xdr:row>
      <xdr:rowOff>123825</xdr:rowOff>
    </xdr:from>
    <xdr:to>
      <xdr:col>19</xdr:col>
      <xdr:colOff>318170</xdr:colOff>
      <xdr:row>53</xdr:row>
      <xdr:rowOff>57151</xdr:rowOff>
    </xdr:to>
    <xdr:sp macro="" textlink="">
      <xdr:nvSpPr>
        <xdr:cNvPr id="2" name="四角形吹き出し 1"/>
        <xdr:cNvSpPr/>
      </xdr:nvSpPr>
      <xdr:spPr>
        <a:xfrm>
          <a:off x="11915775" y="15544800"/>
          <a:ext cx="3766220" cy="695326"/>
        </a:xfrm>
        <a:prstGeom prst="wedgeRectCallout">
          <a:avLst>
            <a:gd name="adj1" fmla="val -53929"/>
            <a:gd name="adj2" fmla="val -9122"/>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0" lang="en-US" altLang="ja-JP" sz="1000" b="1" u="none">
              <a:solidFill>
                <a:srgbClr val="00B050"/>
              </a:solidFill>
              <a:effectLst/>
              <a:latin typeface="+mn-ea"/>
              <a:ea typeface="+mn-ea"/>
              <a:cs typeface="+mn-cs"/>
            </a:rPr>
            <a:t>※</a:t>
          </a:r>
          <a:r>
            <a:rPr kumimoji="0" lang="ja-JP" altLang="en-US" sz="1000" b="1" u="none">
              <a:solidFill>
                <a:srgbClr val="00B050"/>
              </a:solidFill>
              <a:effectLst/>
              <a:latin typeface="+mn-ea"/>
              <a:ea typeface="+mn-ea"/>
              <a:cs typeface="+mn-cs"/>
            </a:rPr>
            <a:t>実施時間の総計は、以下の場合のみ加算</a:t>
          </a:r>
          <a:endParaRPr kumimoji="0" lang="en-US" altLang="ja-JP" sz="1000" b="1" u="none">
            <a:solidFill>
              <a:srgbClr val="00B050"/>
            </a:solidFill>
            <a:effectLst/>
            <a:latin typeface="+mn-ea"/>
            <a:ea typeface="+mn-ea"/>
            <a:cs typeface="+mn-cs"/>
          </a:endParaRPr>
        </a:p>
        <a:p>
          <a:pPr algn="l"/>
          <a:r>
            <a:rPr kumimoji="0" lang="ja-JP" altLang="en-US" sz="800" b="0" u="none">
              <a:solidFill>
                <a:sysClr val="windowText" lastClr="000000"/>
              </a:solidFill>
              <a:effectLst/>
              <a:latin typeface="+mn-ea"/>
              <a:ea typeface="+mn-ea"/>
              <a:cs typeface="+mn-cs"/>
            </a:rPr>
            <a:t>●訓練の方法の別（１ 計画的な</a:t>
          </a:r>
          <a:r>
            <a:rPr kumimoji="0" lang="en-US" altLang="ja-JP" sz="800" b="0" u="none">
              <a:solidFill>
                <a:sysClr val="windowText" lastClr="000000"/>
              </a:solidFill>
              <a:effectLst/>
              <a:latin typeface="+mn-ea"/>
              <a:ea typeface="+mn-ea"/>
              <a:cs typeface="+mn-cs"/>
            </a:rPr>
            <a:t>OJT</a:t>
          </a:r>
          <a:r>
            <a:rPr kumimoji="0" lang="ja-JP" altLang="en-US" sz="800" b="0" u="none">
              <a:solidFill>
                <a:sysClr val="windowText" lastClr="000000"/>
              </a:solidFill>
              <a:effectLst/>
              <a:latin typeface="+mn-ea"/>
              <a:ea typeface="+mn-ea"/>
              <a:cs typeface="+mn-cs"/>
            </a:rPr>
            <a:t>・２ </a:t>
          </a:r>
          <a:r>
            <a:rPr kumimoji="0" lang="en-US" altLang="ja-JP" sz="800" b="0" u="none">
              <a:solidFill>
                <a:sysClr val="windowText" lastClr="000000"/>
              </a:solidFill>
              <a:effectLst/>
              <a:latin typeface="+mn-ea"/>
              <a:ea typeface="+mn-ea"/>
              <a:cs typeface="+mn-cs"/>
            </a:rPr>
            <a:t>OFF-JT</a:t>
          </a:r>
          <a:r>
            <a:rPr kumimoji="0" lang="ja-JP" altLang="en-US" sz="800" b="0" u="none">
              <a:solidFill>
                <a:sysClr val="windowText" lastClr="000000"/>
              </a:solidFill>
              <a:effectLst/>
              <a:latin typeface="+mn-ea"/>
              <a:ea typeface="+mn-ea"/>
              <a:cs typeface="+mn-cs"/>
            </a:rPr>
            <a:t>）</a:t>
          </a:r>
          <a:endParaRPr kumimoji="0" lang="en-US" altLang="ja-JP" sz="800" b="0" u="none">
            <a:solidFill>
              <a:sysClr val="windowText" lastClr="000000"/>
            </a:solidFill>
            <a:effectLst/>
            <a:latin typeface="+mn-ea"/>
            <a:ea typeface="+mn-ea"/>
            <a:cs typeface="+mn-cs"/>
          </a:endParaRPr>
        </a:p>
        <a:p>
          <a:pPr algn="l"/>
          <a:r>
            <a:rPr kumimoji="1" lang="ja-JP" altLang="en-US" sz="800" b="0" u="none">
              <a:solidFill>
                <a:sysClr val="windowText" lastClr="000000"/>
              </a:solidFill>
              <a:latin typeface="+mn-ea"/>
              <a:ea typeface="+mn-ea"/>
            </a:rPr>
            <a:t>●訓練費負担の別（１ 無償（実費負担なし））</a:t>
          </a:r>
          <a:endParaRPr kumimoji="1" lang="en-US" altLang="ja-JP" sz="800" b="0" u="none">
            <a:solidFill>
              <a:sysClr val="windowText" lastClr="000000"/>
            </a:solidFill>
            <a:latin typeface="+mn-ea"/>
            <a:ea typeface="+mn-ea"/>
          </a:endParaRPr>
        </a:p>
        <a:p>
          <a:pPr algn="l"/>
          <a:r>
            <a:rPr kumimoji="1" lang="ja-JP" altLang="en-US" sz="800" b="0" u="none">
              <a:solidFill>
                <a:sysClr val="windowText" lastClr="000000"/>
              </a:solidFill>
              <a:latin typeface="+mn-ea"/>
              <a:ea typeface="+mn-ea"/>
            </a:rPr>
            <a:t>●賃金支給の別（１ 有給（無給部分なし））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152400</xdr:colOff>
      <xdr:row>51</xdr:row>
      <xdr:rowOff>123825</xdr:rowOff>
    </xdr:from>
    <xdr:to>
      <xdr:col>19</xdr:col>
      <xdr:colOff>318170</xdr:colOff>
      <xdr:row>53</xdr:row>
      <xdr:rowOff>57151</xdr:rowOff>
    </xdr:to>
    <xdr:sp macro="" textlink="">
      <xdr:nvSpPr>
        <xdr:cNvPr id="2" name="四角形吹き出し 1"/>
        <xdr:cNvSpPr/>
      </xdr:nvSpPr>
      <xdr:spPr>
        <a:xfrm>
          <a:off x="11915775" y="15544800"/>
          <a:ext cx="3766220" cy="695326"/>
        </a:xfrm>
        <a:prstGeom prst="wedgeRectCallout">
          <a:avLst>
            <a:gd name="adj1" fmla="val -53929"/>
            <a:gd name="adj2" fmla="val -9122"/>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0" lang="en-US" altLang="ja-JP" sz="1000" b="1" u="none">
              <a:solidFill>
                <a:srgbClr val="00B050"/>
              </a:solidFill>
              <a:effectLst/>
              <a:latin typeface="+mn-ea"/>
              <a:ea typeface="+mn-ea"/>
              <a:cs typeface="+mn-cs"/>
            </a:rPr>
            <a:t>※</a:t>
          </a:r>
          <a:r>
            <a:rPr kumimoji="0" lang="ja-JP" altLang="en-US" sz="1000" b="1" u="none">
              <a:solidFill>
                <a:srgbClr val="00B050"/>
              </a:solidFill>
              <a:effectLst/>
              <a:latin typeface="+mn-ea"/>
              <a:ea typeface="+mn-ea"/>
              <a:cs typeface="+mn-cs"/>
            </a:rPr>
            <a:t>実施時間の総計は、以下の場合のみ加算</a:t>
          </a:r>
          <a:endParaRPr kumimoji="0" lang="en-US" altLang="ja-JP" sz="1000" b="1" u="none">
            <a:solidFill>
              <a:srgbClr val="00B050"/>
            </a:solidFill>
            <a:effectLst/>
            <a:latin typeface="+mn-ea"/>
            <a:ea typeface="+mn-ea"/>
            <a:cs typeface="+mn-cs"/>
          </a:endParaRPr>
        </a:p>
        <a:p>
          <a:pPr algn="l"/>
          <a:r>
            <a:rPr kumimoji="0" lang="ja-JP" altLang="en-US" sz="800" b="0" u="none">
              <a:solidFill>
                <a:sysClr val="windowText" lastClr="000000"/>
              </a:solidFill>
              <a:effectLst/>
              <a:latin typeface="+mn-ea"/>
              <a:ea typeface="+mn-ea"/>
              <a:cs typeface="+mn-cs"/>
            </a:rPr>
            <a:t>●訓練の方法の別（１ 計画的な</a:t>
          </a:r>
          <a:r>
            <a:rPr kumimoji="0" lang="en-US" altLang="ja-JP" sz="800" b="0" u="none">
              <a:solidFill>
                <a:sysClr val="windowText" lastClr="000000"/>
              </a:solidFill>
              <a:effectLst/>
              <a:latin typeface="+mn-ea"/>
              <a:ea typeface="+mn-ea"/>
              <a:cs typeface="+mn-cs"/>
            </a:rPr>
            <a:t>OJT</a:t>
          </a:r>
          <a:r>
            <a:rPr kumimoji="0" lang="ja-JP" altLang="en-US" sz="800" b="0" u="none">
              <a:solidFill>
                <a:sysClr val="windowText" lastClr="000000"/>
              </a:solidFill>
              <a:effectLst/>
              <a:latin typeface="+mn-ea"/>
              <a:ea typeface="+mn-ea"/>
              <a:cs typeface="+mn-cs"/>
            </a:rPr>
            <a:t>・２ </a:t>
          </a:r>
          <a:r>
            <a:rPr kumimoji="0" lang="en-US" altLang="ja-JP" sz="800" b="0" u="none">
              <a:solidFill>
                <a:sysClr val="windowText" lastClr="000000"/>
              </a:solidFill>
              <a:effectLst/>
              <a:latin typeface="+mn-ea"/>
              <a:ea typeface="+mn-ea"/>
              <a:cs typeface="+mn-cs"/>
            </a:rPr>
            <a:t>OFF-JT</a:t>
          </a:r>
          <a:r>
            <a:rPr kumimoji="0" lang="ja-JP" altLang="en-US" sz="800" b="0" u="none">
              <a:solidFill>
                <a:sysClr val="windowText" lastClr="000000"/>
              </a:solidFill>
              <a:effectLst/>
              <a:latin typeface="+mn-ea"/>
              <a:ea typeface="+mn-ea"/>
              <a:cs typeface="+mn-cs"/>
            </a:rPr>
            <a:t>）</a:t>
          </a:r>
          <a:endParaRPr kumimoji="0" lang="en-US" altLang="ja-JP" sz="800" b="0" u="none">
            <a:solidFill>
              <a:sysClr val="windowText" lastClr="000000"/>
            </a:solidFill>
            <a:effectLst/>
            <a:latin typeface="+mn-ea"/>
            <a:ea typeface="+mn-ea"/>
            <a:cs typeface="+mn-cs"/>
          </a:endParaRPr>
        </a:p>
        <a:p>
          <a:pPr algn="l"/>
          <a:r>
            <a:rPr kumimoji="1" lang="ja-JP" altLang="en-US" sz="800" b="0" u="none">
              <a:solidFill>
                <a:sysClr val="windowText" lastClr="000000"/>
              </a:solidFill>
              <a:latin typeface="+mn-ea"/>
              <a:ea typeface="+mn-ea"/>
            </a:rPr>
            <a:t>●訓練費負担の別（１ 無償（実費負担なし））</a:t>
          </a:r>
          <a:endParaRPr kumimoji="1" lang="en-US" altLang="ja-JP" sz="800" b="0" u="none">
            <a:solidFill>
              <a:sysClr val="windowText" lastClr="000000"/>
            </a:solidFill>
            <a:latin typeface="+mn-ea"/>
            <a:ea typeface="+mn-ea"/>
          </a:endParaRPr>
        </a:p>
        <a:p>
          <a:pPr algn="l"/>
          <a:r>
            <a:rPr kumimoji="1" lang="ja-JP" altLang="en-US" sz="800" b="0" u="none">
              <a:solidFill>
                <a:sysClr val="windowText" lastClr="000000"/>
              </a:solidFill>
              <a:latin typeface="+mn-ea"/>
              <a:ea typeface="+mn-ea"/>
            </a:rPr>
            <a:t>●賃金支給の別（１ 有給（無給部分なし））</a:t>
          </a:r>
        </a:p>
      </xdr:txBody>
    </xdr:sp>
    <xdr:clientData/>
  </xdr:twoCellAnchor>
  <xdr:twoCellAnchor>
    <xdr:from>
      <xdr:col>3</xdr:col>
      <xdr:colOff>625929</xdr:colOff>
      <xdr:row>8</xdr:row>
      <xdr:rowOff>13607</xdr:rowOff>
    </xdr:from>
    <xdr:to>
      <xdr:col>13</xdr:col>
      <xdr:colOff>1170215</xdr:colOff>
      <xdr:row>12</xdr:row>
      <xdr:rowOff>272143</xdr:rowOff>
    </xdr:to>
    <xdr:cxnSp macro="">
      <xdr:nvCxnSpPr>
        <xdr:cNvPr id="4" name="直線コネクタ 3"/>
        <xdr:cNvCxnSpPr/>
      </xdr:nvCxnSpPr>
      <xdr:spPr>
        <a:xfrm flipH="1">
          <a:off x="2000250" y="2598964"/>
          <a:ext cx="7388679" cy="14559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152400</xdr:colOff>
      <xdr:row>51</xdr:row>
      <xdr:rowOff>123825</xdr:rowOff>
    </xdr:from>
    <xdr:to>
      <xdr:col>19</xdr:col>
      <xdr:colOff>318170</xdr:colOff>
      <xdr:row>53</xdr:row>
      <xdr:rowOff>57151</xdr:rowOff>
    </xdr:to>
    <xdr:sp macro="" textlink="">
      <xdr:nvSpPr>
        <xdr:cNvPr id="2" name="四角形吹き出し 1"/>
        <xdr:cNvSpPr/>
      </xdr:nvSpPr>
      <xdr:spPr>
        <a:xfrm>
          <a:off x="11915775" y="15544800"/>
          <a:ext cx="3766220" cy="695326"/>
        </a:xfrm>
        <a:prstGeom prst="wedgeRectCallout">
          <a:avLst>
            <a:gd name="adj1" fmla="val -53929"/>
            <a:gd name="adj2" fmla="val -9122"/>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0" lang="en-US" altLang="ja-JP" sz="1000" b="1" u="none">
              <a:solidFill>
                <a:srgbClr val="00B050"/>
              </a:solidFill>
              <a:effectLst/>
              <a:latin typeface="+mn-ea"/>
              <a:ea typeface="+mn-ea"/>
              <a:cs typeface="+mn-cs"/>
            </a:rPr>
            <a:t>※</a:t>
          </a:r>
          <a:r>
            <a:rPr kumimoji="0" lang="ja-JP" altLang="en-US" sz="1000" b="1" u="none">
              <a:solidFill>
                <a:srgbClr val="00B050"/>
              </a:solidFill>
              <a:effectLst/>
              <a:latin typeface="+mn-ea"/>
              <a:ea typeface="+mn-ea"/>
              <a:cs typeface="+mn-cs"/>
            </a:rPr>
            <a:t>実施時間の総計は、以下の場合のみ加算</a:t>
          </a:r>
          <a:endParaRPr kumimoji="0" lang="en-US" altLang="ja-JP" sz="1000" b="1" u="none">
            <a:solidFill>
              <a:srgbClr val="00B050"/>
            </a:solidFill>
            <a:effectLst/>
            <a:latin typeface="+mn-ea"/>
            <a:ea typeface="+mn-ea"/>
            <a:cs typeface="+mn-cs"/>
          </a:endParaRPr>
        </a:p>
        <a:p>
          <a:pPr algn="l"/>
          <a:r>
            <a:rPr kumimoji="0" lang="ja-JP" altLang="en-US" sz="800" b="0" u="none">
              <a:solidFill>
                <a:sysClr val="windowText" lastClr="000000"/>
              </a:solidFill>
              <a:effectLst/>
              <a:latin typeface="+mn-ea"/>
              <a:ea typeface="+mn-ea"/>
              <a:cs typeface="+mn-cs"/>
            </a:rPr>
            <a:t>●訓練の方法の別（１ 計画的な</a:t>
          </a:r>
          <a:r>
            <a:rPr kumimoji="0" lang="en-US" altLang="ja-JP" sz="800" b="0" u="none">
              <a:solidFill>
                <a:sysClr val="windowText" lastClr="000000"/>
              </a:solidFill>
              <a:effectLst/>
              <a:latin typeface="+mn-ea"/>
              <a:ea typeface="+mn-ea"/>
              <a:cs typeface="+mn-cs"/>
            </a:rPr>
            <a:t>OJT</a:t>
          </a:r>
          <a:r>
            <a:rPr kumimoji="0" lang="ja-JP" altLang="en-US" sz="800" b="0" u="none">
              <a:solidFill>
                <a:sysClr val="windowText" lastClr="000000"/>
              </a:solidFill>
              <a:effectLst/>
              <a:latin typeface="+mn-ea"/>
              <a:ea typeface="+mn-ea"/>
              <a:cs typeface="+mn-cs"/>
            </a:rPr>
            <a:t>・２ </a:t>
          </a:r>
          <a:r>
            <a:rPr kumimoji="0" lang="en-US" altLang="ja-JP" sz="800" b="0" u="none">
              <a:solidFill>
                <a:sysClr val="windowText" lastClr="000000"/>
              </a:solidFill>
              <a:effectLst/>
              <a:latin typeface="+mn-ea"/>
              <a:ea typeface="+mn-ea"/>
              <a:cs typeface="+mn-cs"/>
            </a:rPr>
            <a:t>OFF-JT</a:t>
          </a:r>
          <a:r>
            <a:rPr kumimoji="0" lang="ja-JP" altLang="en-US" sz="800" b="0" u="none">
              <a:solidFill>
                <a:sysClr val="windowText" lastClr="000000"/>
              </a:solidFill>
              <a:effectLst/>
              <a:latin typeface="+mn-ea"/>
              <a:ea typeface="+mn-ea"/>
              <a:cs typeface="+mn-cs"/>
            </a:rPr>
            <a:t>）</a:t>
          </a:r>
          <a:endParaRPr kumimoji="0" lang="en-US" altLang="ja-JP" sz="800" b="0" u="none">
            <a:solidFill>
              <a:sysClr val="windowText" lastClr="000000"/>
            </a:solidFill>
            <a:effectLst/>
            <a:latin typeface="+mn-ea"/>
            <a:ea typeface="+mn-ea"/>
            <a:cs typeface="+mn-cs"/>
          </a:endParaRPr>
        </a:p>
        <a:p>
          <a:pPr algn="l"/>
          <a:r>
            <a:rPr kumimoji="1" lang="ja-JP" altLang="en-US" sz="800" b="0" u="none">
              <a:solidFill>
                <a:sysClr val="windowText" lastClr="000000"/>
              </a:solidFill>
              <a:latin typeface="+mn-ea"/>
              <a:ea typeface="+mn-ea"/>
            </a:rPr>
            <a:t>●訓練費負担の別（１ 無償（実費負担なし））</a:t>
          </a:r>
          <a:endParaRPr kumimoji="1" lang="en-US" altLang="ja-JP" sz="800" b="0" u="none">
            <a:solidFill>
              <a:sysClr val="windowText" lastClr="000000"/>
            </a:solidFill>
            <a:latin typeface="+mn-ea"/>
            <a:ea typeface="+mn-ea"/>
          </a:endParaRPr>
        </a:p>
        <a:p>
          <a:pPr algn="l"/>
          <a:r>
            <a:rPr kumimoji="1" lang="ja-JP" altLang="en-US" sz="800" b="0" u="none">
              <a:solidFill>
                <a:sysClr val="windowText" lastClr="000000"/>
              </a:solidFill>
              <a:latin typeface="+mn-ea"/>
              <a:ea typeface="+mn-ea"/>
            </a:rPr>
            <a:t>●賃金支給の別（１ 有給（無給部分なし））</a:t>
          </a:r>
        </a:p>
      </xdr:txBody>
    </xdr:sp>
    <xdr:clientData/>
  </xdr:twoCellAnchor>
  <xdr:twoCellAnchor>
    <xdr:from>
      <xdr:col>4</xdr:col>
      <xdr:colOff>13607</xdr:colOff>
      <xdr:row>7</xdr:row>
      <xdr:rowOff>285750</xdr:rowOff>
    </xdr:from>
    <xdr:to>
      <xdr:col>13</xdr:col>
      <xdr:colOff>1170215</xdr:colOff>
      <xdr:row>12</xdr:row>
      <xdr:rowOff>244928</xdr:rowOff>
    </xdr:to>
    <xdr:cxnSp macro="">
      <xdr:nvCxnSpPr>
        <xdr:cNvPr id="4" name="直線コネクタ 3"/>
        <xdr:cNvCxnSpPr/>
      </xdr:nvCxnSpPr>
      <xdr:spPr>
        <a:xfrm flipH="1">
          <a:off x="2027464" y="2571750"/>
          <a:ext cx="7361465" cy="14559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A1:M52"/>
  <sheetViews>
    <sheetView showWhiteSpace="0" topLeftCell="A22" zoomScale="80" zoomScaleNormal="80" zoomScaleSheetLayoutView="100" workbookViewId="0">
      <selection activeCell="E32" sqref="E32:I32"/>
    </sheetView>
  </sheetViews>
  <sheetFormatPr defaultRowHeight="13.5" x14ac:dyDescent="0.15"/>
  <cols>
    <col min="1" max="1" width="3.25" style="206" customWidth="1"/>
    <col min="2" max="2" width="5.25" style="206" customWidth="1"/>
    <col min="3" max="3" width="10.75" style="206" customWidth="1"/>
    <col min="4" max="4" width="9.25" style="206" customWidth="1"/>
    <col min="5" max="5" width="15.125" style="206" customWidth="1"/>
    <col min="6" max="6" width="5.5" style="206" customWidth="1"/>
    <col min="7" max="7" width="23" style="206" customWidth="1"/>
    <col min="8" max="8" width="3.125" style="206" customWidth="1"/>
    <col min="9" max="9" width="14.75" style="206" customWidth="1"/>
    <col min="10" max="10" width="5.125" style="206" customWidth="1"/>
    <col min="11" max="11" width="16.5" style="206" customWidth="1"/>
    <col min="12" max="12" width="3.25" style="206" customWidth="1"/>
    <col min="13" max="13" width="60.5" style="206" customWidth="1"/>
    <col min="14" max="16384" width="9" style="206"/>
  </cols>
  <sheetData>
    <row r="1" spans="1:13" x14ac:dyDescent="0.15">
      <c r="A1" s="339"/>
      <c r="B1" s="339"/>
      <c r="C1" s="339"/>
      <c r="D1" s="339"/>
      <c r="E1" s="339"/>
      <c r="F1" s="339"/>
      <c r="G1" s="339"/>
      <c r="H1" s="339"/>
      <c r="I1" s="339"/>
      <c r="J1" s="339"/>
      <c r="K1" s="339"/>
      <c r="L1" s="339"/>
      <c r="M1" s="339"/>
    </row>
    <row r="2" spans="1:13" ht="19.5" customHeight="1" x14ac:dyDescent="0.15">
      <c r="A2" s="340" t="s">
        <v>321</v>
      </c>
      <c r="B2" s="341"/>
      <c r="C2" s="341"/>
      <c r="D2" s="341"/>
      <c r="E2" s="341"/>
      <c r="F2" s="341"/>
      <c r="G2" s="341"/>
      <c r="H2" s="341"/>
      <c r="I2" s="341"/>
      <c r="J2" s="341"/>
      <c r="K2" s="341"/>
      <c r="L2" s="348" t="s">
        <v>530</v>
      </c>
      <c r="M2" s="339"/>
    </row>
    <row r="3" spans="1:13" ht="27" customHeight="1" x14ac:dyDescent="0.15">
      <c r="A3" s="339"/>
      <c r="B3" s="341"/>
      <c r="C3" s="342"/>
      <c r="D3" s="342"/>
      <c r="E3" s="341"/>
      <c r="F3" s="341"/>
      <c r="G3" s="341"/>
      <c r="H3" s="349"/>
      <c r="I3" s="735" t="s">
        <v>320</v>
      </c>
      <c r="J3" s="736"/>
      <c r="K3" s="737"/>
      <c r="L3" s="738"/>
      <c r="M3" s="339"/>
    </row>
    <row r="4" spans="1:13" ht="27" customHeight="1" x14ac:dyDescent="0.15">
      <c r="A4" s="339"/>
      <c r="B4" s="341"/>
      <c r="C4" s="342"/>
      <c r="D4" s="341"/>
      <c r="E4" s="341"/>
      <c r="F4" s="341"/>
      <c r="G4" s="341"/>
      <c r="H4" s="350"/>
      <c r="I4" s="745" t="s">
        <v>319</v>
      </c>
      <c r="J4" s="736"/>
      <c r="K4" s="746"/>
      <c r="L4" s="747"/>
      <c r="M4" s="339"/>
    </row>
    <row r="5" spans="1:13" ht="27" customHeight="1" x14ac:dyDescent="0.15">
      <c r="A5" s="341"/>
      <c r="B5" s="341"/>
      <c r="C5" s="341"/>
      <c r="D5" s="339"/>
      <c r="E5" s="341"/>
      <c r="F5" s="341"/>
      <c r="G5" s="341"/>
      <c r="H5" s="351"/>
      <c r="I5" s="735" t="s">
        <v>318</v>
      </c>
      <c r="J5" s="736"/>
      <c r="K5" s="739" t="s">
        <v>427</v>
      </c>
      <c r="L5" s="740"/>
      <c r="M5" s="339"/>
    </row>
    <row r="6" spans="1:13" ht="22.5" customHeight="1" x14ac:dyDescent="0.15">
      <c r="A6" s="341"/>
      <c r="B6" s="341"/>
      <c r="C6" s="341"/>
      <c r="D6" s="341"/>
      <c r="E6" s="341"/>
      <c r="F6" s="341"/>
      <c r="G6" s="341"/>
      <c r="H6" s="352"/>
      <c r="I6" s="353"/>
      <c r="J6" s="354"/>
      <c r="K6" s="354"/>
      <c r="L6" s="355"/>
      <c r="M6" s="339"/>
    </row>
    <row r="7" spans="1:13" ht="19.5" customHeight="1" x14ac:dyDescent="0.15">
      <c r="A7" s="341"/>
      <c r="B7" s="341"/>
      <c r="C7" s="339"/>
      <c r="D7" s="343"/>
      <c r="E7" s="744" t="s">
        <v>317</v>
      </c>
      <c r="F7" s="744"/>
      <c r="G7" s="744"/>
      <c r="H7" s="748" t="s">
        <v>316</v>
      </c>
      <c r="I7" s="748"/>
      <c r="J7" s="748"/>
      <c r="K7" s="748"/>
      <c r="L7" s="223"/>
      <c r="M7" s="339"/>
    </row>
    <row r="8" spans="1:13" ht="19.5" customHeight="1" x14ac:dyDescent="0.15">
      <c r="A8" s="343"/>
      <c r="B8" s="343"/>
      <c r="C8" s="343"/>
      <c r="D8" s="343"/>
      <c r="E8" s="744"/>
      <c r="F8" s="744"/>
      <c r="G8" s="744"/>
      <c r="H8" s="748" t="s">
        <v>315</v>
      </c>
      <c r="I8" s="748"/>
      <c r="J8" s="748"/>
      <c r="K8" s="748"/>
      <c r="L8" s="222"/>
      <c r="M8" s="339"/>
    </row>
    <row r="9" spans="1:13" ht="13.5" customHeight="1" x14ac:dyDescent="0.15">
      <c r="A9" s="344"/>
      <c r="B9" s="344"/>
      <c r="C9" s="344"/>
      <c r="D9" s="344"/>
      <c r="E9" s="344"/>
      <c r="F9" s="344"/>
      <c r="G9" s="344"/>
      <c r="H9" s="344"/>
      <c r="I9" s="344"/>
      <c r="J9" s="344"/>
      <c r="K9" s="344"/>
      <c r="L9" s="344"/>
      <c r="M9" s="339"/>
    </row>
    <row r="10" spans="1:13" ht="13.5" customHeight="1" x14ac:dyDescent="0.15">
      <c r="A10" s="345"/>
      <c r="B10" s="345"/>
      <c r="C10" s="345"/>
      <c r="D10" s="345"/>
      <c r="E10" s="345"/>
      <c r="F10" s="345"/>
      <c r="G10" s="345"/>
      <c r="H10" s="345"/>
      <c r="I10" s="345"/>
      <c r="J10" s="345"/>
      <c r="K10" s="345"/>
      <c r="L10" s="345"/>
      <c r="M10" s="339"/>
    </row>
    <row r="11" spans="1:13" ht="13.5" customHeight="1" x14ac:dyDescent="0.15">
      <c r="A11" s="345"/>
      <c r="B11" s="345"/>
      <c r="C11" s="345"/>
      <c r="D11" s="345"/>
      <c r="E11" s="345"/>
      <c r="F11" s="345"/>
      <c r="G11" s="345"/>
      <c r="H11" s="219"/>
      <c r="I11" s="220"/>
      <c r="J11" s="749" t="s">
        <v>435</v>
      </c>
      <c r="K11" s="749"/>
      <c r="L11" s="749"/>
      <c r="M11" s="339"/>
    </row>
    <row r="12" spans="1:13" ht="13.5" customHeight="1" x14ac:dyDescent="0.15">
      <c r="A12" s="345"/>
      <c r="B12" s="345"/>
      <c r="C12" s="345"/>
      <c r="D12" s="345"/>
      <c r="E12" s="345"/>
      <c r="F12" s="345"/>
      <c r="G12" s="345"/>
      <c r="H12" s="345"/>
      <c r="I12" s="356"/>
      <c r="J12" s="345"/>
      <c r="K12" s="345"/>
      <c r="L12" s="345"/>
      <c r="M12" s="339"/>
    </row>
    <row r="13" spans="1:13" ht="13.5" customHeight="1" x14ac:dyDescent="0.15">
      <c r="A13" s="345"/>
      <c r="B13" s="750" t="s">
        <v>314</v>
      </c>
      <c r="C13" s="750"/>
      <c r="D13" s="750"/>
      <c r="E13" s="750"/>
      <c r="F13" s="346"/>
      <c r="G13" s="345"/>
      <c r="H13" s="345"/>
      <c r="I13" s="345"/>
      <c r="J13" s="345"/>
      <c r="K13" s="345"/>
      <c r="L13" s="345"/>
      <c r="M13" s="339"/>
    </row>
    <row r="14" spans="1:13" ht="13.5" customHeight="1" x14ac:dyDescent="0.15">
      <c r="A14" s="345"/>
      <c r="B14" s="346"/>
      <c r="C14" s="346"/>
      <c r="D14" s="346"/>
      <c r="E14" s="346"/>
      <c r="F14" s="346"/>
      <c r="G14" s="345"/>
      <c r="H14" s="345"/>
      <c r="I14" s="345"/>
      <c r="J14" s="345"/>
      <c r="K14" s="345"/>
      <c r="L14" s="345"/>
      <c r="M14" s="339"/>
    </row>
    <row r="15" spans="1:13" ht="13.5" customHeight="1" x14ac:dyDescent="0.15">
      <c r="A15" s="345"/>
      <c r="B15" s="346"/>
      <c r="C15" s="346"/>
      <c r="D15" s="346"/>
      <c r="E15" s="346"/>
      <c r="F15" s="346"/>
      <c r="G15" s="345"/>
      <c r="H15" s="345"/>
      <c r="I15" s="345"/>
      <c r="J15" s="345"/>
      <c r="K15" s="345"/>
      <c r="L15" s="345"/>
      <c r="M15" s="339"/>
    </row>
    <row r="16" spans="1:13" ht="13.5" customHeight="1" x14ac:dyDescent="0.15">
      <c r="A16" s="345"/>
      <c r="B16" s="346"/>
      <c r="C16" s="346"/>
      <c r="D16" s="346"/>
      <c r="E16" s="346"/>
      <c r="F16" s="346"/>
      <c r="G16" s="345"/>
      <c r="H16" s="219"/>
      <c r="I16" s="778"/>
      <c r="J16" s="779"/>
      <c r="K16" s="779"/>
      <c r="L16" s="345"/>
      <c r="M16" s="339"/>
    </row>
    <row r="17" spans="1:13" ht="13.5" customHeight="1" x14ac:dyDescent="0.15">
      <c r="A17" s="345"/>
      <c r="B17" s="346"/>
      <c r="C17" s="346"/>
      <c r="D17" s="346"/>
      <c r="E17" s="346"/>
      <c r="F17" s="346"/>
      <c r="G17" s="345"/>
      <c r="H17" s="221" t="s">
        <v>313</v>
      </c>
      <c r="I17" s="779"/>
      <c r="J17" s="779"/>
      <c r="K17" s="779"/>
      <c r="L17" s="345"/>
      <c r="M17" s="339"/>
    </row>
    <row r="18" spans="1:13" ht="13.5" customHeight="1" x14ac:dyDescent="0.15">
      <c r="A18" s="345"/>
      <c r="B18" s="346"/>
      <c r="C18" s="346"/>
      <c r="D18" s="346"/>
      <c r="E18" s="346"/>
      <c r="F18" s="346"/>
      <c r="G18" s="345"/>
      <c r="H18" s="219"/>
      <c r="I18" s="779"/>
      <c r="J18" s="779"/>
      <c r="K18" s="779"/>
      <c r="L18" s="345"/>
      <c r="M18" s="339"/>
    </row>
    <row r="19" spans="1:13" ht="13.5" customHeight="1" x14ac:dyDescent="0.15">
      <c r="A19" s="344"/>
      <c r="B19" s="347"/>
      <c r="C19" s="347"/>
      <c r="D19" s="347"/>
      <c r="E19" s="347"/>
      <c r="F19" s="347"/>
      <c r="G19" s="344"/>
      <c r="H19" s="218"/>
      <c r="I19" s="779"/>
      <c r="J19" s="779"/>
      <c r="K19" s="779"/>
      <c r="L19" s="344"/>
      <c r="M19" s="339"/>
    </row>
    <row r="20" spans="1:13" ht="13.5" customHeight="1" x14ac:dyDescent="0.15">
      <c r="A20" s="753" t="s">
        <v>312</v>
      </c>
      <c r="B20" s="753"/>
      <c r="C20" s="753"/>
      <c r="D20" s="753"/>
      <c r="E20" s="753"/>
      <c r="F20" s="753"/>
      <c r="G20" s="753"/>
      <c r="H20" s="753"/>
      <c r="I20" s="753"/>
      <c r="J20" s="753"/>
      <c r="K20" s="753"/>
      <c r="L20" s="753"/>
      <c r="M20" s="339"/>
    </row>
    <row r="21" spans="1:13" s="217" customFormat="1" ht="31.5" customHeight="1" x14ac:dyDescent="0.15">
      <c r="A21" s="753"/>
      <c r="B21" s="753"/>
      <c r="C21" s="753"/>
      <c r="D21" s="753"/>
      <c r="E21" s="753"/>
      <c r="F21" s="753"/>
      <c r="G21" s="753"/>
      <c r="H21" s="753"/>
      <c r="I21" s="753"/>
      <c r="J21" s="753"/>
      <c r="K21" s="753"/>
      <c r="L21" s="753"/>
      <c r="M21" s="380"/>
    </row>
    <row r="22" spans="1:13" s="217" customFormat="1" ht="13.5" customHeight="1" thickBot="1" x14ac:dyDescent="0.2">
      <c r="A22" s="344"/>
      <c r="B22" s="357"/>
      <c r="C22" s="357"/>
      <c r="D22" s="357"/>
      <c r="E22" s="357"/>
      <c r="F22" s="357"/>
      <c r="G22" s="357"/>
      <c r="H22" s="358"/>
      <c r="I22" s="358"/>
      <c r="J22" s="359"/>
      <c r="K22" s="359"/>
      <c r="L22" s="359"/>
      <c r="M22" s="380"/>
    </row>
    <row r="23" spans="1:13" s="207" customFormat="1" ht="13.5" customHeight="1" x14ac:dyDescent="0.15">
      <c r="A23" s="360" t="s">
        <v>307</v>
      </c>
      <c r="B23" s="361"/>
      <c r="C23" s="361"/>
      <c r="D23" s="362"/>
      <c r="E23" s="741"/>
      <c r="F23" s="742"/>
      <c r="G23" s="742"/>
      <c r="H23" s="742"/>
      <c r="I23" s="742"/>
      <c r="J23" s="742"/>
      <c r="K23" s="742"/>
      <c r="L23" s="743"/>
      <c r="M23" s="381"/>
    </row>
    <row r="24" spans="1:13" s="207" customFormat="1" ht="36" customHeight="1" thickBot="1" x14ac:dyDescent="0.2">
      <c r="A24" s="726" t="s">
        <v>311</v>
      </c>
      <c r="B24" s="712"/>
      <c r="C24" s="712"/>
      <c r="D24" s="713"/>
      <c r="E24" s="701"/>
      <c r="F24" s="702"/>
      <c r="G24" s="702"/>
      <c r="H24" s="702"/>
      <c r="I24" s="702"/>
      <c r="J24" s="702"/>
      <c r="K24" s="702"/>
      <c r="L24" s="703"/>
      <c r="M24" s="381"/>
    </row>
    <row r="25" spans="1:13" s="385" customFormat="1" ht="17.100000000000001" customHeight="1" x14ac:dyDescent="0.15">
      <c r="A25" s="717" t="s">
        <v>310</v>
      </c>
      <c r="B25" s="718"/>
      <c r="C25" s="718"/>
      <c r="D25" s="719"/>
      <c r="E25" s="714"/>
      <c r="F25" s="715"/>
      <c r="G25" s="715"/>
      <c r="H25" s="715"/>
      <c r="I25" s="715"/>
      <c r="J25" s="715"/>
      <c r="K25" s="715"/>
      <c r="L25" s="716"/>
      <c r="M25" s="382" t="s">
        <v>540</v>
      </c>
    </row>
    <row r="26" spans="1:13" s="207" customFormat="1" ht="32.1" customHeight="1" thickBot="1" x14ac:dyDescent="0.2">
      <c r="A26" s="726"/>
      <c r="B26" s="712"/>
      <c r="C26" s="712"/>
      <c r="D26" s="713"/>
      <c r="E26" s="699"/>
      <c r="F26" s="700"/>
      <c r="G26" s="700"/>
      <c r="H26" s="700"/>
      <c r="I26" s="700"/>
      <c r="J26" s="696" t="s">
        <v>543</v>
      </c>
      <c r="K26" s="697"/>
      <c r="L26" s="698"/>
      <c r="M26" s="381"/>
    </row>
    <row r="27" spans="1:13" s="207" customFormat="1" ht="13.5" customHeight="1" x14ac:dyDescent="0.15">
      <c r="A27" s="360" t="s">
        <v>307</v>
      </c>
      <c r="B27" s="361"/>
      <c r="C27" s="361"/>
      <c r="D27" s="362"/>
      <c r="E27" s="704"/>
      <c r="F27" s="705"/>
      <c r="G27" s="705"/>
      <c r="H27" s="705"/>
      <c r="I27" s="705"/>
      <c r="J27" s="706"/>
      <c r="K27" s="751" t="s">
        <v>309</v>
      </c>
      <c r="L27" s="752"/>
      <c r="M27" s="381"/>
    </row>
    <row r="28" spans="1:13" s="207" customFormat="1" ht="30.75" customHeight="1" thickBot="1" x14ac:dyDescent="0.2">
      <c r="A28" s="711" t="s">
        <v>308</v>
      </c>
      <c r="B28" s="712"/>
      <c r="C28" s="712"/>
      <c r="D28" s="713"/>
      <c r="E28" s="729"/>
      <c r="F28" s="730"/>
      <c r="G28" s="730"/>
      <c r="H28" s="730"/>
      <c r="I28" s="730"/>
      <c r="J28" s="731"/>
      <c r="K28" s="727"/>
      <c r="L28" s="728"/>
      <c r="M28" s="381"/>
    </row>
    <row r="29" spans="1:13" s="207" customFormat="1" ht="13.5" customHeight="1" x14ac:dyDescent="0.15">
      <c r="A29" s="360" t="s">
        <v>307</v>
      </c>
      <c r="B29" s="361"/>
      <c r="C29" s="361"/>
      <c r="D29" s="362"/>
      <c r="E29" s="741"/>
      <c r="F29" s="742"/>
      <c r="G29" s="742"/>
      <c r="H29" s="742"/>
      <c r="I29" s="742"/>
      <c r="J29" s="742"/>
      <c r="K29" s="742"/>
      <c r="L29" s="743"/>
      <c r="M29" s="381"/>
    </row>
    <row r="30" spans="1:13" s="207" customFormat="1" ht="33" customHeight="1" thickBot="1" x14ac:dyDescent="0.2">
      <c r="A30" s="726" t="s">
        <v>306</v>
      </c>
      <c r="B30" s="712"/>
      <c r="C30" s="712"/>
      <c r="D30" s="713"/>
      <c r="E30" s="701"/>
      <c r="F30" s="702"/>
      <c r="G30" s="702"/>
      <c r="H30" s="702"/>
      <c r="I30" s="702"/>
      <c r="J30" s="702"/>
      <c r="K30" s="702"/>
      <c r="L30" s="703"/>
      <c r="M30" s="381"/>
    </row>
    <row r="31" spans="1:13" s="207" customFormat="1" ht="17.100000000000001" customHeight="1" x14ac:dyDescent="0.15">
      <c r="A31" s="723" t="s">
        <v>305</v>
      </c>
      <c r="B31" s="724"/>
      <c r="C31" s="724"/>
      <c r="D31" s="725"/>
      <c r="E31" s="714"/>
      <c r="F31" s="715"/>
      <c r="G31" s="715"/>
      <c r="H31" s="715"/>
      <c r="I31" s="715"/>
      <c r="J31" s="715"/>
      <c r="K31" s="715"/>
      <c r="L31" s="716"/>
      <c r="M31" s="382" t="s">
        <v>540</v>
      </c>
    </row>
    <row r="32" spans="1:13" s="207" customFormat="1" ht="32.1" customHeight="1" thickBot="1" x14ac:dyDescent="0.2">
      <c r="A32" s="726"/>
      <c r="B32" s="712"/>
      <c r="C32" s="712"/>
      <c r="D32" s="713"/>
      <c r="E32" s="699"/>
      <c r="F32" s="700"/>
      <c r="G32" s="700"/>
      <c r="H32" s="700"/>
      <c r="I32" s="700"/>
      <c r="J32" s="696" t="s">
        <v>543</v>
      </c>
      <c r="K32" s="697"/>
      <c r="L32" s="698"/>
      <c r="M32" s="381"/>
    </row>
    <row r="33" spans="1:13" s="207" customFormat="1" ht="31.5" customHeight="1" thickBot="1" x14ac:dyDescent="0.2">
      <c r="A33" s="717" t="s">
        <v>304</v>
      </c>
      <c r="B33" s="718"/>
      <c r="C33" s="718"/>
      <c r="D33" s="719"/>
      <c r="E33" s="732"/>
      <c r="F33" s="733"/>
      <c r="G33" s="734"/>
      <c r="H33" s="599"/>
      <c r="I33" s="600"/>
      <c r="J33" s="599"/>
      <c r="K33" s="599"/>
      <c r="L33" s="599"/>
      <c r="M33" s="678" t="str">
        <f>IF(E33="","「大企業、中小企業の別」未選択","")</f>
        <v>「大企業、中小企業の別」未選択</v>
      </c>
    </row>
    <row r="34" spans="1:13" s="207" customFormat="1" ht="6" customHeight="1" x14ac:dyDescent="0.15">
      <c r="A34" s="363"/>
      <c r="B34" s="364"/>
      <c r="C34" s="364"/>
      <c r="D34" s="364"/>
      <c r="E34" s="216"/>
      <c r="F34" s="216"/>
      <c r="G34" s="216"/>
      <c r="H34" s="215"/>
      <c r="I34" s="215"/>
      <c r="J34" s="215"/>
      <c r="K34" s="709"/>
      <c r="L34" s="710"/>
      <c r="M34" s="381"/>
    </row>
    <row r="35" spans="1:13" s="207" customFormat="1" ht="31.5" customHeight="1" thickBot="1" x14ac:dyDescent="0.2">
      <c r="A35" s="365" t="s">
        <v>303</v>
      </c>
      <c r="B35" s="366" t="s">
        <v>302</v>
      </c>
      <c r="C35" s="366"/>
      <c r="D35" s="367" t="s">
        <v>301</v>
      </c>
      <c r="E35" s="720"/>
      <c r="F35" s="721"/>
      <c r="G35" s="721"/>
      <c r="H35" s="721"/>
      <c r="I35" s="722"/>
      <c r="J35" s="369" t="s">
        <v>300</v>
      </c>
      <c r="K35" s="707"/>
      <c r="L35" s="708"/>
      <c r="M35" s="382" t="s">
        <v>541</v>
      </c>
    </row>
    <row r="36" spans="1:13" ht="32.25" customHeight="1" thickBot="1" x14ac:dyDescent="0.2">
      <c r="A36" s="368" t="s">
        <v>299</v>
      </c>
      <c r="B36" s="787" t="s">
        <v>436</v>
      </c>
      <c r="C36" s="787"/>
      <c r="D36" s="788"/>
      <c r="E36" s="302"/>
      <c r="F36" s="303" t="s">
        <v>428</v>
      </c>
      <c r="G36" s="304"/>
      <c r="H36" s="382"/>
      <c r="I36" s="602"/>
      <c r="J36" s="601"/>
      <c r="K36" s="601"/>
      <c r="L36" s="601"/>
      <c r="M36" s="382" t="s">
        <v>542</v>
      </c>
    </row>
    <row r="37" spans="1:13" s="207" customFormat="1" ht="6" customHeight="1" x14ac:dyDescent="0.15">
      <c r="A37" s="717" t="s">
        <v>298</v>
      </c>
      <c r="B37" s="718"/>
      <c r="C37" s="718"/>
      <c r="D37" s="718"/>
      <c r="E37" s="213"/>
      <c r="F37" s="213"/>
      <c r="G37" s="213"/>
      <c r="H37" s="212"/>
      <c r="I37" s="212"/>
      <c r="J37" s="212"/>
      <c r="K37" s="709"/>
      <c r="L37" s="710"/>
      <c r="M37" s="381"/>
    </row>
    <row r="38" spans="1:13" s="207" customFormat="1" ht="29.25" customHeight="1" thickBot="1" x14ac:dyDescent="0.2">
      <c r="A38" s="726"/>
      <c r="B38" s="712"/>
      <c r="C38" s="712"/>
      <c r="D38" s="712"/>
      <c r="E38" s="791"/>
      <c r="F38" s="792"/>
      <c r="G38" s="793"/>
      <c r="H38" s="789" t="s">
        <v>429</v>
      </c>
      <c r="I38" s="790"/>
      <c r="J38" s="784"/>
      <c r="K38" s="785"/>
      <c r="L38" s="786"/>
      <c r="M38" s="678" t="str">
        <f>IF(E38="","「民営職業紹介事業との兼業」未選択","")</f>
        <v>「民営職業紹介事業との兼業」未選択</v>
      </c>
    </row>
    <row r="39" spans="1:13" s="207" customFormat="1" ht="6" customHeight="1" x14ac:dyDescent="0.15">
      <c r="A39" s="363"/>
      <c r="B39" s="371"/>
      <c r="C39" s="371"/>
      <c r="D39" s="211"/>
      <c r="E39" s="210"/>
      <c r="F39" s="210"/>
      <c r="G39" s="210"/>
      <c r="H39" s="214"/>
      <c r="I39" s="214"/>
      <c r="J39" s="214"/>
      <c r="K39" s="214"/>
      <c r="L39" s="298"/>
      <c r="M39" s="381"/>
    </row>
    <row r="40" spans="1:13" s="207" customFormat="1" ht="27.75" customHeight="1" x14ac:dyDescent="0.15">
      <c r="A40" s="372" t="s">
        <v>297</v>
      </c>
      <c r="B40" s="373"/>
      <c r="C40" s="373"/>
      <c r="D40" s="775"/>
      <c r="E40" s="776"/>
      <c r="F40" s="776"/>
      <c r="G40" s="776"/>
      <c r="H40" s="777"/>
      <c r="I40" s="370" t="s">
        <v>2</v>
      </c>
      <c r="J40" s="797"/>
      <c r="K40" s="798"/>
      <c r="L40" s="799"/>
      <c r="M40" s="679" t="str">
        <f>IF(E38="①　有　　２　無",IF(J38="","許可・届出番号未入力",""),"")</f>
        <v/>
      </c>
    </row>
    <row r="41" spans="1:13" ht="30" customHeight="1" thickBot="1" x14ac:dyDescent="0.2">
      <c r="A41" s="374"/>
      <c r="B41" s="754" t="s">
        <v>296</v>
      </c>
      <c r="C41" s="755"/>
      <c r="D41" s="756"/>
      <c r="E41" s="803"/>
      <c r="F41" s="804"/>
      <c r="G41" s="794" t="s">
        <v>295</v>
      </c>
      <c r="H41" s="795"/>
      <c r="I41" s="796"/>
      <c r="J41" s="800"/>
      <c r="K41" s="801"/>
      <c r="L41" s="802"/>
      <c r="M41" s="678" t="str">
        <f>IF(E44="","「請負事業の実施」未選択","")</f>
        <v>「請負事業の実施」未選択</v>
      </c>
    </row>
    <row r="42" spans="1:13" s="207" customFormat="1" ht="6" customHeight="1" x14ac:dyDescent="0.15">
      <c r="A42" s="375"/>
      <c r="B42" s="376"/>
      <c r="C42" s="376"/>
      <c r="D42" s="376"/>
      <c r="E42" s="305"/>
      <c r="F42" s="305"/>
      <c r="G42" s="305"/>
      <c r="H42" s="306"/>
      <c r="I42" s="306"/>
      <c r="J42" s="306"/>
      <c r="K42" s="306"/>
      <c r="L42" s="307"/>
      <c r="M42" s="383"/>
    </row>
    <row r="43" spans="1:13" s="207" customFormat="1" ht="6" customHeight="1" x14ac:dyDescent="0.15">
      <c r="A43" s="313"/>
      <c r="B43" s="377"/>
      <c r="C43" s="377"/>
      <c r="D43" s="377"/>
      <c r="E43" s="308"/>
      <c r="F43" s="309"/>
      <c r="G43" s="309"/>
      <c r="H43" s="780" t="s">
        <v>294</v>
      </c>
      <c r="I43" s="781"/>
      <c r="J43" s="310"/>
      <c r="K43" s="310"/>
      <c r="L43" s="311"/>
      <c r="M43" s="383"/>
    </row>
    <row r="44" spans="1:13" s="207" customFormat="1" ht="27.75" customHeight="1" thickBot="1" x14ac:dyDescent="0.2">
      <c r="A44" s="312" t="s">
        <v>293</v>
      </c>
      <c r="B44" s="378"/>
      <c r="C44" s="378"/>
      <c r="D44" s="379"/>
      <c r="E44" s="757"/>
      <c r="F44" s="758"/>
      <c r="G44" s="759"/>
      <c r="H44" s="782"/>
      <c r="I44" s="783"/>
      <c r="J44" s="772"/>
      <c r="K44" s="773"/>
      <c r="L44" s="774"/>
      <c r="M44" s="679" t="str">
        <f>IF(E44="①　有　　２　無",IF(J44="","「うち構内請負の実施」未選択",""),"")</f>
        <v/>
      </c>
    </row>
    <row r="45" spans="1:13" s="207" customFormat="1" ht="6" customHeight="1" thickBot="1" x14ac:dyDescent="0.2">
      <c r="A45" s="313"/>
      <c r="B45" s="377"/>
      <c r="C45" s="377"/>
      <c r="D45" s="594"/>
      <c r="E45" s="595"/>
      <c r="F45" s="595"/>
      <c r="G45" s="595"/>
      <c r="H45" s="596"/>
      <c r="I45" s="596"/>
      <c r="J45" s="597"/>
      <c r="K45" s="597"/>
      <c r="L45" s="598"/>
      <c r="M45" s="381"/>
    </row>
    <row r="46" spans="1:13" s="207" customFormat="1" ht="27.75" customHeight="1" x14ac:dyDescent="0.15">
      <c r="A46" s="717" t="s">
        <v>532</v>
      </c>
      <c r="B46" s="718"/>
      <c r="C46" s="766" t="s">
        <v>529</v>
      </c>
      <c r="D46" s="767"/>
      <c r="E46" s="767"/>
      <c r="F46" s="767"/>
      <c r="G46" s="767"/>
      <c r="H46" s="767"/>
      <c r="I46" s="767"/>
      <c r="J46" s="767"/>
      <c r="K46" s="767"/>
      <c r="L46" s="768"/>
      <c r="M46" s="381"/>
    </row>
    <row r="47" spans="1:13" s="207" customFormat="1" ht="27.75" customHeight="1" thickBot="1" x14ac:dyDescent="0.2">
      <c r="A47" s="726"/>
      <c r="B47" s="712"/>
      <c r="C47" s="769"/>
      <c r="D47" s="770"/>
      <c r="E47" s="770"/>
      <c r="F47" s="770"/>
      <c r="G47" s="770"/>
      <c r="H47" s="770"/>
      <c r="I47" s="770"/>
      <c r="J47" s="770"/>
      <c r="K47" s="770"/>
      <c r="L47" s="771"/>
      <c r="M47" s="381"/>
    </row>
    <row r="48" spans="1:13" s="207" customFormat="1" ht="27.75" customHeight="1" thickBot="1" x14ac:dyDescent="0.2">
      <c r="A48" s="211"/>
      <c r="B48" s="211"/>
      <c r="C48" s="211"/>
      <c r="D48" s="210"/>
      <c r="E48" s="210"/>
      <c r="F48" s="210"/>
      <c r="G48" s="211"/>
      <c r="H48" s="210"/>
      <c r="I48" s="210"/>
      <c r="J48" s="210"/>
      <c r="K48" s="210"/>
      <c r="L48" s="210"/>
      <c r="M48" s="381"/>
    </row>
    <row r="49" spans="1:13" s="207" customFormat="1" ht="23.25" customHeight="1" x14ac:dyDescent="0.15">
      <c r="A49" s="360" t="s">
        <v>292</v>
      </c>
      <c r="B49" s="384"/>
      <c r="C49" s="384"/>
      <c r="D49" s="764"/>
      <c r="E49" s="764"/>
      <c r="F49" s="764"/>
      <c r="G49" s="764"/>
      <c r="H49" s="764"/>
      <c r="I49" s="764"/>
      <c r="J49" s="764"/>
      <c r="K49" s="764"/>
      <c r="L49" s="765"/>
      <c r="M49" s="381"/>
    </row>
    <row r="50" spans="1:13" s="207" customFormat="1" ht="23.25" customHeight="1" x14ac:dyDescent="0.15">
      <c r="A50" s="209"/>
      <c r="B50" s="760"/>
      <c r="C50" s="760"/>
      <c r="D50" s="760"/>
      <c r="E50" s="760"/>
      <c r="F50" s="760"/>
      <c r="G50" s="760"/>
      <c r="H50" s="760"/>
      <c r="I50" s="760"/>
      <c r="J50" s="760"/>
      <c r="K50" s="760"/>
      <c r="L50" s="761"/>
      <c r="M50" s="381"/>
    </row>
    <row r="51" spans="1:13" s="207" customFormat="1" ht="23.25" customHeight="1" thickBot="1" x14ac:dyDescent="0.2">
      <c r="A51" s="208"/>
      <c r="B51" s="762"/>
      <c r="C51" s="762"/>
      <c r="D51" s="762"/>
      <c r="E51" s="762"/>
      <c r="F51" s="762"/>
      <c r="G51" s="762"/>
      <c r="H51" s="762"/>
      <c r="I51" s="762"/>
      <c r="J51" s="762"/>
      <c r="K51" s="762"/>
      <c r="L51" s="763"/>
      <c r="M51" s="381"/>
    </row>
    <row r="52" spans="1:13" x14ac:dyDescent="0.15">
      <c r="K52" s="589" t="s">
        <v>531</v>
      </c>
    </row>
  </sheetData>
  <sheetProtection sheet="1" objects="1" scenarios="1"/>
  <mergeCells count="56">
    <mergeCell ref="E23:L23"/>
    <mergeCell ref="A24:D24"/>
    <mergeCell ref="J44:L44"/>
    <mergeCell ref="D40:H40"/>
    <mergeCell ref="I16:K19"/>
    <mergeCell ref="H43:I44"/>
    <mergeCell ref="J38:L38"/>
    <mergeCell ref="K37:L37"/>
    <mergeCell ref="B36:D36"/>
    <mergeCell ref="A37:D38"/>
    <mergeCell ref="H38:I38"/>
    <mergeCell ref="E38:G38"/>
    <mergeCell ref="G41:I41"/>
    <mergeCell ref="J40:L40"/>
    <mergeCell ref="J41:L41"/>
    <mergeCell ref="E41:F41"/>
    <mergeCell ref="B41:D41"/>
    <mergeCell ref="E44:G44"/>
    <mergeCell ref="B50:L51"/>
    <mergeCell ref="D49:L49"/>
    <mergeCell ref="A46:B47"/>
    <mergeCell ref="C46:L47"/>
    <mergeCell ref="I3:J3"/>
    <mergeCell ref="K3:L3"/>
    <mergeCell ref="K5:L5"/>
    <mergeCell ref="I5:J5"/>
    <mergeCell ref="E29:L29"/>
    <mergeCell ref="E7:G8"/>
    <mergeCell ref="I4:J4"/>
    <mergeCell ref="K4:L4"/>
    <mergeCell ref="H8:K8"/>
    <mergeCell ref="H7:K7"/>
    <mergeCell ref="J11:L11"/>
    <mergeCell ref="B13:E13"/>
    <mergeCell ref="A25:D26"/>
    <mergeCell ref="K27:L27"/>
    <mergeCell ref="E25:L25"/>
    <mergeCell ref="A20:L21"/>
    <mergeCell ref="K35:L35"/>
    <mergeCell ref="K34:L34"/>
    <mergeCell ref="A28:D28"/>
    <mergeCell ref="E31:L31"/>
    <mergeCell ref="A33:D33"/>
    <mergeCell ref="E35:I35"/>
    <mergeCell ref="E30:L30"/>
    <mergeCell ref="A31:D32"/>
    <mergeCell ref="A30:D30"/>
    <mergeCell ref="K28:L28"/>
    <mergeCell ref="E28:J28"/>
    <mergeCell ref="E33:G33"/>
    <mergeCell ref="J26:L26"/>
    <mergeCell ref="E26:I26"/>
    <mergeCell ref="J32:L32"/>
    <mergeCell ref="E32:I32"/>
    <mergeCell ref="E24:L24"/>
    <mergeCell ref="E27:J27"/>
  </mergeCells>
  <phoneticPr fontId="5"/>
  <dataValidations count="4">
    <dataValidation type="list" allowBlank="1" showInputMessage="1" showErrorMessage="1" sqref="E33:G33">
      <formula1>"①　大企業　　２　中小企業,１　大企業　　②　中小企業"</formula1>
    </dataValidation>
    <dataValidation type="whole" allowBlank="1" showInputMessage="1" showErrorMessage="1" sqref="K35:L35">
      <formula1>100</formula1>
      <formula2>9999</formula2>
    </dataValidation>
    <dataValidation operator="greaterThanOrEqual" allowBlank="1" showInputMessage="1" showErrorMessage="1" sqref="E36"/>
    <dataValidation type="list" allowBlank="1" showInputMessage="1" showErrorMessage="1" sqref="E38:G38 E44:G45 J44:L45">
      <formula1>"①　有　　２　無,１　有　　②　無"</formula1>
    </dataValidation>
  </dataValidations>
  <printOptions horizontalCentered="1"/>
  <pageMargins left="0.39370078740157483" right="0.39370078740157483" top="0.39370078740157483" bottom="0.47244094488188981" header="0.31496062992125984" footer="0.31496062992125984"/>
  <pageSetup paperSize="9" scale="8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9389629810485"/>
    <pageSetUpPr fitToPage="1"/>
  </sheetPr>
  <dimension ref="A1:M56"/>
  <sheetViews>
    <sheetView zoomScale="70" zoomScaleNormal="70" zoomScaleSheetLayoutView="100" workbookViewId="0">
      <selection activeCell="N17" sqref="N17"/>
    </sheetView>
  </sheetViews>
  <sheetFormatPr defaultRowHeight="13.5" x14ac:dyDescent="0.15"/>
  <cols>
    <col min="1" max="1" width="1" style="140" customWidth="1"/>
    <col min="2" max="2" width="2.875" style="140" customWidth="1"/>
    <col min="3" max="3" width="2.625" style="140" customWidth="1"/>
    <col min="4" max="4" width="22.5" style="140" customWidth="1"/>
    <col min="5" max="5" width="16.625" style="140" customWidth="1"/>
    <col min="6" max="12" width="15.375" style="140" customWidth="1"/>
    <col min="13" max="13" width="22.5" style="140" customWidth="1"/>
    <col min="14" max="16384" width="9" style="140"/>
  </cols>
  <sheetData>
    <row r="1" spans="1:13" ht="28.5" customHeight="1" x14ac:dyDescent="0.15">
      <c r="A1" s="37"/>
      <c r="B1" s="41"/>
      <c r="C1" s="154"/>
      <c r="D1" s="154"/>
      <c r="E1" s="154"/>
      <c r="F1" s="40"/>
      <c r="G1" s="153"/>
      <c r="H1" s="153"/>
      <c r="I1" s="153"/>
      <c r="J1" s="153"/>
      <c r="K1" s="153"/>
      <c r="L1" s="59" t="s">
        <v>441</v>
      </c>
    </row>
    <row r="2" spans="1:13" ht="28.5" customHeight="1" x14ac:dyDescent="0.15">
      <c r="A2" s="1" t="s">
        <v>187</v>
      </c>
      <c r="B2" s="41"/>
      <c r="C2" s="154"/>
      <c r="D2" s="154"/>
      <c r="E2" s="154"/>
      <c r="F2" s="40"/>
      <c r="G2" s="153"/>
      <c r="H2" s="153"/>
      <c r="I2" s="153"/>
      <c r="J2" s="153"/>
      <c r="K2" s="153"/>
      <c r="L2" s="153"/>
    </row>
    <row r="3" spans="1:13" ht="28.5" customHeight="1" thickBot="1" x14ac:dyDescent="0.2">
      <c r="A3" s="37"/>
      <c r="B3" s="35" t="s">
        <v>177</v>
      </c>
      <c r="C3" s="154"/>
      <c r="D3" s="154"/>
      <c r="E3" s="154"/>
      <c r="F3" s="40"/>
      <c r="G3" s="153"/>
      <c r="H3" s="153"/>
      <c r="I3" s="153"/>
      <c r="J3" s="153"/>
      <c r="K3" s="62"/>
      <c r="L3" s="676"/>
    </row>
    <row r="4" spans="1:13" ht="9" customHeight="1" thickBot="1" x14ac:dyDescent="0.2">
      <c r="A4" s="37"/>
      <c r="B4" s="41"/>
      <c r="C4" s="925"/>
      <c r="D4" s="926"/>
      <c r="E4" s="927"/>
      <c r="F4" s="1113" t="s">
        <v>1</v>
      </c>
      <c r="G4" s="67"/>
      <c r="H4" s="67"/>
      <c r="I4" s="67"/>
      <c r="J4" s="66"/>
      <c r="K4" s="203"/>
      <c r="L4" s="675"/>
    </row>
    <row r="5" spans="1:13" ht="27" customHeight="1" x14ac:dyDescent="0.15">
      <c r="A5" s="37"/>
      <c r="B5" s="41"/>
      <c r="C5" s="928"/>
      <c r="D5" s="929"/>
      <c r="E5" s="930"/>
      <c r="F5" s="1122"/>
      <c r="G5" s="1111" t="s">
        <v>156</v>
      </c>
      <c r="H5" s="1112"/>
      <c r="I5" s="1111" t="s">
        <v>263</v>
      </c>
      <c r="J5" s="1112"/>
      <c r="K5" s="203"/>
      <c r="L5" s="675"/>
    </row>
    <row r="6" spans="1:13" ht="27" customHeight="1" thickBot="1" x14ac:dyDescent="0.2">
      <c r="A6" s="37"/>
      <c r="B6" s="41"/>
      <c r="C6" s="928"/>
      <c r="D6" s="929"/>
      <c r="E6" s="930"/>
      <c r="F6" s="1122"/>
      <c r="G6" s="468"/>
      <c r="H6" s="448" t="s">
        <v>183</v>
      </c>
      <c r="I6" s="469"/>
      <c r="J6" s="448" t="s">
        <v>183</v>
      </c>
      <c r="K6" s="203"/>
      <c r="L6" s="675"/>
    </row>
    <row r="7" spans="1:13" ht="27" customHeight="1" x14ac:dyDescent="0.15">
      <c r="A7" s="37"/>
      <c r="B7" s="41"/>
      <c r="C7" s="1123" t="s">
        <v>45</v>
      </c>
      <c r="D7" s="1124"/>
      <c r="E7" s="1125"/>
      <c r="F7" s="548" t="str">
        <f t="shared" ref="F7:F13" si="0">IF(G7+I7=0,"",G7+I7)</f>
        <v/>
      </c>
      <c r="G7" s="549"/>
      <c r="H7" s="499"/>
      <c r="I7" s="539"/>
      <c r="J7" s="499"/>
      <c r="K7" s="155"/>
      <c r="L7" s="155"/>
      <c r="M7" s="395" t="str">
        <f>IF(OR(H7&gt;G7,J7&gt;I7),"協定対象派遣労働者数が派遣労働者数の内数でない","")</f>
        <v/>
      </c>
    </row>
    <row r="8" spans="1:13" ht="27" customHeight="1" x14ac:dyDescent="0.15">
      <c r="A8" s="37"/>
      <c r="B8" s="41"/>
      <c r="C8" s="1103" t="s">
        <v>46</v>
      </c>
      <c r="D8" s="1104"/>
      <c r="E8" s="1105"/>
      <c r="F8" s="543" t="str">
        <f t="shared" si="0"/>
        <v/>
      </c>
      <c r="G8" s="541"/>
      <c r="H8" s="500"/>
      <c r="I8" s="542"/>
      <c r="J8" s="500"/>
      <c r="K8" s="144"/>
      <c r="L8" s="676"/>
      <c r="M8" s="395" t="str">
        <f t="shared" ref="M8:M17" si="1">IF(OR(H8&gt;G8,J8&gt;I8),"協定対象派遣労働者数が派遣労働者数の内数でない","")</f>
        <v/>
      </c>
    </row>
    <row r="9" spans="1:13" ht="27" customHeight="1" x14ac:dyDescent="0.15">
      <c r="A9" s="37"/>
      <c r="B9" s="41"/>
      <c r="C9" s="1103" t="s">
        <v>47</v>
      </c>
      <c r="D9" s="1104"/>
      <c r="E9" s="1105"/>
      <c r="F9" s="543" t="str">
        <f t="shared" si="0"/>
        <v/>
      </c>
      <c r="G9" s="541"/>
      <c r="H9" s="500"/>
      <c r="I9" s="542"/>
      <c r="J9" s="500"/>
      <c r="K9" s="38"/>
      <c r="L9" s="141"/>
      <c r="M9" s="395" t="str">
        <f t="shared" si="1"/>
        <v/>
      </c>
    </row>
    <row r="10" spans="1:13" ht="27" customHeight="1" x14ac:dyDescent="0.15">
      <c r="A10" s="37"/>
      <c r="B10" s="41"/>
      <c r="C10" s="1103" t="s">
        <v>48</v>
      </c>
      <c r="D10" s="1104"/>
      <c r="E10" s="1105"/>
      <c r="F10" s="543" t="str">
        <f t="shared" si="0"/>
        <v/>
      </c>
      <c r="G10" s="541"/>
      <c r="H10" s="500"/>
      <c r="I10" s="542"/>
      <c r="J10" s="500"/>
      <c r="K10" s="38"/>
      <c r="L10" s="141"/>
      <c r="M10" s="395" t="str">
        <f t="shared" si="1"/>
        <v/>
      </c>
    </row>
    <row r="11" spans="1:13" ht="27" customHeight="1" x14ac:dyDescent="0.15">
      <c r="A11" s="37"/>
      <c r="B11" s="41"/>
      <c r="C11" s="1126" t="s">
        <v>49</v>
      </c>
      <c r="D11" s="1127"/>
      <c r="E11" s="1128"/>
      <c r="F11" s="543" t="str">
        <f t="shared" si="0"/>
        <v/>
      </c>
      <c r="G11" s="541"/>
      <c r="H11" s="500"/>
      <c r="I11" s="542"/>
      <c r="J11" s="500"/>
      <c r="K11" s="38"/>
      <c r="L11" s="141"/>
      <c r="M11" s="395" t="str">
        <f t="shared" si="1"/>
        <v/>
      </c>
    </row>
    <row r="12" spans="1:13" ht="27" customHeight="1" x14ac:dyDescent="0.15">
      <c r="A12" s="37"/>
      <c r="B12" s="41"/>
      <c r="C12" s="1103" t="s">
        <v>50</v>
      </c>
      <c r="D12" s="1104"/>
      <c r="E12" s="1105"/>
      <c r="F12" s="543" t="str">
        <f t="shared" si="0"/>
        <v/>
      </c>
      <c r="G12" s="541"/>
      <c r="H12" s="500"/>
      <c r="I12" s="542"/>
      <c r="J12" s="500"/>
      <c r="K12" s="38"/>
      <c r="L12" s="144"/>
      <c r="M12" s="395" t="str">
        <f t="shared" si="1"/>
        <v/>
      </c>
    </row>
    <row r="13" spans="1:13" ht="24.75" customHeight="1" x14ac:dyDescent="0.15">
      <c r="A13" s="37"/>
      <c r="B13" s="41"/>
      <c r="C13" s="1103" t="s">
        <v>269</v>
      </c>
      <c r="D13" s="1104"/>
      <c r="E13" s="1105"/>
      <c r="F13" s="540" t="str">
        <f t="shared" si="0"/>
        <v/>
      </c>
      <c r="G13" s="541"/>
      <c r="H13" s="500"/>
      <c r="I13" s="542"/>
      <c r="J13" s="500"/>
      <c r="K13" s="38"/>
      <c r="L13" s="676"/>
      <c r="M13" s="395" t="str">
        <f t="shared" si="1"/>
        <v/>
      </c>
    </row>
    <row r="14" spans="1:13" ht="24.75" customHeight="1" x14ac:dyDescent="0.15">
      <c r="A14" s="37"/>
      <c r="B14" s="41"/>
      <c r="C14" s="1119" t="s">
        <v>51</v>
      </c>
      <c r="D14" s="1120"/>
      <c r="E14" s="1121"/>
      <c r="F14" s="540" t="str">
        <f t="shared" ref="F14:F44" si="2">IF(G14+I14=0,"",G14+I14)</f>
        <v/>
      </c>
      <c r="G14" s="542"/>
      <c r="H14" s="500"/>
      <c r="I14" s="542"/>
      <c r="J14" s="500"/>
      <c r="K14" s="38"/>
      <c r="L14" s="141"/>
      <c r="M14" s="395" t="str">
        <f t="shared" si="1"/>
        <v/>
      </c>
    </row>
    <row r="15" spans="1:13" ht="24.75" customHeight="1" x14ac:dyDescent="0.15">
      <c r="A15" s="37"/>
      <c r="B15" s="41"/>
      <c r="C15" s="1119" t="s">
        <v>52</v>
      </c>
      <c r="D15" s="1120"/>
      <c r="E15" s="1121"/>
      <c r="F15" s="540" t="str">
        <f t="shared" si="2"/>
        <v/>
      </c>
      <c r="G15" s="542"/>
      <c r="H15" s="500"/>
      <c r="I15" s="542"/>
      <c r="J15" s="500"/>
      <c r="K15" s="38"/>
      <c r="L15" s="141"/>
      <c r="M15" s="395" t="str">
        <f t="shared" si="1"/>
        <v/>
      </c>
    </row>
    <row r="16" spans="1:13" ht="24.75" customHeight="1" x14ac:dyDescent="0.15">
      <c r="A16" s="144"/>
      <c r="B16" s="144"/>
      <c r="C16" s="1129" t="s">
        <v>53</v>
      </c>
      <c r="D16" s="1130"/>
      <c r="E16" s="1131"/>
      <c r="F16" s="540" t="str">
        <f t="shared" si="2"/>
        <v/>
      </c>
      <c r="G16" s="542"/>
      <c r="H16" s="500"/>
      <c r="I16" s="542"/>
      <c r="J16" s="500"/>
      <c r="K16" s="38"/>
      <c r="L16" s="141"/>
      <c r="M16" s="395" t="str">
        <f t="shared" si="1"/>
        <v/>
      </c>
    </row>
    <row r="17" spans="1:13" ht="24.75" customHeight="1" x14ac:dyDescent="0.15">
      <c r="A17" s="144"/>
      <c r="B17" s="144"/>
      <c r="C17" s="1129" t="s">
        <v>54</v>
      </c>
      <c r="D17" s="1130"/>
      <c r="E17" s="1131"/>
      <c r="F17" s="540" t="str">
        <f t="shared" si="2"/>
        <v/>
      </c>
      <c r="G17" s="542"/>
      <c r="H17" s="500"/>
      <c r="I17" s="542"/>
      <c r="J17" s="500"/>
      <c r="K17" s="38"/>
      <c r="L17" s="141"/>
      <c r="M17" s="395" t="str">
        <f t="shared" si="1"/>
        <v/>
      </c>
    </row>
    <row r="18" spans="1:13" ht="24.75" customHeight="1" x14ac:dyDescent="0.15">
      <c r="A18" s="144"/>
      <c r="B18" s="144"/>
      <c r="C18" s="1129" t="s">
        <v>157</v>
      </c>
      <c r="D18" s="1130"/>
      <c r="E18" s="1131"/>
      <c r="F18" s="656"/>
      <c r="G18" s="657"/>
      <c r="H18" s="658"/>
      <c r="I18" s="657"/>
      <c r="J18" s="658"/>
      <c r="K18" s="38"/>
      <c r="L18" s="141"/>
    </row>
    <row r="19" spans="1:13" ht="24.75" customHeight="1" x14ac:dyDescent="0.15">
      <c r="A19" s="144"/>
      <c r="B19" s="144"/>
      <c r="C19" s="1129" t="s">
        <v>55</v>
      </c>
      <c r="D19" s="1130"/>
      <c r="E19" s="1131"/>
      <c r="F19" s="540" t="str">
        <f t="shared" si="2"/>
        <v/>
      </c>
      <c r="G19" s="542"/>
      <c r="H19" s="500"/>
      <c r="I19" s="542"/>
      <c r="J19" s="500"/>
      <c r="K19" s="38"/>
      <c r="L19" s="141"/>
      <c r="M19" s="395" t="str">
        <f t="shared" ref="M19:M34" si="3">IF(OR(H19&gt;G19,J19&gt;I19),"協定対象派遣労働者数が派遣労働者数の内数でない","")</f>
        <v/>
      </c>
    </row>
    <row r="20" spans="1:13" ht="24.75" customHeight="1" x14ac:dyDescent="0.15">
      <c r="A20" s="144"/>
      <c r="B20" s="144"/>
      <c r="C20" s="1129" t="s">
        <v>56</v>
      </c>
      <c r="D20" s="1130"/>
      <c r="E20" s="1131"/>
      <c r="F20" s="540" t="str">
        <f t="shared" si="2"/>
        <v/>
      </c>
      <c r="G20" s="542"/>
      <c r="H20" s="500"/>
      <c r="I20" s="542"/>
      <c r="J20" s="500"/>
      <c r="K20" s="38"/>
      <c r="L20" s="141"/>
      <c r="M20" s="395" t="str">
        <f t="shared" si="3"/>
        <v/>
      </c>
    </row>
    <row r="21" spans="1:13" ht="24.75" customHeight="1" x14ac:dyDescent="0.15">
      <c r="A21" s="144"/>
      <c r="B21" s="144"/>
      <c r="C21" s="1129" t="s">
        <v>57</v>
      </c>
      <c r="D21" s="1130"/>
      <c r="E21" s="1131"/>
      <c r="F21" s="540" t="str">
        <f t="shared" si="2"/>
        <v/>
      </c>
      <c r="G21" s="542"/>
      <c r="H21" s="500"/>
      <c r="I21" s="542"/>
      <c r="J21" s="500"/>
      <c r="K21" s="38"/>
      <c r="L21" s="141"/>
      <c r="M21" s="395" t="str">
        <f t="shared" si="3"/>
        <v/>
      </c>
    </row>
    <row r="22" spans="1:13" ht="24.75" customHeight="1" x14ac:dyDescent="0.15">
      <c r="A22" s="144"/>
      <c r="B22" s="144"/>
      <c r="C22" s="1129" t="s">
        <v>268</v>
      </c>
      <c r="D22" s="1130"/>
      <c r="E22" s="1131"/>
      <c r="F22" s="540" t="str">
        <f t="shared" si="2"/>
        <v/>
      </c>
      <c r="G22" s="542"/>
      <c r="H22" s="500"/>
      <c r="I22" s="542"/>
      <c r="J22" s="500"/>
      <c r="K22" s="38"/>
      <c r="L22" s="141"/>
      <c r="M22" s="395" t="str">
        <f t="shared" si="3"/>
        <v/>
      </c>
    </row>
    <row r="23" spans="1:13" ht="24.75" customHeight="1" x14ac:dyDescent="0.15">
      <c r="A23" s="144"/>
      <c r="B23" s="144"/>
      <c r="C23" s="1129" t="s">
        <v>58</v>
      </c>
      <c r="D23" s="1130"/>
      <c r="E23" s="1131"/>
      <c r="F23" s="540" t="str">
        <f t="shared" si="2"/>
        <v/>
      </c>
      <c r="G23" s="542"/>
      <c r="H23" s="500"/>
      <c r="I23" s="542"/>
      <c r="J23" s="500"/>
      <c r="K23" s="38"/>
      <c r="L23" s="141"/>
      <c r="M23" s="395" t="str">
        <f t="shared" si="3"/>
        <v/>
      </c>
    </row>
    <row r="24" spans="1:13" ht="24.75" customHeight="1" x14ac:dyDescent="0.15">
      <c r="A24" s="144"/>
      <c r="B24" s="144"/>
      <c r="C24" s="1129" t="s">
        <v>267</v>
      </c>
      <c r="D24" s="1130"/>
      <c r="E24" s="1131"/>
      <c r="F24" s="540" t="str">
        <f t="shared" si="2"/>
        <v/>
      </c>
      <c r="G24" s="542"/>
      <c r="H24" s="500"/>
      <c r="I24" s="542"/>
      <c r="J24" s="500"/>
      <c r="K24" s="38"/>
      <c r="L24" s="141"/>
      <c r="M24" s="395" t="str">
        <f t="shared" si="3"/>
        <v/>
      </c>
    </row>
    <row r="25" spans="1:13" ht="24.75" customHeight="1" x14ac:dyDescent="0.15">
      <c r="A25" s="144"/>
      <c r="B25" s="144"/>
      <c r="C25" s="1129" t="s">
        <v>59</v>
      </c>
      <c r="D25" s="1130"/>
      <c r="E25" s="1131"/>
      <c r="F25" s="540" t="str">
        <f t="shared" si="2"/>
        <v/>
      </c>
      <c r="G25" s="542"/>
      <c r="H25" s="500"/>
      <c r="I25" s="542"/>
      <c r="J25" s="500"/>
      <c r="K25" s="38"/>
      <c r="L25" s="141"/>
      <c r="M25" s="395" t="str">
        <f t="shared" si="3"/>
        <v/>
      </c>
    </row>
    <row r="26" spans="1:13" ht="24.75" customHeight="1" x14ac:dyDescent="0.15">
      <c r="A26" s="144"/>
      <c r="B26" s="144"/>
      <c r="C26" s="1129" t="s">
        <v>60</v>
      </c>
      <c r="D26" s="1130"/>
      <c r="E26" s="1131"/>
      <c r="F26" s="540" t="str">
        <f t="shared" si="2"/>
        <v/>
      </c>
      <c r="G26" s="542"/>
      <c r="H26" s="500"/>
      <c r="I26" s="542"/>
      <c r="J26" s="500"/>
      <c r="K26" s="38"/>
      <c r="L26" s="141"/>
      <c r="M26" s="395" t="str">
        <f t="shared" si="3"/>
        <v/>
      </c>
    </row>
    <row r="27" spans="1:13" ht="24.75" customHeight="1" x14ac:dyDescent="0.15">
      <c r="A27" s="144"/>
      <c r="B27" s="144"/>
      <c r="C27" s="1129" t="s">
        <v>266</v>
      </c>
      <c r="D27" s="1130"/>
      <c r="E27" s="1131"/>
      <c r="F27" s="540" t="str">
        <f t="shared" si="2"/>
        <v/>
      </c>
      <c r="G27" s="542"/>
      <c r="H27" s="500"/>
      <c r="I27" s="542"/>
      <c r="J27" s="500"/>
      <c r="K27" s="38"/>
      <c r="L27" s="141"/>
      <c r="M27" s="395" t="str">
        <f t="shared" si="3"/>
        <v/>
      </c>
    </row>
    <row r="28" spans="1:13" ht="24.75" customHeight="1" x14ac:dyDescent="0.15">
      <c r="A28" s="144"/>
      <c r="B28" s="144"/>
      <c r="C28" s="1129" t="s">
        <v>61</v>
      </c>
      <c r="D28" s="1130"/>
      <c r="E28" s="1131"/>
      <c r="F28" s="540" t="str">
        <f t="shared" si="2"/>
        <v/>
      </c>
      <c r="G28" s="542"/>
      <c r="H28" s="500"/>
      <c r="I28" s="542"/>
      <c r="J28" s="500"/>
      <c r="K28" s="38"/>
      <c r="L28" s="141"/>
      <c r="M28" s="395" t="str">
        <f t="shared" si="3"/>
        <v/>
      </c>
    </row>
    <row r="29" spans="1:13" ht="24.75" customHeight="1" x14ac:dyDescent="0.15">
      <c r="A29" s="144"/>
      <c r="B29" s="144"/>
      <c r="C29" s="1129" t="s">
        <v>62</v>
      </c>
      <c r="D29" s="1130"/>
      <c r="E29" s="1131"/>
      <c r="F29" s="540" t="str">
        <f t="shared" si="2"/>
        <v/>
      </c>
      <c r="G29" s="542"/>
      <c r="H29" s="500"/>
      <c r="I29" s="542"/>
      <c r="J29" s="500"/>
      <c r="K29" s="38"/>
      <c r="L29" s="141"/>
      <c r="M29" s="395" t="str">
        <f t="shared" si="3"/>
        <v/>
      </c>
    </row>
    <row r="30" spans="1:13" ht="24.75" customHeight="1" x14ac:dyDescent="0.15">
      <c r="A30" s="144"/>
      <c r="B30" s="144"/>
      <c r="C30" s="1129" t="s">
        <v>63</v>
      </c>
      <c r="D30" s="1130"/>
      <c r="E30" s="1131"/>
      <c r="F30" s="540" t="str">
        <f t="shared" si="2"/>
        <v/>
      </c>
      <c r="G30" s="542"/>
      <c r="H30" s="500"/>
      <c r="I30" s="542"/>
      <c r="J30" s="500"/>
      <c r="K30" s="38"/>
      <c r="L30" s="141"/>
      <c r="M30" s="395" t="str">
        <f t="shared" si="3"/>
        <v/>
      </c>
    </row>
    <row r="31" spans="1:13" ht="24.75" customHeight="1" x14ac:dyDescent="0.15">
      <c r="A31" s="144"/>
      <c r="B31" s="144"/>
      <c r="C31" s="1129" t="s">
        <v>64</v>
      </c>
      <c r="D31" s="1130"/>
      <c r="E31" s="1131"/>
      <c r="F31" s="540" t="str">
        <f t="shared" si="2"/>
        <v/>
      </c>
      <c r="G31" s="542"/>
      <c r="H31" s="500"/>
      <c r="I31" s="542"/>
      <c r="J31" s="500"/>
      <c r="K31" s="38"/>
      <c r="L31" s="141"/>
      <c r="M31" s="395" t="str">
        <f t="shared" si="3"/>
        <v/>
      </c>
    </row>
    <row r="32" spans="1:13" ht="24.75" customHeight="1" x14ac:dyDescent="0.15">
      <c r="A32" s="144"/>
      <c r="B32" s="144"/>
      <c r="C32" s="1129" t="s">
        <v>65</v>
      </c>
      <c r="D32" s="1130"/>
      <c r="E32" s="1131"/>
      <c r="F32" s="540" t="str">
        <f t="shared" si="2"/>
        <v/>
      </c>
      <c r="G32" s="542"/>
      <c r="H32" s="500"/>
      <c r="I32" s="542"/>
      <c r="J32" s="500"/>
      <c r="K32" s="38"/>
      <c r="L32" s="141"/>
      <c r="M32" s="395" t="str">
        <f t="shared" si="3"/>
        <v/>
      </c>
    </row>
    <row r="33" spans="1:13" ht="24.75" customHeight="1" x14ac:dyDescent="0.15">
      <c r="A33" s="144"/>
      <c r="B33" s="144"/>
      <c r="C33" s="1129" t="s">
        <v>66</v>
      </c>
      <c r="D33" s="1130"/>
      <c r="E33" s="1131"/>
      <c r="F33" s="540" t="str">
        <f t="shared" si="2"/>
        <v/>
      </c>
      <c r="G33" s="542"/>
      <c r="H33" s="500"/>
      <c r="I33" s="542"/>
      <c r="J33" s="500"/>
      <c r="K33" s="38"/>
      <c r="L33" s="141"/>
      <c r="M33" s="395" t="str">
        <f t="shared" si="3"/>
        <v/>
      </c>
    </row>
    <row r="34" spans="1:13" ht="24.75" customHeight="1" x14ac:dyDescent="0.15">
      <c r="A34" s="144"/>
      <c r="B34" s="144"/>
      <c r="C34" s="1129" t="s">
        <v>67</v>
      </c>
      <c r="D34" s="1130"/>
      <c r="E34" s="1131"/>
      <c r="F34" s="540" t="str">
        <f t="shared" si="2"/>
        <v/>
      </c>
      <c r="G34" s="542"/>
      <c r="H34" s="500"/>
      <c r="I34" s="542"/>
      <c r="J34" s="500"/>
      <c r="K34" s="38"/>
      <c r="L34" s="141"/>
      <c r="M34" s="395" t="str">
        <f t="shared" si="3"/>
        <v/>
      </c>
    </row>
    <row r="35" spans="1:13" ht="24.75" customHeight="1" x14ac:dyDescent="0.15">
      <c r="A35" s="144"/>
      <c r="B35" s="144"/>
      <c r="C35" s="1129" t="s">
        <v>68</v>
      </c>
      <c r="D35" s="1130"/>
      <c r="E35" s="1131"/>
      <c r="F35" s="656"/>
      <c r="G35" s="657"/>
      <c r="H35" s="658"/>
      <c r="I35" s="657"/>
      <c r="J35" s="658"/>
      <c r="K35" s="38"/>
      <c r="L35" s="141"/>
    </row>
    <row r="36" spans="1:13" ht="24.75" customHeight="1" x14ac:dyDescent="0.15">
      <c r="A36" s="144"/>
      <c r="B36" s="144"/>
      <c r="C36" s="1129" t="s">
        <v>265</v>
      </c>
      <c r="D36" s="1130"/>
      <c r="E36" s="1131"/>
      <c r="F36" s="540" t="str">
        <f t="shared" si="2"/>
        <v/>
      </c>
      <c r="G36" s="542"/>
      <c r="H36" s="500"/>
      <c r="I36" s="542"/>
      <c r="J36" s="500"/>
      <c r="K36" s="38"/>
      <c r="L36" s="141"/>
      <c r="M36" s="395" t="str">
        <f t="shared" ref="M36:M37" si="4">IF(OR(H36&gt;G36,J36&gt;I36),"協定対象派遣労働者数が派遣労働者数の内数でない","")</f>
        <v/>
      </c>
    </row>
    <row r="37" spans="1:13" ht="24.75" customHeight="1" x14ac:dyDescent="0.15">
      <c r="A37" s="144"/>
      <c r="B37" s="144"/>
      <c r="C37" s="1129" t="s">
        <v>69</v>
      </c>
      <c r="D37" s="1130"/>
      <c r="E37" s="1131"/>
      <c r="F37" s="540" t="str">
        <f t="shared" si="2"/>
        <v/>
      </c>
      <c r="G37" s="542"/>
      <c r="H37" s="500"/>
      <c r="I37" s="542"/>
      <c r="J37" s="500"/>
      <c r="K37" s="38"/>
      <c r="L37" s="141"/>
      <c r="M37" s="395" t="str">
        <f t="shared" si="4"/>
        <v/>
      </c>
    </row>
    <row r="38" spans="1:13" ht="24.75" customHeight="1" x14ac:dyDescent="0.15">
      <c r="A38" s="144"/>
      <c r="B38" s="144"/>
      <c r="C38" s="1129" t="s">
        <v>70</v>
      </c>
      <c r="D38" s="1130"/>
      <c r="E38" s="1131"/>
      <c r="F38" s="656"/>
      <c r="G38" s="657"/>
      <c r="H38" s="658"/>
      <c r="I38" s="657"/>
      <c r="J38" s="658"/>
      <c r="K38" s="38"/>
      <c r="L38" s="141"/>
    </row>
    <row r="39" spans="1:13" ht="24.75" customHeight="1" x14ac:dyDescent="0.15">
      <c r="A39" s="144"/>
      <c r="B39" s="144"/>
      <c r="C39" s="1129" t="s">
        <v>71</v>
      </c>
      <c r="D39" s="1130"/>
      <c r="E39" s="1131"/>
      <c r="F39" s="540" t="str">
        <f t="shared" si="2"/>
        <v/>
      </c>
      <c r="G39" s="542"/>
      <c r="H39" s="500"/>
      <c r="I39" s="542"/>
      <c r="J39" s="500"/>
      <c r="K39" s="38"/>
      <c r="L39" s="141"/>
      <c r="M39" s="395" t="str">
        <f t="shared" ref="M39:M44" si="5">IF(OR(H39&gt;G39,J39&gt;I39),"協定対象派遣労働者数が派遣労働者数の内数でない","")</f>
        <v/>
      </c>
    </row>
    <row r="40" spans="1:13" ht="24.75" customHeight="1" x14ac:dyDescent="0.15">
      <c r="A40" s="144"/>
      <c r="B40" s="144"/>
      <c r="C40" s="1129" t="s">
        <v>522</v>
      </c>
      <c r="D40" s="1130"/>
      <c r="E40" s="1131"/>
      <c r="F40" s="540" t="str">
        <f t="shared" si="2"/>
        <v/>
      </c>
      <c r="G40" s="542"/>
      <c r="H40" s="500"/>
      <c r="I40" s="542"/>
      <c r="J40" s="500"/>
      <c r="K40" s="38"/>
      <c r="L40" s="141"/>
      <c r="M40" s="395" t="str">
        <f t="shared" si="5"/>
        <v/>
      </c>
    </row>
    <row r="41" spans="1:13" ht="24.75" customHeight="1" x14ac:dyDescent="0.15">
      <c r="A41" s="144"/>
      <c r="B41" s="144"/>
      <c r="C41" s="1129" t="s">
        <v>72</v>
      </c>
      <c r="D41" s="1130"/>
      <c r="E41" s="1131"/>
      <c r="F41" s="540" t="str">
        <f t="shared" si="2"/>
        <v/>
      </c>
      <c r="G41" s="542"/>
      <c r="H41" s="500"/>
      <c r="I41" s="542"/>
      <c r="J41" s="500"/>
      <c r="K41" s="38"/>
      <c r="L41" s="141"/>
      <c r="M41" s="395" t="str">
        <f t="shared" si="5"/>
        <v/>
      </c>
    </row>
    <row r="42" spans="1:13" ht="24.75" customHeight="1" x14ac:dyDescent="0.15">
      <c r="A42" s="144"/>
      <c r="B42" s="144"/>
      <c r="C42" s="1129" t="s">
        <v>73</v>
      </c>
      <c r="D42" s="1130"/>
      <c r="E42" s="1131"/>
      <c r="F42" s="540" t="str">
        <f t="shared" si="2"/>
        <v/>
      </c>
      <c r="G42" s="542"/>
      <c r="H42" s="500"/>
      <c r="I42" s="542"/>
      <c r="J42" s="500"/>
      <c r="K42" s="38"/>
      <c r="L42" s="141"/>
      <c r="M42" s="395" t="str">
        <f t="shared" si="5"/>
        <v/>
      </c>
    </row>
    <row r="43" spans="1:13" ht="24.75" customHeight="1" x14ac:dyDescent="0.15">
      <c r="A43" s="144"/>
      <c r="B43" s="144"/>
      <c r="C43" s="1129" t="s">
        <v>523</v>
      </c>
      <c r="D43" s="1130"/>
      <c r="E43" s="1131"/>
      <c r="F43" s="540" t="str">
        <f t="shared" ref="F43" si="6">IF(G43+I43=0,"",G43+I43)</f>
        <v/>
      </c>
      <c r="G43" s="542"/>
      <c r="H43" s="500"/>
      <c r="I43" s="542"/>
      <c r="J43" s="500"/>
      <c r="K43" s="38"/>
      <c r="L43" s="141"/>
      <c r="M43" s="395" t="str">
        <f t="shared" si="5"/>
        <v/>
      </c>
    </row>
    <row r="44" spans="1:13" ht="24.75" customHeight="1" thickBot="1" x14ac:dyDescent="0.2">
      <c r="A44" s="144"/>
      <c r="B44" s="144"/>
      <c r="C44" s="1139" t="s">
        <v>74</v>
      </c>
      <c r="D44" s="1140"/>
      <c r="E44" s="1141"/>
      <c r="F44" s="550" t="str">
        <f t="shared" si="2"/>
        <v/>
      </c>
      <c r="G44" s="547"/>
      <c r="H44" s="546"/>
      <c r="I44" s="547"/>
      <c r="J44" s="546"/>
      <c r="K44" s="38"/>
      <c r="L44" s="141"/>
      <c r="M44" s="395" t="str">
        <f t="shared" si="5"/>
        <v/>
      </c>
    </row>
    <row r="45" spans="1:13" ht="28.5" customHeight="1" thickBot="1" x14ac:dyDescent="0.2">
      <c r="A45" s="17"/>
      <c r="B45" s="36" t="s">
        <v>178</v>
      </c>
      <c r="C45" s="58"/>
      <c r="D45" s="58"/>
      <c r="E45" s="58"/>
      <c r="F45" s="144"/>
      <c r="G45" s="143"/>
      <c r="H45" s="143"/>
      <c r="I45" s="143"/>
      <c r="J45" s="143"/>
      <c r="K45" s="38"/>
      <c r="L45" s="141"/>
    </row>
    <row r="46" spans="1:13" ht="8.25" customHeight="1" thickBot="1" x14ac:dyDescent="0.2">
      <c r="A46" s="37"/>
      <c r="B46" s="150"/>
      <c r="C46" s="902" t="s">
        <v>264</v>
      </c>
      <c r="D46" s="1142"/>
      <c r="E46" s="149"/>
      <c r="F46" s="149"/>
      <c r="G46" s="149"/>
      <c r="H46" s="148"/>
    </row>
    <row r="47" spans="1:13" ht="27" customHeight="1" x14ac:dyDescent="0.15">
      <c r="A47" s="37"/>
      <c r="B47" s="41"/>
      <c r="C47" s="903"/>
      <c r="D47" s="1143"/>
      <c r="E47" s="1111" t="s">
        <v>156</v>
      </c>
      <c r="F47" s="1112"/>
      <c r="G47" s="1111" t="s">
        <v>263</v>
      </c>
      <c r="H47" s="1112"/>
      <c r="K47" s="203"/>
      <c r="L47" s="675"/>
    </row>
    <row r="48" spans="1:13" ht="27" customHeight="1" thickBot="1" x14ac:dyDescent="0.2">
      <c r="A48" s="37"/>
      <c r="B48" s="41"/>
      <c r="C48" s="904"/>
      <c r="D48" s="1144"/>
      <c r="E48" s="147"/>
      <c r="F48" s="48" t="s">
        <v>183</v>
      </c>
      <c r="G48" s="146"/>
      <c r="H48" s="48" t="s">
        <v>183</v>
      </c>
      <c r="K48" s="203"/>
      <c r="L48" s="675"/>
    </row>
    <row r="49" spans="1:13" ht="24" customHeight="1" thickBot="1" x14ac:dyDescent="0.2">
      <c r="A49" s="17"/>
      <c r="C49" s="1145" t="str">
        <f>IF(E49+G49=0,"",E49+G49)</f>
        <v/>
      </c>
      <c r="D49" s="1146" t="str">
        <f t="shared" ref="D49" si="7">IF(E49+G49=0,"",E49+G49)</f>
        <v/>
      </c>
      <c r="E49" s="551"/>
      <c r="F49" s="552"/>
      <c r="G49" s="551"/>
      <c r="H49" s="552"/>
      <c r="K49" s="38"/>
      <c r="L49" s="141"/>
      <c r="M49" s="395" t="str">
        <f>IF(OR(F49&gt;E49,H49&gt;G49),"協定対象派遣労働者数が派遣労働者数の内数でない","")</f>
        <v/>
      </c>
    </row>
    <row r="50" spans="1:13" ht="28.5" customHeight="1" thickBot="1" x14ac:dyDescent="0.2">
      <c r="A50" s="17"/>
      <c r="B50" s="36" t="s">
        <v>403</v>
      </c>
      <c r="C50" s="58"/>
      <c r="D50" s="58"/>
      <c r="E50" s="58"/>
      <c r="F50" s="144"/>
      <c r="G50" s="143"/>
      <c r="H50" s="143"/>
      <c r="I50" s="143"/>
      <c r="J50" s="143"/>
      <c r="K50" s="38"/>
      <c r="L50" s="141"/>
    </row>
    <row r="51" spans="1:13" ht="29.25" customHeight="1" thickBot="1" x14ac:dyDescent="0.2">
      <c r="A51" s="17"/>
      <c r="B51" s="142"/>
      <c r="C51" s="1147"/>
      <c r="D51" s="1147"/>
      <c r="E51" s="1148"/>
      <c r="F51" s="202" t="s">
        <v>1</v>
      </c>
      <c r="G51" s="1111" t="s">
        <v>156</v>
      </c>
      <c r="H51" s="1112"/>
      <c r="I51" s="1111" t="s">
        <v>263</v>
      </c>
      <c r="J51" s="1112"/>
      <c r="K51" s="38"/>
      <c r="L51" s="141"/>
    </row>
    <row r="52" spans="1:13" ht="24.75" customHeight="1" x14ac:dyDescent="0.15">
      <c r="A52" s="17"/>
      <c r="C52" s="1132" t="s">
        <v>262</v>
      </c>
      <c r="D52" s="1133"/>
      <c r="E52" s="1134"/>
      <c r="F52" s="553" t="str">
        <f>IF(G52+I52=0,"",G52+I52)</f>
        <v/>
      </c>
      <c r="G52" s="1135"/>
      <c r="H52" s="1136"/>
      <c r="I52" s="1137"/>
      <c r="J52" s="1138"/>
      <c r="K52" s="38"/>
      <c r="L52" s="141"/>
    </row>
    <row r="53" spans="1:13" ht="24.75" customHeight="1" x14ac:dyDescent="0.15">
      <c r="A53" s="17"/>
      <c r="C53" s="1129" t="s">
        <v>261</v>
      </c>
      <c r="D53" s="1130"/>
      <c r="E53" s="1131"/>
      <c r="F53" s="554" t="str">
        <f t="shared" ref="F53:F56" si="8">IF(G53+I53=0,"",G53+I53)</f>
        <v/>
      </c>
      <c r="G53" s="1149"/>
      <c r="H53" s="1150"/>
      <c r="I53" s="1149"/>
      <c r="J53" s="1150"/>
      <c r="K53" s="38"/>
      <c r="L53" s="141"/>
    </row>
    <row r="54" spans="1:13" ht="24.75" customHeight="1" x14ac:dyDescent="0.15">
      <c r="A54" s="17"/>
      <c r="C54" s="1129" t="s">
        <v>152</v>
      </c>
      <c r="D54" s="1130"/>
      <c r="E54" s="1131"/>
      <c r="F54" s="554" t="str">
        <f t="shared" si="8"/>
        <v/>
      </c>
      <c r="G54" s="1149"/>
      <c r="H54" s="1150"/>
      <c r="I54" s="1149"/>
      <c r="J54" s="1150"/>
      <c r="K54" s="38"/>
      <c r="L54" s="141"/>
    </row>
    <row r="55" spans="1:13" ht="24.75" customHeight="1" x14ac:dyDescent="0.15">
      <c r="A55" s="17"/>
      <c r="C55" s="1129" t="s">
        <v>260</v>
      </c>
      <c r="D55" s="1130"/>
      <c r="E55" s="1131"/>
      <c r="F55" s="554" t="str">
        <f t="shared" si="8"/>
        <v/>
      </c>
      <c r="G55" s="1149"/>
      <c r="H55" s="1150"/>
      <c r="I55" s="1149"/>
      <c r="J55" s="1150"/>
      <c r="K55" s="38"/>
      <c r="L55" s="141"/>
    </row>
    <row r="56" spans="1:13" ht="24.75" customHeight="1" thickBot="1" x14ac:dyDescent="0.2">
      <c r="A56" s="17"/>
      <c r="C56" s="1139" t="s">
        <v>259</v>
      </c>
      <c r="D56" s="1140"/>
      <c r="E56" s="1141"/>
      <c r="F56" s="555" t="str">
        <f t="shared" si="8"/>
        <v/>
      </c>
      <c r="G56" s="1151"/>
      <c r="H56" s="1152"/>
      <c r="I56" s="1153"/>
      <c r="J56" s="1154"/>
      <c r="K56" s="38"/>
      <c r="L56" s="141"/>
    </row>
  </sheetData>
  <sheetProtection sheet="1" objects="1" scenarios="1"/>
  <mergeCells count="64">
    <mergeCell ref="C55:E55"/>
    <mergeCell ref="G55:H55"/>
    <mergeCell ref="I55:J55"/>
    <mergeCell ref="C56:E56"/>
    <mergeCell ref="G56:H56"/>
    <mergeCell ref="I56:J56"/>
    <mergeCell ref="C53:E53"/>
    <mergeCell ref="G53:H53"/>
    <mergeCell ref="I53:J53"/>
    <mergeCell ref="C54:E54"/>
    <mergeCell ref="G54:H54"/>
    <mergeCell ref="I54:J54"/>
    <mergeCell ref="C52:E52"/>
    <mergeCell ref="G52:H52"/>
    <mergeCell ref="I52:J52"/>
    <mergeCell ref="C39:E39"/>
    <mergeCell ref="C40:E40"/>
    <mergeCell ref="C41:E41"/>
    <mergeCell ref="C42:E42"/>
    <mergeCell ref="C44:E44"/>
    <mergeCell ref="C46:D48"/>
    <mergeCell ref="E47:F47"/>
    <mergeCell ref="G47:H47"/>
    <mergeCell ref="C49:D49"/>
    <mergeCell ref="C51:E51"/>
    <mergeCell ref="G51:H51"/>
    <mergeCell ref="I51:J51"/>
    <mergeCell ref="C43:E43"/>
    <mergeCell ref="C38:E38"/>
    <mergeCell ref="C27:E27"/>
    <mergeCell ref="C28:E28"/>
    <mergeCell ref="C29:E29"/>
    <mergeCell ref="C30:E30"/>
    <mergeCell ref="C31:E31"/>
    <mergeCell ref="C32:E32"/>
    <mergeCell ref="C33:E33"/>
    <mergeCell ref="C34:E34"/>
    <mergeCell ref="C35:E35"/>
    <mergeCell ref="C36:E36"/>
    <mergeCell ref="C37:E37"/>
    <mergeCell ref="C26:E26"/>
    <mergeCell ref="C16:E16"/>
    <mergeCell ref="C17:E17"/>
    <mergeCell ref="C18:E18"/>
    <mergeCell ref="C19:E19"/>
    <mergeCell ref="C20:E20"/>
    <mergeCell ref="C21:E21"/>
    <mergeCell ref="C22:E22"/>
    <mergeCell ref="C23:E23"/>
    <mergeCell ref="C24:E24"/>
    <mergeCell ref="C25:E25"/>
    <mergeCell ref="C15:E15"/>
    <mergeCell ref="C4:E6"/>
    <mergeCell ref="F4:F6"/>
    <mergeCell ref="G5:H5"/>
    <mergeCell ref="I5:J5"/>
    <mergeCell ref="C13:E13"/>
    <mergeCell ref="C14:E14"/>
    <mergeCell ref="C12:E12"/>
    <mergeCell ref="C8:E8"/>
    <mergeCell ref="C10:E10"/>
    <mergeCell ref="C7:E7"/>
    <mergeCell ref="C11:E11"/>
    <mergeCell ref="C9:E9"/>
  </mergeCells>
  <phoneticPr fontId="5"/>
  <dataValidations count="2">
    <dataValidation type="whole" operator="greaterThanOrEqual" allowBlank="1" showInputMessage="1" showErrorMessage="1" sqref="E49:H49 G52:J56 G7:J12">
      <formula1>0</formula1>
    </dataValidation>
    <dataValidation operator="greaterThanOrEqual" allowBlank="1" showInputMessage="1" showErrorMessage="1" sqref="C49:D49"/>
  </dataValidations>
  <printOptions horizontalCentered="1"/>
  <pageMargins left="0.39370078740157483" right="0.39370078740157483" top="0.39370078740157483" bottom="0.47244094488188981" header="0.31496062992125984" footer="0.31496062992125984"/>
  <pageSetup paperSize="9" scale="60" fitToWidth="0" orientation="portrait" r:id="rId1"/>
  <headerFooter differentFirst="1"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59999389629810485"/>
    <pageSetUpPr fitToPage="1"/>
  </sheetPr>
  <dimension ref="A1:Y85"/>
  <sheetViews>
    <sheetView topLeftCell="A7" zoomScale="70" zoomScaleNormal="70" zoomScaleSheetLayoutView="100" workbookViewId="0">
      <selection activeCell="P1" sqref="P1:T1048576"/>
    </sheetView>
  </sheetViews>
  <sheetFormatPr defaultRowHeight="13.5" x14ac:dyDescent="0.15"/>
  <cols>
    <col min="1" max="1" width="1" style="140" customWidth="1"/>
    <col min="2" max="2" width="2.875" style="140" customWidth="1"/>
    <col min="3" max="3" width="3.5" style="140" customWidth="1"/>
    <col min="4" max="5" width="14.25" style="140" customWidth="1"/>
    <col min="6" max="6" width="11.5" style="140" customWidth="1"/>
    <col min="7" max="7" width="12.375" style="140" customWidth="1"/>
    <col min="8" max="8" width="11.875" style="140" customWidth="1"/>
    <col min="9" max="9" width="13.625" style="140" customWidth="1"/>
    <col min="10" max="15" width="11.875" style="140" customWidth="1"/>
    <col min="16" max="16" width="20.75" style="140" customWidth="1"/>
    <col min="17" max="17" width="13.25" style="140" customWidth="1"/>
    <col min="18" max="22" width="10.625" style="140" customWidth="1"/>
    <col min="23" max="16384" width="9" style="140"/>
  </cols>
  <sheetData>
    <row r="1" spans="1:25" ht="26.25" customHeight="1" x14ac:dyDescent="0.15">
      <c r="A1" s="1"/>
      <c r="C1" s="58"/>
      <c r="D1" s="58"/>
      <c r="E1" s="58"/>
      <c r="F1" s="144"/>
      <c r="G1" s="144"/>
      <c r="H1" s="143"/>
      <c r="I1" s="143"/>
      <c r="J1" s="143"/>
      <c r="K1" s="143"/>
      <c r="L1" s="143"/>
      <c r="M1" s="143"/>
      <c r="N1" s="196"/>
      <c r="O1" s="59" t="s">
        <v>441</v>
      </c>
      <c r="R1" s="141"/>
      <c r="S1" s="40"/>
      <c r="T1" s="40"/>
      <c r="U1" s="40"/>
      <c r="V1" s="40"/>
    </row>
    <row r="2" spans="1:25" ht="26.25" customHeight="1" x14ac:dyDescent="0.15">
      <c r="A2" s="1" t="s">
        <v>188</v>
      </c>
      <c r="Q2" s="62"/>
      <c r="R2" s="141"/>
      <c r="S2" s="40"/>
      <c r="T2" s="40"/>
      <c r="U2" s="40"/>
      <c r="V2" s="40"/>
    </row>
    <row r="3" spans="1:25" ht="26.25" customHeight="1" x14ac:dyDescent="0.15">
      <c r="A3" s="1"/>
      <c r="P3" s="62"/>
      <c r="Q3" s="62"/>
      <c r="R3" s="141"/>
      <c r="S3" s="40"/>
      <c r="T3" s="40"/>
      <c r="U3" s="40"/>
      <c r="V3" s="40"/>
    </row>
    <row r="4" spans="1:25" ht="26.25" customHeight="1" thickBot="1" x14ac:dyDescent="0.2">
      <c r="A4" s="1"/>
      <c r="B4" s="37" t="s">
        <v>179</v>
      </c>
      <c r="N4" s="144"/>
      <c r="O4" s="144"/>
      <c r="P4" s="144"/>
    </row>
    <row r="5" spans="1:25" ht="10.5" customHeight="1" thickBot="1" x14ac:dyDescent="0.2">
      <c r="A5" s="35"/>
      <c r="B5" s="186"/>
      <c r="C5" s="937" t="s">
        <v>291</v>
      </c>
      <c r="D5" s="938"/>
      <c r="E5" s="938"/>
      <c r="F5" s="195"/>
      <c r="G5" s="195"/>
      <c r="H5" s="194"/>
      <c r="I5" s="194"/>
      <c r="J5" s="193"/>
      <c r="K5" s="193"/>
      <c r="L5" s="193"/>
      <c r="M5" s="193"/>
      <c r="N5" s="193"/>
      <c r="O5" s="192"/>
      <c r="P5" s="191"/>
      <c r="S5" s="35"/>
      <c r="T5" s="35"/>
      <c r="U5" s="35"/>
      <c r="V5" s="35"/>
      <c r="W5" s="35"/>
      <c r="X5" s="37"/>
    </row>
    <row r="6" spans="1:25" ht="28.5" customHeight="1" x14ac:dyDescent="0.15">
      <c r="A6" s="35"/>
      <c r="B6" s="186"/>
      <c r="C6" s="1165"/>
      <c r="D6" s="1166"/>
      <c r="E6" s="1166"/>
      <c r="F6" s="937" t="s">
        <v>151</v>
      </c>
      <c r="G6" s="938"/>
      <c r="H6" s="1155" t="s">
        <v>290</v>
      </c>
      <c r="I6" s="1156"/>
      <c r="J6" s="938" t="s">
        <v>289</v>
      </c>
      <c r="K6" s="1156"/>
      <c r="L6" s="1155" t="s">
        <v>288</v>
      </c>
      <c r="M6" s="1156"/>
      <c r="N6" s="1155" t="s">
        <v>287</v>
      </c>
      <c r="O6" s="939"/>
      <c r="P6" s="191"/>
      <c r="S6" s="35"/>
      <c r="T6" s="35"/>
      <c r="U6" s="35"/>
      <c r="V6" s="35"/>
      <c r="W6" s="35"/>
      <c r="X6" s="37"/>
    </row>
    <row r="7" spans="1:25" ht="28.5" customHeight="1" thickBot="1" x14ac:dyDescent="0.2">
      <c r="A7" s="37"/>
      <c r="B7" s="186"/>
      <c r="C7" s="1167"/>
      <c r="D7" s="1168"/>
      <c r="E7" s="1169"/>
      <c r="F7" s="190"/>
      <c r="G7" s="188" t="s">
        <v>285</v>
      </c>
      <c r="H7" s="189"/>
      <c r="I7" s="188" t="s">
        <v>285</v>
      </c>
      <c r="J7" s="189"/>
      <c r="K7" s="188" t="s">
        <v>285</v>
      </c>
      <c r="L7" s="189"/>
      <c r="M7" s="188" t="s">
        <v>285</v>
      </c>
      <c r="N7" s="187"/>
      <c r="O7" s="182" t="s">
        <v>285</v>
      </c>
      <c r="P7" s="675"/>
      <c r="V7" s="35"/>
      <c r="W7" s="35"/>
      <c r="X7" s="37"/>
    </row>
    <row r="8" spans="1:25" ht="26.25" customHeight="1" thickBot="1" x14ac:dyDescent="0.2">
      <c r="A8" s="35"/>
      <c r="B8" s="186"/>
      <c r="C8" s="1170" t="str">
        <f>IF((F8+H8+J8+L8+N8)=0,"",(F8+H8+J8+L8+N8))</f>
        <v/>
      </c>
      <c r="D8" s="1171"/>
      <c r="E8" s="1172"/>
      <c r="F8" s="572"/>
      <c r="G8" s="573"/>
      <c r="H8" s="574"/>
      <c r="I8" s="575"/>
      <c r="J8" s="575"/>
      <c r="K8" s="575"/>
      <c r="L8" s="574"/>
      <c r="M8" s="574"/>
      <c r="N8" s="486"/>
      <c r="O8" s="498"/>
      <c r="P8" s="395" t="str">
        <f>IF(OR(G8&gt;F8,I8&gt;H8,K8&gt;J8,M8&gt;L8,O8&gt;N8),"協定対象派遣労働者数が派遣労働者数の内数でない","")</f>
        <v/>
      </c>
      <c r="S8" s="11"/>
      <c r="T8" s="11"/>
      <c r="U8" s="11"/>
      <c r="V8" s="35"/>
      <c r="W8" s="35"/>
      <c r="X8" s="37"/>
    </row>
    <row r="9" spans="1:25" ht="26.25" customHeight="1" thickBot="1" x14ac:dyDescent="0.2">
      <c r="A9" s="35"/>
      <c r="B9" s="151"/>
      <c r="C9" s="151"/>
      <c r="D9" s="151"/>
      <c r="E9" s="151"/>
      <c r="F9" s="160"/>
      <c r="G9" s="160"/>
      <c r="H9" s="160"/>
      <c r="I9" s="160"/>
      <c r="J9" s="160"/>
      <c r="K9" s="160"/>
      <c r="L9" s="160"/>
      <c r="M9" s="160"/>
      <c r="N9" s="160"/>
      <c r="O9" s="160"/>
      <c r="P9" s="395" t="str">
        <f>IF(F8=(SUM(G17:G35)),"","⑤の「ⅰ～ⅳに該当しない者」派遣労働者数と⑦の（令第4条業務）派遣労働者の合計が不一致")</f>
        <v/>
      </c>
      <c r="S9" s="11"/>
      <c r="T9" s="11"/>
      <c r="U9" s="11"/>
      <c r="V9" s="35"/>
      <c r="W9" s="35"/>
      <c r="X9" s="37"/>
    </row>
    <row r="10" spans="1:25" s="142" customFormat="1" ht="26.25" customHeight="1" x14ac:dyDescent="0.15">
      <c r="A10" s="36"/>
      <c r="B10" s="41" t="s">
        <v>440</v>
      </c>
      <c r="C10" s="155"/>
      <c r="D10" s="155"/>
      <c r="E10" s="155"/>
      <c r="F10" s="150"/>
      <c r="G10" s="150"/>
      <c r="H10" s="155"/>
      <c r="J10" s="937" t="s">
        <v>286</v>
      </c>
      <c r="K10" s="939"/>
      <c r="L10" s="155"/>
      <c r="M10" s="155"/>
      <c r="N10" s="155"/>
      <c r="O10" s="155"/>
      <c r="P10" s="395" t="str">
        <f>IF(G8=(SUM(H17:H35)),"","⑤の「ⅰ～ⅳに該当しない者」協定対象派遣労働者数と⑦の（令第4条業務）協定対象派遣労働者の合計が不一致")</f>
        <v/>
      </c>
      <c r="Q10" s="155"/>
      <c r="T10" s="15"/>
      <c r="U10" s="15"/>
      <c r="V10" s="15"/>
      <c r="W10" s="36"/>
      <c r="X10" s="36"/>
      <c r="Y10" s="41"/>
    </row>
    <row r="11" spans="1:25" s="142" customFormat="1" ht="26.25" customHeight="1" thickBot="1" x14ac:dyDescent="0.2">
      <c r="A11" s="36"/>
      <c r="B11" s="41"/>
      <c r="C11" s="155"/>
      <c r="D11" s="155"/>
      <c r="E11" s="155"/>
      <c r="F11" s="155"/>
      <c r="G11" s="155"/>
      <c r="H11" s="155"/>
      <c r="J11" s="185"/>
      <c r="K11" s="182" t="s">
        <v>285</v>
      </c>
      <c r="L11" s="155"/>
      <c r="M11" s="155"/>
      <c r="N11" s="155"/>
      <c r="O11" s="155"/>
      <c r="P11" s="155"/>
      <c r="Q11" s="155"/>
      <c r="T11" s="15"/>
      <c r="U11" s="15"/>
      <c r="V11" s="15"/>
      <c r="W11" s="36"/>
      <c r="X11" s="36"/>
      <c r="Y11" s="41"/>
    </row>
    <row r="12" spans="1:25" s="142" customFormat="1" ht="26.25" customHeight="1" thickBot="1" x14ac:dyDescent="0.2">
      <c r="A12" s="36"/>
      <c r="B12" s="41"/>
      <c r="C12" s="155"/>
      <c r="D12" s="155"/>
      <c r="E12" s="155"/>
      <c r="F12" s="155"/>
      <c r="G12" s="155"/>
      <c r="H12" s="155"/>
      <c r="J12" s="570"/>
      <c r="K12" s="571"/>
      <c r="L12" s="155"/>
      <c r="M12" s="155"/>
      <c r="N12" s="155"/>
      <c r="O12" s="155"/>
      <c r="P12" s="395" t="str">
        <f>IF(K12&gt;J12,"協定対象派遣労働者数が派遣労働者数の内数でない","")</f>
        <v/>
      </c>
      <c r="Q12" s="155"/>
      <c r="T12" s="15"/>
      <c r="U12" s="15"/>
      <c r="V12" s="15"/>
      <c r="W12" s="36"/>
      <c r="X12" s="36"/>
      <c r="Y12" s="41"/>
    </row>
    <row r="13" spans="1:25" ht="26.25" customHeight="1" x14ac:dyDescent="0.15">
      <c r="A13" s="35"/>
      <c r="B13" s="151"/>
      <c r="C13" s="141"/>
      <c r="D13" s="141"/>
      <c r="E13" s="141"/>
      <c r="N13" s="40"/>
      <c r="O13" s="40"/>
      <c r="P13" s="160"/>
      <c r="Q13" s="144"/>
      <c r="W13" s="35"/>
      <c r="X13" s="37"/>
    </row>
    <row r="14" spans="1:25" s="142" customFormat="1" ht="28.5" customHeight="1" thickBot="1" x14ac:dyDescent="0.2">
      <c r="A14" s="36"/>
      <c r="B14" s="41" t="s">
        <v>181</v>
      </c>
      <c r="C14" s="155"/>
      <c r="D14" s="155"/>
      <c r="E14" s="155"/>
      <c r="F14" s="155"/>
      <c r="G14" s="155"/>
      <c r="H14" s="155"/>
      <c r="I14" s="155"/>
      <c r="J14" s="155"/>
      <c r="K14" s="155"/>
      <c r="L14" s="155"/>
      <c r="M14" s="155"/>
      <c r="N14" s="155"/>
      <c r="O14" s="155"/>
      <c r="P14" s="155"/>
      <c r="S14" s="15"/>
      <c r="T14" s="15"/>
      <c r="U14" s="15"/>
      <c r="V14" s="36"/>
      <c r="W14" s="36"/>
      <c r="X14" s="41"/>
    </row>
    <row r="15" spans="1:25" s="142" customFormat="1" ht="28.5" customHeight="1" x14ac:dyDescent="0.15">
      <c r="A15" s="36"/>
      <c r="B15" s="184"/>
      <c r="C15" s="1159"/>
      <c r="D15" s="1160"/>
      <c r="E15" s="1160"/>
      <c r="F15" s="1161"/>
      <c r="G15" s="937" t="s">
        <v>284</v>
      </c>
      <c r="H15" s="939"/>
      <c r="I15" s="181"/>
      <c r="J15" s="180"/>
      <c r="K15" s="180"/>
      <c r="L15" s="180"/>
      <c r="M15" s="180"/>
      <c r="N15" s="180"/>
      <c r="Q15" s="15"/>
      <c r="R15" s="15"/>
      <c r="S15" s="15"/>
      <c r="T15" s="36"/>
      <c r="U15" s="36"/>
      <c r="V15" s="41"/>
    </row>
    <row r="16" spans="1:25" s="142" customFormat="1" ht="28.5" customHeight="1" thickBot="1" x14ac:dyDescent="0.2">
      <c r="A16" s="36"/>
      <c r="B16" s="184"/>
      <c r="C16" s="1162"/>
      <c r="D16" s="1163"/>
      <c r="E16" s="1163"/>
      <c r="F16" s="1164"/>
      <c r="G16" s="183"/>
      <c r="H16" s="182" t="s">
        <v>272</v>
      </c>
      <c r="I16" s="181"/>
      <c r="J16" s="180"/>
      <c r="K16" s="180"/>
      <c r="L16" s="180"/>
      <c r="M16" s="180"/>
      <c r="N16" s="180"/>
      <c r="Q16" s="15"/>
      <c r="R16" s="15"/>
      <c r="S16" s="15"/>
      <c r="T16" s="36"/>
      <c r="U16" s="36"/>
      <c r="V16" s="41"/>
    </row>
    <row r="17" spans="1:22" ht="28.5" customHeight="1" x14ac:dyDescent="0.15">
      <c r="A17" s="37"/>
      <c r="B17" s="178"/>
      <c r="C17" s="1132" t="s">
        <v>405</v>
      </c>
      <c r="D17" s="1133"/>
      <c r="E17" s="1133"/>
      <c r="F17" s="1134"/>
      <c r="G17" s="539"/>
      <c r="H17" s="499"/>
      <c r="I17" s="160"/>
      <c r="J17" s="160"/>
      <c r="K17" s="160"/>
      <c r="L17" s="160"/>
      <c r="M17" s="160"/>
      <c r="N17" s="160"/>
      <c r="O17" s="144"/>
      <c r="P17" s="395" t="str">
        <f>IF(H17&gt;G17,"協定対象派遣労働者数が派遣労働者数の内数でない","")</f>
        <v/>
      </c>
      <c r="U17" s="37"/>
      <c r="V17" s="37"/>
    </row>
    <row r="18" spans="1:22" ht="28.5" customHeight="1" x14ac:dyDescent="0.15">
      <c r="A18" s="37"/>
      <c r="B18" s="178"/>
      <c r="C18" s="1129" t="s">
        <v>406</v>
      </c>
      <c r="D18" s="1130"/>
      <c r="E18" s="1130"/>
      <c r="F18" s="1131"/>
      <c r="G18" s="542"/>
      <c r="H18" s="500"/>
      <c r="I18" s="160"/>
      <c r="J18" s="153"/>
      <c r="K18" s="153"/>
      <c r="L18" s="153"/>
      <c r="M18" s="153"/>
      <c r="N18" s="153"/>
      <c r="O18" s="144"/>
      <c r="P18" s="395" t="str">
        <f t="shared" ref="P18:P35" si="0">IF(H18&gt;G18,"協定対象派遣労働者数が派遣労働者数の内数でない","")</f>
        <v/>
      </c>
      <c r="U18" s="37"/>
      <c r="V18" s="37"/>
    </row>
    <row r="19" spans="1:22" ht="28.5" customHeight="1" x14ac:dyDescent="0.15">
      <c r="A19" s="37"/>
      <c r="B19" s="178"/>
      <c r="C19" s="1129" t="s">
        <v>407</v>
      </c>
      <c r="D19" s="1130"/>
      <c r="E19" s="1130"/>
      <c r="F19" s="1131"/>
      <c r="G19" s="542"/>
      <c r="H19" s="500"/>
      <c r="I19" s="160"/>
      <c r="J19" s="153"/>
      <c r="K19" s="153"/>
      <c r="L19" s="153"/>
      <c r="M19" s="153"/>
      <c r="N19" s="153"/>
      <c r="O19" s="144"/>
      <c r="P19" s="395" t="str">
        <f t="shared" si="0"/>
        <v/>
      </c>
      <c r="U19" s="37"/>
      <c r="V19" s="37"/>
    </row>
    <row r="20" spans="1:22" ht="28.5" customHeight="1" x14ac:dyDescent="0.15">
      <c r="A20" s="37"/>
      <c r="B20" s="178"/>
      <c r="C20" s="1129" t="s">
        <v>408</v>
      </c>
      <c r="D20" s="1130"/>
      <c r="E20" s="1130"/>
      <c r="F20" s="1131"/>
      <c r="G20" s="542"/>
      <c r="H20" s="500"/>
      <c r="I20" s="160"/>
      <c r="J20" s="153"/>
      <c r="K20" s="153"/>
      <c r="L20" s="153"/>
      <c r="M20" s="153"/>
      <c r="N20" s="153"/>
      <c r="O20" s="144"/>
      <c r="P20" s="395" t="str">
        <f t="shared" si="0"/>
        <v/>
      </c>
    </row>
    <row r="21" spans="1:22" ht="28.5" customHeight="1" x14ac:dyDescent="0.15">
      <c r="A21" s="37"/>
      <c r="B21" s="178"/>
      <c r="C21" s="1129" t="s">
        <v>409</v>
      </c>
      <c r="D21" s="1130"/>
      <c r="E21" s="1130"/>
      <c r="F21" s="1131"/>
      <c r="G21" s="542"/>
      <c r="H21" s="500"/>
      <c r="I21" s="160"/>
      <c r="J21" s="153"/>
      <c r="K21" s="153"/>
      <c r="L21" s="153"/>
      <c r="M21" s="153"/>
      <c r="N21" s="153"/>
      <c r="O21" s="144"/>
      <c r="P21" s="395" t="str">
        <f t="shared" si="0"/>
        <v/>
      </c>
    </row>
    <row r="22" spans="1:22" ht="28.5" customHeight="1" x14ac:dyDescent="0.15">
      <c r="A22" s="37"/>
      <c r="B22" s="178"/>
      <c r="C22" s="1129" t="s">
        <v>410</v>
      </c>
      <c r="D22" s="1130"/>
      <c r="E22" s="1130"/>
      <c r="F22" s="1131"/>
      <c r="G22" s="542"/>
      <c r="H22" s="500"/>
      <c r="I22" s="160"/>
      <c r="J22" s="153"/>
      <c r="K22" s="153"/>
      <c r="L22" s="153"/>
      <c r="M22" s="153"/>
      <c r="N22" s="153"/>
      <c r="O22" s="144"/>
      <c r="P22" s="395" t="str">
        <f t="shared" si="0"/>
        <v/>
      </c>
    </row>
    <row r="23" spans="1:22" ht="28.5" customHeight="1" x14ac:dyDescent="0.15">
      <c r="A23" s="37"/>
      <c r="B23" s="178"/>
      <c r="C23" s="1129" t="s">
        <v>411</v>
      </c>
      <c r="D23" s="1130"/>
      <c r="E23" s="1130"/>
      <c r="F23" s="1131"/>
      <c r="G23" s="568"/>
      <c r="H23" s="470"/>
      <c r="I23" s="179"/>
      <c r="J23" s="40"/>
      <c r="K23" s="40"/>
      <c r="L23" s="40"/>
      <c r="M23" s="40"/>
      <c r="N23" s="40"/>
      <c r="O23" s="144"/>
      <c r="P23" s="395" t="str">
        <f t="shared" si="0"/>
        <v/>
      </c>
    </row>
    <row r="24" spans="1:22" ht="28.5" customHeight="1" x14ac:dyDescent="0.15">
      <c r="A24" s="37"/>
      <c r="B24" s="178"/>
      <c r="C24" s="1129" t="s">
        <v>412</v>
      </c>
      <c r="D24" s="1130"/>
      <c r="E24" s="1130"/>
      <c r="F24" s="1131"/>
      <c r="G24" s="568"/>
      <c r="H24" s="470"/>
      <c r="I24" s="179"/>
      <c r="J24" s="40"/>
      <c r="K24" s="40"/>
      <c r="L24" s="40"/>
      <c r="M24" s="40"/>
      <c r="N24" s="40"/>
      <c r="O24" s="144"/>
      <c r="P24" s="395" t="str">
        <f t="shared" si="0"/>
        <v/>
      </c>
    </row>
    <row r="25" spans="1:22" ht="28.5" customHeight="1" x14ac:dyDescent="0.15">
      <c r="A25" s="37"/>
      <c r="B25" s="178"/>
      <c r="C25" s="1129" t="s">
        <v>413</v>
      </c>
      <c r="D25" s="1130"/>
      <c r="E25" s="1130"/>
      <c r="F25" s="1131"/>
      <c r="G25" s="568"/>
      <c r="H25" s="470"/>
      <c r="I25" s="179"/>
      <c r="J25" s="40"/>
      <c r="K25" s="40"/>
      <c r="L25" s="40"/>
      <c r="M25" s="40"/>
      <c r="N25" s="40"/>
      <c r="O25" s="144"/>
      <c r="P25" s="395" t="str">
        <f t="shared" si="0"/>
        <v/>
      </c>
    </row>
    <row r="26" spans="1:22" ht="28.5" customHeight="1" x14ac:dyDescent="0.15">
      <c r="A26" s="37"/>
      <c r="B26" s="178"/>
      <c r="C26" s="1129" t="s">
        <v>414</v>
      </c>
      <c r="D26" s="1130"/>
      <c r="E26" s="1130"/>
      <c r="F26" s="1131"/>
      <c r="G26" s="568"/>
      <c r="H26" s="470"/>
      <c r="I26" s="179"/>
      <c r="J26" s="40"/>
      <c r="K26" s="40"/>
      <c r="L26" s="40"/>
      <c r="M26" s="40"/>
      <c r="N26" s="40"/>
      <c r="O26" s="144"/>
      <c r="P26" s="395" t="str">
        <f t="shared" si="0"/>
        <v/>
      </c>
    </row>
    <row r="27" spans="1:22" ht="28.5" customHeight="1" x14ac:dyDescent="0.15">
      <c r="A27" s="37"/>
      <c r="B27" s="178"/>
      <c r="C27" s="1129" t="s">
        <v>415</v>
      </c>
      <c r="D27" s="1130"/>
      <c r="E27" s="1130"/>
      <c r="F27" s="1131"/>
      <c r="G27" s="568"/>
      <c r="H27" s="470"/>
      <c r="I27" s="179"/>
      <c r="J27" s="40"/>
      <c r="K27" s="40"/>
      <c r="L27" s="40"/>
      <c r="M27" s="40"/>
      <c r="N27" s="40"/>
      <c r="O27" s="144"/>
      <c r="P27" s="395" t="str">
        <f t="shared" si="0"/>
        <v/>
      </c>
    </row>
    <row r="28" spans="1:22" ht="28.5" customHeight="1" x14ac:dyDescent="0.15">
      <c r="A28" s="37"/>
      <c r="B28" s="178"/>
      <c r="C28" s="1129" t="s">
        <v>416</v>
      </c>
      <c r="D28" s="1130"/>
      <c r="E28" s="1130"/>
      <c r="F28" s="1131"/>
      <c r="G28" s="568"/>
      <c r="H28" s="470"/>
      <c r="I28" s="179"/>
      <c r="J28" s="40"/>
      <c r="K28" s="40"/>
      <c r="L28" s="40"/>
      <c r="M28" s="40"/>
      <c r="N28" s="40"/>
      <c r="O28" s="144"/>
      <c r="P28" s="395" t="str">
        <f t="shared" si="0"/>
        <v/>
      </c>
    </row>
    <row r="29" spans="1:22" ht="28.5" customHeight="1" x14ac:dyDescent="0.15">
      <c r="A29" s="37"/>
      <c r="B29" s="178"/>
      <c r="C29" s="1129" t="s">
        <v>417</v>
      </c>
      <c r="D29" s="1130"/>
      <c r="E29" s="1130"/>
      <c r="F29" s="1131"/>
      <c r="G29" s="568"/>
      <c r="H29" s="470"/>
      <c r="I29" s="179"/>
      <c r="J29" s="40"/>
      <c r="K29" s="40"/>
      <c r="L29" s="40"/>
      <c r="M29" s="40"/>
      <c r="N29" s="40"/>
      <c r="O29" s="144"/>
      <c r="P29" s="395" t="str">
        <f t="shared" si="0"/>
        <v/>
      </c>
    </row>
    <row r="30" spans="1:22" ht="28.5" customHeight="1" x14ac:dyDescent="0.15">
      <c r="A30" s="37"/>
      <c r="B30" s="178"/>
      <c r="C30" s="1129" t="s">
        <v>418</v>
      </c>
      <c r="D30" s="1130"/>
      <c r="E30" s="1130"/>
      <c r="F30" s="1131"/>
      <c r="G30" s="568"/>
      <c r="H30" s="470"/>
      <c r="I30" s="179"/>
      <c r="J30" s="40"/>
      <c r="K30" s="40"/>
      <c r="L30" s="40"/>
      <c r="M30" s="40"/>
      <c r="N30" s="40"/>
      <c r="O30" s="144"/>
      <c r="P30" s="395" t="str">
        <f t="shared" si="0"/>
        <v/>
      </c>
    </row>
    <row r="31" spans="1:22" ht="28.5" customHeight="1" x14ac:dyDescent="0.15">
      <c r="A31" s="37"/>
      <c r="B31" s="178"/>
      <c r="C31" s="1129" t="s">
        <v>419</v>
      </c>
      <c r="D31" s="1130"/>
      <c r="E31" s="1130"/>
      <c r="F31" s="1131"/>
      <c r="G31" s="568"/>
      <c r="H31" s="470"/>
      <c r="I31" s="179"/>
      <c r="J31" s="40"/>
      <c r="K31" s="40"/>
      <c r="L31" s="40"/>
      <c r="M31" s="40"/>
      <c r="N31" s="40"/>
      <c r="O31" s="144"/>
      <c r="P31" s="395" t="str">
        <f t="shared" si="0"/>
        <v/>
      </c>
    </row>
    <row r="32" spans="1:22" ht="28.5" customHeight="1" x14ac:dyDescent="0.15">
      <c r="A32" s="37"/>
      <c r="B32" s="178"/>
      <c r="C32" s="1129" t="s">
        <v>420</v>
      </c>
      <c r="D32" s="1130"/>
      <c r="E32" s="1130"/>
      <c r="F32" s="1131"/>
      <c r="G32" s="568"/>
      <c r="H32" s="470"/>
      <c r="I32" s="179"/>
      <c r="J32" s="40"/>
      <c r="K32" s="40"/>
      <c r="L32" s="40"/>
      <c r="M32" s="40"/>
      <c r="N32" s="40"/>
      <c r="O32" s="144"/>
      <c r="P32" s="395" t="str">
        <f t="shared" si="0"/>
        <v/>
      </c>
    </row>
    <row r="33" spans="1:22" ht="28.5" customHeight="1" x14ac:dyDescent="0.15">
      <c r="A33" s="37"/>
      <c r="B33" s="178"/>
      <c r="C33" s="1129" t="s">
        <v>421</v>
      </c>
      <c r="D33" s="1130"/>
      <c r="E33" s="1130"/>
      <c r="F33" s="1131"/>
      <c r="G33" s="568"/>
      <c r="H33" s="470"/>
      <c r="I33" s="179"/>
      <c r="J33" s="40"/>
      <c r="K33" s="40"/>
      <c r="L33" s="40"/>
      <c r="M33" s="40"/>
      <c r="N33" s="40"/>
      <c r="O33" s="144"/>
      <c r="P33" s="395" t="str">
        <f t="shared" si="0"/>
        <v/>
      </c>
    </row>
    <row r="34" spans="1:22" ht="28.5" customHeight="1" x14ac:dyDescent="0.15">
      <c r="A34" s="37"/>
      <c r="B34" s="178"/>
      <c r="C34" s="1129" t="s">
        <v>422</v>
      </c>
      <c r="D34" s="1130"/>
      <c r="E34" s="1130"/>
      <c r="F34" s="1131"/>
      <c r="G34" s="568"/>
      <c r="H34" s="470"/>
      <c r="I34" s="179"/>
      <c r="J34" s="40"/>
      <c r="K34" s="40"/>
      <c r="L34" s="40"/>
      <c r="M34" s="40"/>
      <c r="N34" s="40"/>
      <c r="O34" s="144"/>
      <c r="P34" s="395" t="str">
        <f t="shared" si="0"/>
        <v/>
      </c>
    </row>
    <row r="35" spans="1:22" ht="28.5" customHeight="1" thickBot="1" x14ac:dyDescent="0.2">
      <c r="A35" s="37"/>
      <c r="B35" s="178"/>
      <c r="C35" s="1139" t="s">
        <v>524</v>
      </c>
      <c r="D35" s="1140"/>
      <c r="E35" s="1140"/>
      <c r="F35" s="1141"/>
      <c r="G35" s="569"/>
      <c r="H35" s="501"/>
      <c r="I35" s="40"/>
      <c r="J35" s="40"/>
      <c r="K35" s="40"/>
      <c r="L35" s="40"/>
      <c r="M35" s="40"/>
      <c r="N35" s="40"/>
      <c r="O35" s="144"/>
      <c r="P35" s="395" t="str">
        <f t="shared" si="0"/>
        <v/>
      </c>
    </row>
    <row r="36" spans="1:22" ht="28.5" customHeight="1" x14ac:dyDescent="0.15">
      <c r="A36" s="35"/>
      <c r="B36" s="39"/>
      <c r="C36" s="58"/>
      <c r="D36" s="58"/>
      <c r="E36" s="58"/>
      <c r="F36" s="58"/>
      <c r="G36" s="58"/>
      <c r="H36" s="58"/>
      <c r="I36" s="58"/>
      <c r="J36" s="58"/>
      <c r="K36" s="177"/>
      <c r="L36" s="177"/>
      <c r="M36" s="177"/>
      <c r="N36" s="177"/>
      <c r="O36" s="177"/>
      <c r="P36" s="395"/>
      <c r="Q36" s="40"/>
    </row>
    <row r="37" spans="1:22" s="144" customFormat="1" ht="28.5" customHeight="1" thickBot="1" x14ac:dyDescent="0.2">
      <c r="A37" s="35"/>
      <c r="B37" s="35" t="s">
        <v>182</v>
      </c>
      <c r="C37" s="35"/>
      <c r="D37" s="35"/>
      <c r="E37" s="141"/>
      <c r="F37" s="141"/>
      <c r="G37" s="141"/>
      <c r="H37" s="40"/>
      <c r="I37" s="40"/>
      <c r="J37" s="40"/>
      <c r="K37" s="40"/>
      <c r="L37" s="40"/>
      <c r="M37" s="40"/>
      <c r="N37" s="40"/>
      <c r="O37" s="40"/>
      <c r="P37" s="395"/>
      <c r="Q37" s="40"/>
      <c r="R37" s="40"/>
      <c r="S37" s="40"/>
      <c r="T37" s="40"/>
      <c r="U37" s="40"/>
    </row>
    <row r="38" spans="1:22" ht="28.5" customHeight="1" x14ac:dyDescent="0.15">
      <c r="A38" s="35"/>
      <c r="B38" s="176"/>
      <c r="C38" s="1132" t="s">
        <v>261</v>
      </c>
      <c r="D38" s="1133"/>
      <c r="E38" s="1133"/>
      <c r="F38" s="1134"/>
      <c r="G38" s="565"/>
      <c r="H38" s="40"/>
      <c r="K38" s="40"/>
      <c r="L38" s="40"/>
      <c r="M38" s="40"/>
      <c r="N38" s="40"/>
      <c r="O38" s="40"/>
      <c r="P38" s="395"/>
    </row>
    <row r="39" spans="1:22" ht="28.5" customHeight="1" x14ac:dyDescent="0.15">
      <c r="A39" s="35"/>
      <c r="B39" s="176"/>
      <c r="C39" s="1129" t="s">
        <v>152</v>
      </c>
      <c r="D39" s="1130"/>
      <c r="E39" s="1130"/>
      <c r="F39" s="1131"/>
      <c r="G39" s="566"/>
      <c r="H39" s="40"/>
      <c r="K39" s="40"/>
      <c r="L39" s="40"/>
      <c r="M39" s="40"/>
      <c r="N39" s="40"/>
      <c r="O39" s="40"/>
      <c r="P39" s="395"/>
    </row>
    <row r="40" spans="1:22" ht="28.5" customHeight="1" x14ac:dyDescent="0.15">
      <c r="A40" s="35"/>
      <c r="B40" s="176"/>
      <c r="C40" s="1129" t="s">
        <v>283</v>
      </c>
      <c r="D40" s="1130"/>
      <c r="E40" s="1130"/>
      <c r="F40" s="1131"/>
      <c r="G40" s="566"/>
      <c r="H40" s="40"/>
      <c r="K40" s="40"/>
      <c r="L40" s="40"/>
      <c r="M40" s="40"/>
      <c r="N40" s="40"/>
      <c r="O40" s="40"/>
      <c r="P40" s="395"/>
    </row>
    <row r="41" spans="1:22" ht="28.5" customHeight="1" thickBot="1" x14ac:dyDescent="0.2">
      <c r="A41" s="35"/>
      <c r="B41" s="176"/>
      <c r="C41" s="1139" t="s">
        <v>282</v>
      </c>
      <c r="D41" s="1140"/>
      <c r="E41" s="1140"/>
      <c r="F41" s="1141"/>
      <c r="G41" s="567"/>
      <c r="H41" s="40"/>
      <c r="K41" s="40"/>
      <c r="L41" s="40"/>
      <c r="M41" s="40"/>
      <c r="N41" s="40"/>
      <c r="O41" s="40"/>
      <c r="P41" s="395"/>
    </row>
    <row r="42" spans="1:22" ht="26.25" customHeight="1" thickBot="1" x14ac:dyDescent="0.2">
      <c r="A42" s="1"/>
    </row>
    <row r="43" spans="1:22" s="144" customFormat="1" ht="27" customHeight="1" thickBot="1" x14ac:dyDescent="0.2">
      <c r="A43" s="37"/>
      <c r="B43" s="175" t="s">
        <v>281</v>
      </c>
      <c r="C43" s="41"/>
      <c r="D43" s="173"/>
      <c r="E43" s="173"/>
      <c r="F43" s="173"/>
      <c r="G43" s="173"/>
      <c r="K43" s="564"/>
      <c r="L43" s="174"/>
      <c r="M43" s="174"/>
      <c r="N43" s="35"/>
      <c r="O43" s="35"/>
      <c r="P43" s="35"/>
      <c r="Q43" s="35"/>
      <c r="R43" s="35"/>
    </row>
    <row r="44" spans="1:22" s="144" customFormat="1" ht="27" customHeight="1" x14ac:dyDescent="0.15">
      <c r="A44" s="37"/>
      <c r="C44" s="173"/>
      <c r="D44" s="173"/>
      <c r="E44" s="173"/>
      <c r="F44" s="173"/>
      <c r="G44" s="173"/>
    </row>
    <row r="45" spans="1:22" s="144" customFormat="1" ht="27" customHeight="1" thickBot="1" x14ac:dyDescent="0.2">
      <c r="A45" s="37"/>
      <c r="B45" s="37" t="s">
        <v>180</v>
      </c>
      <c r="C45" s="13"/>
      <c r="F45" s="37"/>
      <c r="G45" s="37"/>
    </row>
    <row r="46" spans="1:22" s="144" customFormat="1" ht="29.25" customHeight="1" thickBot="1" x14ac:dyDescent="0.2">
      <c r="C46" s="143"/>
      <c r="D46" s="143"/>
      <c r="E46" s="172"/>
      <c r="F46" s="1157" t="s">
        <v>149</v>
      </c>
      <c r="G46" s="1158"/>
      <c r="H46" s="1157" t="s">
        <v>150</v>
      </c>
      <c r="I46" s="1158"/>
      <c r="J46" s="145"/>
      <c r="S46" s="35"/>
      <c r="T46" s="35"/>
      <c r="U46" s="35"/>
      <c r="V46" s="35"/>
    </row>
    <row r="47" spans="1:22" s="144" customFormat="1" ht="29.25" customHeight="1" thickBot="1" x14ac:dyDescent="0.2">
      <c r="C47" s="171"/>
      <c r="D47" s="171"/>
      <c r="E47" s="170"/>
      <c r="F47" s="168" t="s">
        <v>203</v>
      </c>
      <c r="G47" s="169" t="s">
        <v>280</v>
      </c>
      <c r="H47" s="168" t="s">
        <v>203</v>
      </c>
      <c r="I47" s="167" t="s">
        <v>280</v>
      </c>
      <c r="J47" s="145"/>
      <c r="S47" s="35"/>
      <c r="T47" s="35"/>
      <c r="U47" s="35"/>
      <c r="V47" s="35"/>
    </row>
    <row r="48" spans="1:22" s="144" customFormat="1" ht="29.25" customHeight="1" x14ac:dyDescent="0.15">
      <c r="C48" s="1173" t="s">
        <v>3</v>
      </c>
      <c r="D48" s="1174"/>
      <c r="E48" s="1175"/>
      <c r="F48" s="556"/>
      <c r="G48" s="557"/>
      <c r="H48" s="558" t="s">
        <v>153</v>
      </c>
      <c r="I48" s="559"/>
      <c r="J48" s="40"/>
    </row>
    <row r="49" spans="1:21" ht="29.25" customHeight="1" x14ac:dyDescent="0.15">
      <c r="C49" s="1119" t="s">
        <v>4</v>
      </c>
      <c r="D49" s="1120"/>
      <c r="E49" s="1121"/>
      <c r="F49" s="560"/>
      <c r="G49" s="487"/>
      <c r="H49" s="561" t="s">
        <v>437</v>
      </c>
      <c r="I49" s="484"/>
      <c r="J49" s="40"/>
      <c r="Q49" s="144"/>
      <c r="R49" s="144"/>
    </row>
    <row r="50" spans="1:21" ht="29.25" customHeight="1" thickBot="1" x14ac:dyDescent="0.2">
      <c r="A50" s="1"/>
      <c r="C50" s="1176" t="s">
        <v>5</v>
      </c>
      <c r="D50" s="1177"/>
      <c r="E50" s="1178"/>
      <c r="F50" s="562"/>
      <c r="G50" s="488"/>
      <c r="H50" s="563" t="s">
        <v>196</v>
      </c>
      <c r="I50" s="485"/>
      <c r="J50" s="40"/>
      <c r="S50" s="166"/>
    </row>
    <row r="51" spans="1:21" x14ac:dyDescent="0.15">
      <c r="P51" s="144"/>
      <c r="Q51" s="40"/>
      <c r="R51" s="40"/>
      <c r="S51" s="40"/>
      <c r="T51" s="144"/>
      <c r="U51" s="144"/>
    </row>
    <row r="52" spans="1:21" x14ac:dyDescent="0.15">
      <c r="P52" s="144"/>
      <c r="Q52" s="40"/>
      <c r="R52" s="40"/>
      <c r="S52" s="40"/>
      <c r="T52" s="144"/>
      <c r="U52" s="144"/>
    </row>
    <row r="53" spans="1:21" x14ac:dyDescent="0.15">
      <c r="D53" s="41"/>
      <c r="P53" s="144"/>
      <c r="Q53" s="40"/>
      <c r="R53" s="40"/>
      <c r="S53" s="40"/>
      <c r="T53" s="144"/>
      <c r="U53" s="144"/>
    </row>
    <row r="54" spans="1:21" x14ac:dyDescent="0.15">
      <c r="D54" s="41"/>
      <c r="P54" s="144"/>
      <c r="Q54" s="40"/>
      <c r="R54" s="40"/>
      <c r="S54" s="40"/>
      <c r="T54" s="144"/>
      <c r="U54" s="144"/>
    </row>
    <row r="55" spans="1:21" x14ac:dyDescent="0.15">
      <c r="P55" s="144"/>
      <c r="Q55" s="40"/>
      <c r="R55" s="40"/>
      <c r="S55" s="40"/>
      <c r="T55" s="144"/>
      <c r="U55" s="144"/>
    </row>
    <row r="56" spans="1:21" x14ac:dyDescent="0.15">
      <c r="P56" s="144"/>
      <c r="Q56" s="40"/>
      <c r="R56" s="40"/>
      <c r="S56" s="40"/>
      <c r="T56" s="144"/>
      <c r="U56" s="144"/>
    </row>
    <row r="57" spans="1:21" x14ac:dyDescent="0.15">
      <c r="P57" s="144"/>
      <c r="Q57" s="40"/>
      <c r="R57" s="40"/>
      <c r="S57" s="40"/>
      <c r="T57" s="144"/>
      <c r="U57" s="144"/>
    </row>
    <row r="58" spans="1:21" x14ac:dyDescent="0.15">
      <c r="P58" s="144"/>
      <c r="Q58" s="40"/>
      <c r="R58" s="40"/>
      <c r="S58" s="40"/>
      <c r="T58" s="144"/>
      <c r="U58" s="144"/>
    </row>
    <row r="59" spans="1:21" x14ac:dyDescent="0.15">
      <c r="P59" s="144"/>
      <c r="Q59" s="40"/>
      <c r="R59" s="40"/>
      <c r="S59" s="40"/>
      <c r="T59" s="144"/>
      <c r="U59" s="144"/>
    </row>
    <row r="60" spans="1:21" x14ac:dyDescent="0.15">
      <c r="P60" s="144"/>
      <c r="Q60" s="40"/>
      <c r="R60" s="40"/>
      <c r="S60" s="40"/>
      <c r="T60" s="144"/>
      <c r="U60" s="144"/>
    </row>
    <row r="61" spans="1:21" x14ac:dyDescent="0.15">
      <c r="P61" s="144"/>
      <c r="Q61" s="40"/>
      <c r="R61" s="40"/>
      <c r="S61" s="40"/>
      <c r="T61" s="144"/>
      <c r="U61" s="144"/>
    </row>
    <row r="62" spans="1:21" x14ac:dyDescent="0.15">
      <c r="P62" s="144"/>
      <c r="Q62" s="40"/>
      <c r="R62" s="40"/>
      <c r="S62" s="40"/>
      <c r="T62" s="144"/>
      <c r="U62" s="144"/>
    </row>
    <row r="63" spans="1:21" x14ac:dyDescent="0.15">
      <c r="P63" s="144"/>
      <c r="Q63" s="40"/>
      <c r="R63" s="40"/>
      <c r="S63" s="40"/>
      <c r="T63" s="144"/>
      <c r="U63" s="144"/>
    </row>
    <row r="64" spans="1:21" x14ac:dyDescent="0.15">
      <c r="P64" s="144"/>
      <c r="Q64" s="40"/>
      <c r="R64" s="40"/>
      <c r="S64" s="40"/>
      <c r="T64" s="144"/>
      <c r="U64" s="144"/>
    </row>
    <row r="65" spans="16:21" x14ac:dyDescent="0.15">
      <c r="P65" s="144"/>
      <c r="Q65" s="40"/>
      <c r="R65" s="40"/>
      <c r="S65" s="40"/>
      <c r="T65" s="144"/>
      <c r="U65" s="144"/>
    </row>
    <row r="66" spans="16:21" x14ac:dyDescent="0.15">
      <c r="P66" s="144"/>
      <c r="Q66" s="40"/>
      <c r="R66" s="40"/>
      <c r="S66" s="40"/>
      <c r="T66" s="144"/>
      <c r="U66" s="144"/>
    </row>
    <row r="67" spans="16:21" x14ac:dyDescent="0.15">
      <c r="P67" s="144"/>
      <c r="Q67" s="40"/>
      <c r="R67" s="40"/>
      <c r="S67" s="40"/>
      <c r="T67" s="144"/>
      <c r="U67" s="144"/>
    </row>
    <row r="68" spans="16:21" x14ac:dyDescent="0.15">
      <c r="P68" s="144"/>
      <c r="Q68" s="40"/>
      <c r="R68" s="40"/>
      <c r="S68" s="40"/>
      <c r="T68" s="144"/>
      <c r="U68" s="144"/>
    </row>
    <row r="69" spans="16:21" x14ac:dyDescent="0.15">
      <c r="P69" s="144"/>
      <c r="Q69" s="40"/>
      <c r="R69" s="40"/>
      <c r="S69" s="40"/>
      <c r="T69" s="144"/>
      <c r="U69" s="144"/>
    </row>
    <row r="70" spans="16:21" x14ac:dyDescent="0.15">
      <c r="P70" s="144"/>
      <c r="Q70" s="40"/>
      <c r="R70" s="40"/>
      <c r="S70" s="40"/>
      <c r="T70" s="144"/>
      <c r="U70" s="144"/>
    </row>
    <row r="71" spans="16:21" x14ac:dyDescent="0.15">
      <c r="P71" s="144"/>
      <c r="Q71" s="40"/>
      <c r="R71" s="40"/>
      <c r="S71" s="40"/>
      <c r="T71" s="144"/>
      <c r="U71" s="144"/>
    </row>
    <row r="72" spans="16:21" x14ac:dyDescent="0.15">
      <c r="P72" s="144"/>
      <c r="Q72" s="40"/>
      <c r="R72" s="40"/>
      <c r="S72" s="40"/>
      <c r="T72" s="144"/>
      <c r="U72" s="144"/>
    </row>
    <row r="73" spans="16:21" x14ac:dyDescent="0.15">
      <c r="P73" s="144"/>
      <c r="Q73" s="40"/>
      <c r="R73" s="40"/>
      <c r="S73" s="40"/>
      <c r="T73" s="144"/>
      <c r="U73" s="144"/>
    </row>
    <row r="74" spans="16:21" x14ac:dyDescent="0.15">
      <c r="P74" s="144"/>
      <c r="Q74" s="40"/>
      <c r="R74" s="40"/>
      <c r="S74" s="40"/>
      <c r="T74" s="144"/>
      <c r="U74" s="144"/>
    </row>
    <row r="75" spans="16:21" x14ac:dyDescent="0.15">
      <c r="P75" s="144"/>
      <c r="Q75" s="40"/>
      <c r="R75" s="40"/>
      <c r="S75" s="40"/>
      <c r="T75" s="144"/>
      <c r="U75" s="144"/>
    </row>
    <row r="76" spans="16:21" x14ac:dyDescent="0.15">
      <c r="P76" s="144"/>
      <c r="Q76" s="40"/>
      <c r="R76" s="40"/>
      <c r="S76" s="40"/>
      <c r="T76" s="144"/>
      <c r="U76" s="144"/>
    </row>
    <row r="77" spans="16:21" x14ac:dyDescent="0.15">
      <c r="P77" s="144"/>
      <c r="Q77" s="40"/>
      <c r="R77" s="40"/>
      <c r="S77" s="40"/>
      <c r="T77" s="144"/>
      <c r="U77" s="144"/>
    </row>
    <row r="78" spans="16:21" x14ac:dyDescent="0.15">
      <c r="P78" s="144"/>
      <c r="Q78" s="40"/>
      <c r="R78" s="40"/>
      <c r="S78" s="40"/>
      <c r="T78" s="144"/>
      <c r="U78" s="144"/>
    </row>
    <row r="79" spans="16:21" x14ac:dyDescent="0.15">
      <c r="P79" s="144"/>
      <c r="Q79" s="40"/>
      <c r="R79" s="40"/>
      <c r="S79" s="40"/>
      <c r="T79" s="144"/>
      <c r="U79" s="144"/>
    </row>
    <row r="80" spans="16:21" x14ac:dyDescent="0.15">
      <c r="P80" s="144"/>
      <c r="Q80" s="40"/>
      <c r="R80" s="40"/>
      <c r="S80" s="40"/>
      <c r="T80" s="144"/>
      <c r="U80" s="144"/>
    </row>
    <row r="81" spans="16:21" x14ac:dyDescent="0.15">
      <c r="P81" s="144"/>
      <c r="Q81" s="40"/>
      <c r="R81" s="40"/>
      <c r="S81" s="40"/>
      <c r="T81" s="144"/>
      <c r="U81" s="144"/>
    </row>
    <row r="82" spans="16:21" x14ac:dyDescent="0.15">
      <c r="P82" s="144"/>
      <c r="Q82" s="40"/>
      <c r="R82" s="40"/>
      <c r="S82" s="40"/>
      <c r="T82" s="144"/>
      <c r="U82" s="144"/>
    </row>
    <row r="83" spans="16:21" x14ac:dyDescent="0.15">
      <c r="P83" s="144"/>
      <c r="Q83" s="40"/>
      <c r="R83" s="40"/>
      <c r="S83" s="40"/>
      <c r="T83" s="144"/>
      <c r="U83" s="144"/>
    </row>
    <row r="84" spans="16:21" x14ac:dyDescent="0.15">
      <c r="P84" s="144"/>
      <c r="Q84" s="40"/>
      <c r="R84" s="40"/>
      <c r="S84" s="40"/>
      <c r="T84" s="144"/>
      <c r="U84" s="144"/>
    </row>
    <row r="85" spans="16:21" x14ac:dyDescent="0.15">
      <c r="P85" s="144"/>
      <c r="Q85" s="40"/>
      <c r="R85" s="40"/>
      <c r="S85" s="40"/>
      <c r="T85" s="144"/>
      <c r="U85" s="144"/>
    </row>
  </sheetData>
  <sheetProtection sheet="1" objects="1" scenarios="1"/>
  <mergeCells count="38">
    <mergeCell ref="C34:F34"/>
    <mergeCell ref="C48:E48"/>
    <mergeCell ref="C50:E50"/>
    <mergeCell ref="C49:E49"/>
    <mergeCell ref="C38:F38"/>
    <mergeCell ref="C39:F39"/>
    <mergeCell ref="C40:F40"/>
    <mergeCell ref="C41:F41"/>
    <mergeCell ref="C29:F29"/>
    <mergeCell ref="C28:F28"/>
    <mergeCell ref="C5:E7"/>
    <mergeCell ref="C17:F17"/>
    <mergeCell ref="C18:F18"/>
    <mergeCell ref="C19:F19"/>
    <mergeCell ref="C20:F20"/>
    <mergeCell ref="F6:G6"/>
    <mergeCell ref="C21:F21"/>
    <mergeCell ref="C22:F22"/>
    <mergeCell ref="C25:F25"/>
    <mergeCell ref="C26:F26"/>
    <mergeCell ref="C27:F27"/>
    <mergeCell ref="C8:E8"/>
    <mergeCell ref="H6:I6"/>
    <mergeCell ref="J6:K6"/>
    <mergeCell ref="L6:M6"/>
    <mergeCell ref="N6:O6"/>
    <mergeCell ref="F46:G46"/>
    <mergeCell ref="H46:I46"/>
    <mergeCell ref="J10:K10"/>
    <mergeCell ref="C15:F16"/>
    <mergeCell ref="G15:H15"/>
    <mergeCell ref="C31:F31"/>
    <mergeCell ref="C32:F32"/>
    <mergeCell ref="C33:F33"/>
    <mergeCell ref="C35:F35"/>
    <mergeCell ref="C23:F23"/>
    <mergeCell ref="C24:F24"/>
    <mergeCell ref="C30:F30"/>
  </mergeCells>
  <phoneticPr fontId="5"/>
  <dataValidations count="1">
    <dataValidation type="whole" operator="greaterThanOrEqual" allowBlank="1" showInputMessage="1" showErrorMessage="1" sqref="F8:O8 J12:K12 G38:G41 K43 F48:G50 I48:I50">
      <formula1>0</formula1>
    </dataValidation>
  </dataValidations>
  <printOptions horizontalCentered="1"/>
  <pageMargins left="0.39370078740157483" right="0.39370078740157483" top="0.39370078740157483" bottom="0.47244094488188981" header="0.31496062992125984" footer="0.31496062992125984"/>
  <pageSetup paperSize="9" scale="61" orientation="portrait" r:id="rId1"/>
  <headerFooter differentFirst="1"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Layout" topLeftCell="A25" zoomScale="130" zoomScaleNormal="100" zoomScaleSheetLayoutView="100" zoomScalePageLayoutView="130" workbookViewId="0">
      <selection activeCell="B28" sqref="B28"/>
    </sheetView>
  </sheetViews>
  <sheetFormatPr defaultRowHeight="12" x14ac:dyDescent="0.15"/>
  <cols>
    <col min="1" max="1" width="2.625" style="26" customWidth="1"/>
    <col min="2" max="2" width="3.375" style="27" customWidth="1"/>
    <col min="3" max="3" width="3.375" style="28" customWidth="1"/>
    <col min="4" max="4" width="11.5" style="27" customWidth="1"/>
    <col min="5" max="5" width="17.875" style="27" customWidth="1"/>
    <col min="6" max="6" width="61.875" style="27" customWidth="1"/>
    <col min="7" max="16384" width="9" style="22"/>
  </cols>
  <sheetData>
    <row r="1" spans="1:6" ht="18" customHeight="1" x14ac:dyDescent="0.15">
      <c r="A1" s="3"/>
      <c r="B1" s="4"/>
      <c r="C1" s="5"/>
      <c r="D1" s="4"/>
      <c r="E1" s="4"/>
      <c r="F1" s="6" t="s">
        <v>441</v>
      </c>
    </row>
    <row r="2" spans="1:6" ht="18" customHeight="1" x14ac:dyDescent="0.15">
      <c r="A2" s="1180" t="s">
        <v>189</v>
      </c>
      <c r="B2" s="1180"/>
      <c r="C2" s="1180"/>
      <c r="D2" s="1180"/>
      <c r="E2" s="1180"/>
      <c r="F2" s="4"/>
    </row>
    <row r="3" spans="1:6" ht="11.25" customHeight="1" x14ac:dyDescent="0.15"/>
    <row r="4" spans="1:6" ht="18" customHeight="1" x14ac:dyDescent="0.15">
      <c r="A4" s="1181" t="s">
        <v>7</v>
      </c>
      <c r="B4" s="1181"/>
      <c r="C4" s="1181"/>
      <c r="D4" s="1181"/>
      <c r="E4" s="1181"/>
      <c r="F4" s="1181"/>
    </row>
    <row r="5" spans="1:6" ht="8.25" customHeight="1" x14ac:dyDescent="0.15"/>
    <row r="6" spans="1:6" ht="7.5" customHeight="1" x14ac:dyDescent="0.15">
      <c r="B6" s="690"/>
      <c r="C6" s="690"/>
      <c r="D6" s="690"/>
      <c r="E6" s="690"/>
      <c r="F6" s="690"/>
    </row>
    <row r="7" spans="1:6" ht="14.25" customHeight="1" x14ac:dyDescent="0.15">
      <c r="B7" s="1179" t="s">
        <v>147</v>
      </c>
      <c r="C7" s="1179"/>
      <c r="D7" s="1179"/>
      <c r="E7" s="1179"/>
      <c r="F7" s="1179"/>
    </row>
    <row r="8" spans="1:6" ht="10.5" customHeight="1" x14ac:dyDescent="0.15">
      <c r="B8" s="690"/>
      <c r="C8" s="690"/>
      <c r="D8" s="690"/>
      <c r="E8" s="690"/>
      <c r="F8" s="690"/>
    </row>
    <row r="9" spans="1:6" ht="26.25" customHeight="1" x14ac:dyDescent="0.15">
      <c r="A9" s="19" t="s">
        <v>145</v>
      </c>
      <c r="B9" s="1182" t="s">
        <v>525</v>
      </c>
      <c r="C9" s="1182"/>
      <c r="D9" s="1182"/>
      <c r="E9" s="1182"/>
      <c r="F9" s="1182"/>
    </row>
    <row r="10" spans="1:6" s="23" customFormat="1" ht="27" customHeight="1" x14ac:dyDescent="0.15">
      <c r="A10" s="18" t="s">
        <v>132</v>
      </c>
      <c r="B10" s="1182" t="s">
        <v>544</v>
      </c>
      <c r="C10" s="1182"/>
      <c r="D10" s="1182"/>
      <c r="E10" s="1182"/>
      <c r="F10" s="1182"/>
    </row>
    <row r="11" spans="1:6" ht="72.75" customHeight="1" x14ac:dyDescent="0.15">
      <c r="A11" s="19" t="s">
        <v>146</v>
      </c>
      <c r="B11" s="1183" t="s">
        <v>545</v>
      </c>
      <c r="C11" s="1183"/>
      <c r="D11" s="1183"/>
      <c r="E11" s="1183"/>
      <c r="F11" s="1183"/>
    </row>
    <row r="12" spans="1:6" ht="47.25" customHeight="1" x14ac:dyDescent="0.15">
      <c r="A12" s="19" t="s">
        <v>442</v>
      </c>
      <c r="B12" s="1182" t="s">
        <v>546</v>
      </c>
      <c r="C12" s="1182"/>
      <c r="D12" s="1182"/>
      <c r="E12" s="1182"/>
      <c r="F12" s="1182"/>
    </row>
    <row r="13" spans="1:6" ht="75.75" customHeight="1" x14ac:dyDescent="0.15">
      <c r="A13" s="19" t="s">
        <v>443</v>
      </c>
      <c r="B13" s="1184" t="s">
        <v>547</v>
      </c>
      <c r="C13" s="1184"/>
      <c r="D13" s="1184"/>
      <c r="E13" s="1184"/>
      <c r="F13" s="1184"/>
    </row>
    <row r="14" spans="1:6" ht="60.75" customHeight="1" x14ac:dyDescent="0.15">
      <c r="A14" s="19" t="s">
        <v>444</v>
      </c>
      <c r="B14" s="1182" t="s">
        <v>548</v>
      </c>
      <c r="C14" s="1182"/>
      <c r="D14" s="1182"/>
      <c r="E14" s="1182"/>
      <c r="F14" s="1182"/>
    </row>
    <row r="15" spans="1:6" ht="23.25" customHeight="1" x14ac:dyDescent="0.15">
      <c r="A15" s="694"/>
      <c r="B15" s="1185"/>
      <c r="C15" s="1186"/>
      <c r="D15" s="1186"/>
      <c r="E15" s="1186"/>
      <c r="F15" s="1186"/>
    </row>
    <row r="16" spans="1:6" ht="23.25" customHeight="1" x14ac:dyDescent="0.15">
      <c r="A16" s="19"/>
      <c r="B16" s="692"/>
      <c r="C16" s="692"/>
      <c r="D16" s="692"/>
      <c r="E16" s="692"/>
      <c r="F16" s="692"/>
    </row>
    <row r="17" spans="1:6" ht="14.25" customHeight="1" x14ac:dyDescent="0.15">
      <c r="A17" s="30" t="s">
        <v>445</v>
      </c>
      <c r="B17" s="1187" t="s">
        <v>8</v>
      </c>
      <c r="C17" s="1187"/>
      <c r="D17" s="1187"/>
      <c r="E17" s="1187"/>
      <c r="F17" s="1187"/>
    </row>
    <row r="18" spans="1:6" ht="6.75" customHeight="1" x14ac:dyDescent="0.15">
      <c r="A18" s="19"/>
      <c r="B18" s="689"/>
      <c r="C18" s="689"/>
      <c r="D18" s="689"/>
      <c r="E18" s="689"/>
      <c r="F18" s="689"/>
    </row>
    <row r="19" spans="1:6" ht="15" customHeight="1" x14ac:dyDescent="0.15">
      <c r="A19" s="31"/>
      <c r="B19" s="1179" t="s">
        <v>148</v>
      </c>
      <c r="C19" s="1179"/>
      <c r="D19" s="1179"/>
      <c r="E19" s="1179"/>
      <c r="F19" s="1179"/>
    </row>
    <row r="20" spans="1:6" ht="8.25" customHeight="1" x14ac:dyDescent="0.15">
      <c r="A20" s="31"/>
      <c r="B20" s="690"/>
      <c r="C20" s="690"/>
      <c r="D20" s="690"/>
      <c r="E20" s="690"/>
      <c r="F20" s="690"/>
    </row>
    <row r="21" spans="1:6" ht="27.75" customHeight="1" x14ac:dyDescent="0.15">
      <c r="A21" s="16">
        <v>1</v>
      </c>
      <c r="B21" s="1184" t="s">
        <v>446</v>
      </c>
      <c r="C21" s="1184"/>
      <c r="D21" s="1184"/>
      <c r="E21" s="1184"/>
      <c r="F21" s="1184"/>
    </row>
    <row r="22" spans="1:6" ht="62.25" customHeight="1" x14ac:dyDescent="0.15">
      <c r="A22" s="19" t="s">
        <v>132</v>
      </c>
      <c r="B22" s="1182" t="s">
        <v>549</v>
      </c>
      <c r="C22" s="1182"/>
      <c r="D22" s="1182"/>
      <c r="E22" s="1182"/>
      <c r="F22" s="1182"/>
    </row>
    <row r="23" spans="1:6" ht="48" customHeight="1" x14ac:dyDescent="0.15">
      <c r="A23" s="16">
        <v>3</v>
      </c>
      <c r="B23" s="1182" t="s">
        <v>550</v>
      </c>
      <c r="C23" s="1182"/>
      <c r="D23" s="1182"/>
      <c r="E23" s="1182"/>
      <c r="F23" s="1182"/>
    </row>
    <row r="24" spans="1:6" ht="63" customHeight="1" x14ac:dyDescent="0.15">
      <c r="A24" s="16">
        <v>4</v>
      </c>
      <c r="B24" s="1182" t="s">
        <v>154</v>
      </c>
      <c r="C24" s="1182"/>
      <c r="D24" s="1182"/>
      <c r="E24" s="1182"/>
      <c r="F24" s="1182"/>
    </row>
    <row r="25" spans="1:6" ht="79.5" customHeight="1" x14ac:dyDescent="0.15">
      <c r="A25" s="16">
        <v>5</v>
      </c>
      <c r="B25" s="1182" t="s">
        <v>155</v>
      </c>
      <c r="C25" s="1182"/>
      <c r="D25" s="1182"/>
      <c r="E25" s="1182"/>
      <c r="F25" s="1182"/>
    </row>
    <row r="26" spans="1:6" ht="50.25" customHeight="1" x14ac:dyDescent="0.15">
      <c r="A26" s="33">
        <v>6</v>
      </c>
      <c r="B26" s="1184" t="s">
        <v>551</v>
      </c>
      <c r="C26" s="1184"/>
      <c r="D26" s="1184"/>
      <c r="E26" s="1184"/>
      <c r="F26" s="1184"/>
    </row>
    <row r="27" spans="1:6" ht="42.75" customHeight="1" x14ac:dyDescent="0.15">
      <c r="A27" s="33">
        <v>7</v>
      </c>
      <c r="B27" s="1184" t="s">
        <v>552</v>
      </c>
      <c r="C27" s="1184"/>
      <c r="D27" s="1184"/>
      <c r="E27" s="1184"/>
      <c r="F27" s="1184"/>
    </row>
  </sheetData>
  <mergeCells count="19">
    <mergeCell ref="B27:F27"/>
    <mergeCell ref="B21:F21"/>
    <mergeCell ref="B22:F22"/>
    <mergeCell ref="B23:F23"/>
    <mergeCell ref="B24:F24"/>
    <mergeCell ref="B25:F25"/>
    <mergeCell ref="B26:F26"/>
    <mergeCell ref="B19:F19"/>
    <mergeCell ref="A2:E2"/>
    <mergeCell ref="A4:F4"/>
    <mergeCell ref="B7:F7"/>
    <mergeCell ref="B9:F9"/>
    <mergeCell ref="B10:F10"/>
    <mergeCell ref="B11:F11"/>
    <mergeCell ref="B12:F12"/>
    <mergeCell ref="B13:F13"/>
    <mergeCell ref="B14:F14"/>
    <mergeCell ref="B15:F15"/>
    <mergeCell ref="B17:F17"/>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Layout" topLeftCell="A19" zoomScaleNormal="100" zoomScaleSheetLayoutView="100" workbookViewId="0">
      <selection activeCell="B28" sqref="B28"/>
    </sheetView>
  </sheetViews>
  <sheetFormatPr defaultRowHeight="12" x14ac:dyDescent="0.15"/>
  <cols>
    <col min="1" max="1" width="2.625" style="26" customWidth="1"/>
    <col min="2" max="2" width="3.375" style="27" customWidth="1"/>
    <col min="3" max="3" width="3.375" style="28" customWidth="1"/>
    <col min="4" max="4" width="11.5" style="27" customWidth="1"/>
    <col min="5" max="5" width="17.875" style="27" customWidth="1"/>
    <col min="6" max="6" width="61.875" style="27" customWidth="1"/>
    <col min="7" max="16384" width="9" style="22"/>
  </cols>
  <sheetData>
    <row r="1" spans="1:8" ht="15" customHeight="1" x14ac:dyDescent="0.15">
      <c r="A1" s="20"/>
      <c r="B1" s="21"/>
      <c r="C1" s="24"/>
      <c r="D1" s="21"/>
      <c r="E1" s="21"/>
      <c r="F1" s="25" t="s">
        <v>441</v>
      </c>
    </row>
    <row r="2" spans="1:8" ht="15" customHeight="1" x14ac:dyDescent="0.15">
      <c r="A2" s="1180" t="s">
        <v>190</v>
      </c>
      <c r="B2" s="1180"/>
      <c r="C2" s="1180"/>
      <c r="D2" s="1180"/>
      <c r="E2" s="1180"/>
      <c r="F2" s="21"/>
    </row>
    <row r="3" spans="1:8" ht="7.5" customHeight="1" x14ac:dyDescent="0.15">
      <c r="A3" s="29"/>
      <c r="B3" s="29"/>
      <c r="C3" s="29"/>
      <c r="D3" s="29"/>
      <c r="E3" s="29"/>
      <c r="F3" s="21"/>
    </row>
    <row r="4" spans="1:8" ht="25.5" customHeight="1" x14ac:dyDescent="0.15">
      <c r="A4" s="33">
        <v>8</v>
      </c>
      <c r="B4" s="1184" t="s">
        <v>553</v>
      </c>
      <c r="C4" s="1184"/>
      <c r="D4" s="1184"/>
      <c r="E4" s="1184"/>
      <c r="F4" s="1184"/>
    </row>
    <row r="5" spans="1:8" ht="32.25" customHeight="1" x14ac:dyDescent="0.15">
      <c r="A5" s="33">
        <v>9</v>
      </c>
      <c r="B5" s="1184" t="s">
        <v>554</v>
      </c>
      <c r="C5" s="1184"/>
      <c r="D5" s="1184"/>
      <c r="E5" s="1184"/>
      <c r="F5" s="1184"/>
    </row>
    <row r="6" spans="1:8" ht="58.5" customHeight="1" x14ac:dyDescent="0.15">
      <c r="A6" s="33">
        <v>10</v>
      </c>
      <c r="B6" s="1188" t="s">
        <v>555</v>
      </c>
      <c r="C6" s="1189"/>
      <c r="D6" s="1189"/>
      <c r="E6" s="1189"/>
      <c r="F6" s="1189"/>
    </row>
    <row r="7" spans="1:8" ht="47.25" customHeight="1" x14ac:dyDescent="0.15">
      <c r="A7" s="33">
        <v>11</v>
      </c>
      <c r="B7" s="1184" t="s">
        <v>556</v>
      </c>
      <c r="C7" s="1184"/>
      <c r="D7" s="1184"/>
      <c r="E7" s="1184"/>
      <c r="F7" s="1184"/>
    </row>
    <row r="8" spans="1:8" ht="19.5" customHeight="1" x14ac:dyDescent="0.15">
      <c r="A8" s="33">
        <v>12</v>
      </c>
      <c r="B8" s="1184" t="s">
        <v>557</v>
      </c>
      <c r="C8" s="1184"/>
      <c r="D8" s="1184"/>
      <c r="E8" s="1184"/>
      <c r="F8" s="1184"/>
    </row>
    <row r="9" spans="1:8" ht="58.5" customHeight="1" x14ac:dyDescent="0.15">
      <c r="A9" s="33">
        <v>13</v>
      </c>
      <c r="B9" s="1184" t="s">
        <v>558</v>
      </c>
      <c r="C9" s="1190"/>
      <c r="D9" s="1190"/>
      <c r="E9" s="1190"/>
      <c r="F9" s="1190"/>
    </row>
    <row r="10" spans="1:8" s="23" customFormat="1" ht="33" customHeight="1" x14ac:dyDescent="0.15">
      <c r="A10" s="33">
        <v>14</v>
      </c>
      <c r="B10" s="1184" t="s">
        <v>559</v>
      </c>
      <c r="C10" s="1184"/>
      <c r="D10" s="1184"/>
      <c r="E10" s="1184"/>
      <c r="F10" s="1184"/>
    </row>
    <row r="11" spans="1:8" ht="51.75" customHeight="1" x14ac:dyDescent="0.15">
      <c r="A11" s="33">
        <v>15</v>
      </c>
      <c r="B11" s="1188" t="s">
        <v>560</v>
      </c>
      <c r="C11" s="1189"/>
      <c r="D11" s="1189"/>
      <c r="E11" s="1189"/>
      <c r="F11" s="1189"/>
    </row>
    <row r="12" spans="1:8" ht="37.5" customHeight="1" x14ac:dyDescent="0.15">
      <c r="A12" s="33">
        <v>16</v>
      </c>
      <c r="B12" s="1184" t="s">
        <v>561</v>
      </c>
      <c r="C12" s="1184"/>
      <c r="D12" s="1184"/>
      <c r="E12" s="1184"/>
      <c r="F12" s="1184"/>
    </row>
    <row r="13" spans="1:8" ht="37.5" customHeight="1" x14ac:dyDescent="0.15">
      <c r="A13" s="33">
        <v>17</v>
      </c>
      <c r="B13" s="1191" t="s">
        <v>562</v>
      </c>
      <c r="C13" s="1191"/>
      <c r="D13" s="1191"/>
      <c r="E13" s="1191"/>
      <c r="F13" s="1191"/>
    </row>
    <row r="14" spans="1:8" ht="34.5" customHeight="1" x14ac:dyDescent="0.15">
      <c r="A14" s="33">
        <v>18</v>
      </c>
      <c r="B14" s="1184" t="s">
        <v>563</v>
      </c>
      <c r="C14" s="1184"/>
      <c r="D14" s="1184"/>
      <c r="E14" s="1184"/>
      <c r="F14" s="1184"/>
    </row>
    <row r="15" spans="1:8" ht="43.5" customHeight="1" x14ac:dyDescent="0.15">
      <c r="A15" s="33">
        <v>19</v>
      </c>
      <c r="B15" s="1184" t="s">
        <v>564</v>
      </c>
      <c r="C15" s="1190"/>
      <c r="D15" s="1190"/>
      <c r="E15" s="1190"/>
      <c r="F15" s="1190"/>
    </row>
    <row r="16" spans="1:8" ht="57.75" customHeight="1" x14ac:dyDescent="0.15">
      <c r="A16" s="33">
        <v>20</v>
      </c>
      <c r="B16" s="1184" t="s">
        <v>565</v>
      </c>
      <c r="C16" s="1190"/>
      <c r="D16" s="1190"/>
      <c r="E16" s="1190"/>
      <c r="F16" s="1190"/>
      <c r="H16" s="23"/>
    </row>
    <row r="17" spans="1:8" ht="75.75" customHeight="1" x14ac:dyDescent="0.15">
      <c r="A17" s="33">
        <v>21</v>
      </c>
      <c r="B17" s="1184" t="s">
        <v>566</v>
      </c>
      <c r="C17" s="1184"/>
      <c r="D17" s="1184"/>
      <c r="E17" s="1184"/>
      <c r="F17" s="1184"/>
    </row>
    <row r="18" spans="1:8" ht="82.5" customHeight="1" x14ac:dyDescent="0.15">
      <c r="A18" s="33">
        <v>22</v>
      </c>
      <c r="B18" s="1184" t="s">
        <v>567</v>
      </c>
      <c r="C18" s="1184"/>
      <c r="D18" s="1184"/>
      <c r="E18" s="1184"/>
      <c r="F18" s="1184"/>
      <c r="H18" s="23"/>
    </row>
    <row r="19" spans="1:8" ht="64.5" customHeight="1" x14ac:dyDescent="0.15">
      <c r="A19" s="33">
        <v>23</v>
      </c>
      <c r="B19" s="1184" t="s">
        <v>568</v>
      </c>
      <c r="C19" s="1184"/>
      <c r="D19" s="1184"/>
      <c r="E19" s="1184"/>
      <c r="F19" s="1184"/>
      <c r="H19" s="23"/>
    </row>
    <row r="20" spans="1:8" ht="66.75" customHeight="1" x14ac:dyDescent="0.15">
      <c r="A20" s="33">
        <v>24</v>
      </c>
      <c r="B20" s="1184" t="s">
        <v>569</v>
      </c>
      <c r="C20" s="1184"/>
      <c r="D20" s="1184"/>
      <c r="E20" s="1184"/>
      <c r="F20" s="1184"/>
      <c r="H20" s="23"/>
    </row>
    <row r="21" spans="1:8" ht="51.75" customHeight="1" x14ac:dyDescent="0.15">
      <c r="A21" s="33">
        <v>25</v>
      </c>
      <c r="B21" s="1184" t="s">
        <v>570</v>
      </c>
      <c r="C21" s="1184"/>
      <c r="D21" s="1184"/>
      <c r="E21" s="1184"/>
      <c r="F21" s="1184"/>
      <c r="H21" s="23"/>
    </row>
    <row r="22" spans="1:8" ht="63.75" customHeight="1" x14ac:dyDescent="0.15">
      <c r="A22" s="33">
        <v>26</v>
      </c>
      <c r="B22" s="1184" t="s">
        <v>571</v>
      </c>
      <c r="C22" s="1184"/>
      <c r="D22" s="1184"/>
      <c r="E22" s="1184"/>
      <c r="F22" s="1184"/>
      <c r="H22" s="23"/>
    </row>
    <row r="23" spans="1:8" ht="36" customHeight="1" x14ac:dyDescent="0.15">
      <c r="A23" s="33">
        <v>27</v>
      </c>
      <c r="B23" s="1184" t="s">
        <v>572</v>
      </c>
      <c r="C23" s="1184"/>
      <c r="D23" s="1184"/>
      <c r="E23" s="1184"/>
      <c r="F23" s="1184"/>
      <c r="H23" s="23"/>
    </row>
  </sheetData>
  <mergeCells count="21">
    <mergeCell ref="B21:F21"/>
    <mergeCell ref="B22:F22"/>
    <mergeCell ref="B23:F23"/>
    <mergeCell ref="B15:F15"/>
    <mergeCell ref="B16:F16"/>
    <mergeCell ref="B17:F17"/>
    <mergeCell ref="B18:F18"/>
    <mergeCell ref="B19:F19"/>
    <mergeCell ref="B20:F20"/>
    <mergeCell ref="B14:F14"/>
    <mergeCell ref="A2:E2"/>
    <mergeCell ref="B4:F4"/>
    <mergeCell ref="B5:F5"/>
    <mergeCell ref="B6:F6"/>
    <mergeCell ref="B7:F7"/>
    <mergeCell ref="B8:F8"/>
    <mergeCell ref="B9:F9"/>
    <mergeCell ref="B10:F10"/>
    <mergeCell ref="B11:F11"/>
    <mergeCell ref="B12:F12"/>
    <mergeCell ref="B13:F13"/>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Layout" topLeftCell="A10" zoomScaleNormal="100" zoomScaleSheetLayoutView="100" workbookViewId="0">
      <selection activeCell="B28" sqref="B28"/>
    </sheetView>
  </sheetViews>
  <sheetFormatPr defaultRowHeight="12" x14ac:dyDescent="0.15"/>
  <cols>
    <col min="1" max="1" width="2.625" style="26" customWidth="1"/>
    <col min="2" max="2" width="3.375" style="27" customWidth="1"/>
    <col min="3" max="3" width="3.375" style="28" customWidth="1"/>
    <col min="4" max="4" width="11.5" style="27" customWidth="1"/>
    <col min="5" max="5" width="17.875" style="27" customWidth="1"/>
    <col min="6" max="6" width="61.875" style="27" customWidth="1"/>
    <col min="7" max="16384" width="9" style="22"/>
  </cols>
  <sheetData>
    <row r="1" spans="1:6" ht="15.75" customHeight="1" x14ac:dyDescent="0.15">
      <c r="A1" s="33"/>
      <c r="B1" s="688"/>
      <c r="C1" s="688"/>
      <c r="D1" s="688"/>
      <c r="E1" s="688"/>
      <c r="F1" s="688"/>
    </row>
    <row r="2" spans="1:6" ht="15" customHeight="1" x14ac:dyDescent="0.15">
      <c r="A2" s="1180" t="s">
        <v>191</v>
      </c>
      <c r="B2" s="1180"/>
      <c r="C2" s="1180"/>
      <c r="D2" s="1180"/>
      <c r="E2" s="1180"/>
      <c r="F2" s="4"/>
    </row>
    <row r="3" spans="1:6" ht="15" customHeight="1" x14ac:dyDescent="0.15">
      <c r="A3" s="3"/>
      <c r="B3" s="4"/>
      <c r="C3" s="5"/>
      <c r="D3" s="4"/>
      <c r="E3" s="4"/>
      <c r="F3" s="6" t="s">
        <v>441</v>
      </c>
    </row>
    <row r="4" spans="1:6" ht="13.5" customHeight="1" x14ac:dyDescent="0.15">
      <c r="A4" s="8"/>
      <c r="B4" s="1192" t="s">
        <v>195</v>
      </c>
      <c r="C4" s="1192"/>
      <c r="D4" s="1192"/>
      <c r="E4" s="1192"/>
      <c r="F4" s="1192"/>
    </row>
    <row r="5" spans="1:6" ht="15" customHeight="1" x14ac:dyDescent="0.15">
      <c r="A5" s="8"/>
      <c r="B5" s="7"/>
      <c r="C5" s="7"/>
      <c r="D5" s="7"/>
      <c r="E5" s="7"/>
      <c r="F5" s="7"/>
    </row>
    <row r="6" spans="1:6" ht="31.5" customHeight="1" x14ac:dyDescent="0.15">
      <c r="A6" s="33">
        <v>28</v>
      </c>
      <c r="B6" s="1193" t="s">
        <v>573</v>
      </c>
      <c r="C6" s="1193"/>
      <c r="D6" s="1193"/>
      <c r="E6" s="1193"/>
      <c r="F6" s="1193"/>
    </row>
    <row r="7" spans="1:6" ht="83.25" customHeight="1" x14ac:dyDescent="0.15">
      <c r="A7" s="33">
        <v>29</v>
      </c>
      <c r="B7" s="1188" t="s">
        <v>574</v>
      </c>
      <c r="C7" s="1189"/>
      <c r="D7" s="1189"/>
      <c r="E7" s="1189"/>
      <c r="F7" s="1189"/>
    </row>
    <row r="8" spans="1:6" s="23" customFormat="1" ht="71.25" customHeight="1" x14ac:dyDescent="0.15">
      <c r="A8" s="33">
        <v>30</v>
      </c>
      <c r="B8" s="1184" t="s">
        <v>575</v>
      </c>
      <c r="C8" s="1184"/>
      <c r="D8" s="1184"/>
      <c r="E8" s="1184"/>
      <c r="F8" s="1184"/>
    </row>
    <row r="9" spans="1:6" ht="88.5" customHeight="1" x14ac:dyDescent="0.15">
      <c r="A9" s="33">
        <v>31</v>
      </c>
      <c r="B9" s="1184" t="s">
        <v>576</v>
      </c>
      <c r="C9" s="1190"/>
      <c r="D9" s="1190"/>
      <c r="E9" s="1190"/>
      <c r="F9" s="1190"/>
    </row>
    <row r="10" spans="1:6" ht="101.25" customHeight="1" x14ac:dyDescent="0.15">
      <c r="A10" s="33">
        <v>32</v>
      </c>
      <c r="B10" s="1184" t="s">
        <v>577</v>
      </c>
      <c r="C10" s="1184"/>
      <c r="D10" s="1184"/>
      <c r="E10" s="1184"/>
      <c r="F10" s="1184"/>
    </row>
    <row r="11" spans="1:6" ht="26.25" customHeight="1" x14ac:dyDescent="0.15">
      <c r="A11" s="33">
        <v>33</v>
      </c>
      <c r="B11" s="1184" t="s">
        <v>578</v>
      </c>
      <c r="C11" s="1184"/>
      <c r="D11" s="1184"/>
      <c r="E11" s="1184"/>
      <c r="F11" s="1184"/>
    </row>
    <row r="12" spans="1:6" ht="316.5" customHeight="1" x14ac:dyDescent="0.15">
      <c r="A12" s="695"/>
      <c r="B12" s="2"/>
      <c r="C12" s="9"/>
      <c r="D12" s="2"/>
      <c r="E12" s="2"/>
      <c r="F12" s="2"/>
    </row>
  </sheetData>
  <mergeCells count="8">
    <mergeCell ref="B10:F10"/>
    <mergeCell ref="B11:F11"/>
    <mergeCell ref="A2:E2"/>
    <mergeCell ref="B4:F4"/>
    <mergeCell ref="B6:F6"/>
    <mergeCell ref="B7:F7"/>
    <mergeCell ref="B8:F8"/>
    <mergeCell ref="B9:F9"/>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Layout" zoomScaleNormal="100" zoomScaleSheetLayoutView="100" workbookViewId="0">
      <selection activeCell="B28" sqref="B28"/>
    </sheetView>
  </sheetViews>
  <sheetFormatPr defaultRowHeight="12" x14ac:dyDescent="0.15"/>
  <cols>
    <col min="1" max="1" width="2.625" style="26" customWidth="1"/>
    <col min="2" max="2" width="3.375" style="27" customWidth="1"/>
    <col min="3" max="3" width="3.375" style="28" customWidth="1"/>
    <col min="4" max="4" width="11.5" style="27" customWidth="1"/>
    <col min="5" max="5" width="17.875" style="27" customWidth="1"/>
    <col min="6" max="6" width="61.875" style="27" customWidth="1"/>
    <col min="7" max="16384" width="9" style="22"/>
  </cols>
  <sheetData>
    <row r="1" spans="1:6" ht="15" customHeight="1" x14ac:dyDescent="0.15">
      <c r="A1" s="3"/>
      <c r="B1" s="4"/>
      <c r="C1" s="5"/>
      <c r="D1" s="4"/>
      <c r="E1" s="4"/>
      <c r="F1" s="2"/>
    </row>
    <row r="2" spans="1:6" ht="15" customHeight="1" x14ac:dyDescent="0.15">
      <c r="A2" s="1180" t="s">
        <v>192</v>
      </c>
      <c r="B2" s="1180"/>
      <c r="C2" s="1180"/>
      <c r="D2" s="1180"/>
      <c r="E2" s="1180"/>
      <c r="F2" s="4"/>
    </row>
    <row r="3" spans="1:6" ht="6" customHeight="1" x14ac:dyDescent="0.15">
      <c r="A3" s="691"/>
      <c r="B3" s="691"/>
      <c r="C3" s="691"/>
      <c r="D3" s="691"/>
      <c r="E3" s="691"/>
      <c r="F3" s="4"/>
    </row>
    <row r="4" spans="1:6" ht="15" customHeight="1" x14ac:dyDescent="0.15">
      <c r="A4" s="8"/>
      <c r="B4" s="1192" t="s">
        <v>426</v>
      </c>
      <c r="C4" s="1192"/>
      <c r="D4" s="1192"/>
      <c r="E4" s="1192"/>
      <c r="F4" s="1192"/>
    </row>
    <row r="5" spans="1:6" ht="5.25" customHeight="1" x14ac:dyDescent="0.15">
      <c r="A5" s="8"/>
      <c r="B5" s="693"/>
      <c r="C5" s="693"/>
      <c r="D5" s="693"/>
      <c r="E5" s="693"/>
      <c r="F5" s="693"/>
    </row>
    <row r="6" spans="1:6" ht="45" customHeight="1" x14ac:dyDescent="0.15">
      <c r="A6" s="34">
        <v>34</v>
      </c>
      <c r="B6" s="1184" t="s">
        <v>579</v>
      </c>
      <c r="C6" s="1184"/>
      <c r="D6" s="1184"/>
      <c r="E6" s="1184"/>
      <c r="F6" s="1184"/>
    </row>
    <row r="7" spans="1:6" ht="33.75" customHeight="1" x14ac:dyDescent="0.15">
      <c r="A7" s="33">
        <v>35</v>
      </c>
      <c r="B7" s="1184" t="s">
        <v>580</v>
      </c>
      <c r="C7" s="1184"/>
      <c r="D7" s="1184"/>
      <c r="E7" s="1184"/>
      <c r="F7" s="1184"/>
    </row>
    <row r="8" spans="1:6" ht="33.75" customHeight="1" x14ac:dyDescent="0.15">
      <c r="A8" s="34">
        <v>36</v>
      </c>
      <c r="B8" s="1184" t="s">
        <v>581</v>
      </c>
      <c r="C8" s="1184"/>
      <c r="D8" s="1184"/>
      <c r="E8" s="1184"/>
      <c r="F8" s="1184"/>
    </row>
    <row r="9" spans="1:6" ht="56.25" customHeight="1" x14ac:dyDescent="0.15">
      <c r="A9" s="33">
        <v>37</v>
      </c>
      <c r="B9" s="1184" t="s">
        <v>582</v>
      </c>
      <c r="C9" s="1184"/>
      <c r="D9" s="1184"/>
      <c r="E9" s="1184"/>
      <c r="F9" s="1184"/>
    </row>
    <row r="10" spans="1:6" ht="33.75" customHeight="1" x14ac:dyDescent="0.15">
      <c r="A10" s="34">
        <v>38</v>
      </c>
      <c r="B10" s="1184" t="s">
        <v>583</v>
      </c>
      <c r="C10" s="1184"/>
      <c r="D10" s="1184"/>
      <c r="E10" s="1184"/>
      <c r="F10" s="1184"/>
    </row>
    <row r="11" spans="1:6" ht="56.25" customHeight="1" x14ac:dyDescent="0.15">
      <c r="A11" s="33">
        <v>39</v>
      </c>
      <c r="B11" s="1184" t="s">
        <v>584</v>
      </c>
      <c r="C11" s="1194"/>
      <c r="D11" s="1194"/>
      <c r="E11" s="1194"/>
      <c r="F11" s="1194"/>
    </row>
    <row r="12" spans="1:6" ht="33.75" customHeight="1" x14ac:dyDescent="0.15">
      <c r="A12" s="34">
        <v>40</v>
      </c>
      <c r="B12" s="1184" t="s">
        <v>585</v>
      </c>
      <c r="C12" s="1184"/>
      <c r="D12" s="1184"/>
      <c r="E12" s="1184"/>
      <c r="F12" s="1184"/>
    </row>
    <row r="13" spans="1:6" ht="33.75" customHeight="1" x14ac:dyDescent="0.15">
      <c r="A13" s="33">
        <v>41</v>
      </c>
      <c r="B13" s="1188" t="s">
        <v>586</v>
      </c>
      <c r="C13" s="1189"/>
      <c r="D13" s="1189"/>
      <c r="E13" s="1189"/>
      <c r="F13" s="1189"/>
    </row>
    <row r="14" spans="1:6" ht="90" customHeight="1" x14ac:dyDescent="0.15">
      <c r="A14" s="34">
        <v>42</v>
      </c>
      <c r="B14" s="1184" t="s">
        <v>587</v>
      </c>
      <c r="C14" s="1184"/>
      <c r="D14" s="1184"/>
      <c r="E14" s="1184"/>
      <c r="F14" s="1184"/>
    </row>
    <row r="15" spans="1:6" ht="154.5" customHeight="1" x14ac:dyDescent="0.15">
      <c r="A15" s="34">
        <v>43</v>
      </c>
      <c r="B15" s="1184" t="s">
        <v>588</v>
      </c>
      <c r="C15" s="1184"/>
      <c r="D15" s="1184"/>
      <c r="E15" s="1184"/>
      <c r="F15" s="1184"/>
    </row>
    <row r="16" spans="1:6" ht="45" customHeight="1" x14ac:dyDescent="0.15">
      <c r="A16" s="33">
        <v>44</v>
      </c>
      <c r="B16" s="1184" t="s">
        <v>589</v>
      </c>
      <c r="C16" s="1184"/>
      <c r="D16" s="1184"/>
      <c r="E16" s="1184"/>
      <c r="F16" s="1184"/>
    </row>
    <row r="17" spans="1:6" ht="45" customHeight="1" x14ac:dyDescent="0.15">
      <c r="A17" s="34">
        <v>45</v>
      </c>
      <c r="B17" s="1184" t="s">
        <v>590</v>
      </c>
      <c r="C17" s="1190"/>
      <c r="D17" s="1190"/>
      <c r="E17" s="1190"/>
      <c r="F17" s="1190"/>
    </row>
    <row r="18" spans="1:6" ht="56.25" customHeight="1" x14ac:dyDescent="0.15">
      <c r="A18" s="33">
        <v>46</v>
      </c>
      <c r="B18" s="1184" t="s">
        <v>591</v>
      </c>
      <c r="C18" s="1190"/>
      <c r="D18" s="1190"/>
      <c r="E18" s="1190"/>
      <c r="F18" s="1190"/>
    </row>
    <row r="19" spans="1:6" ht="103.5" customHeight="1" x14ac:dyDescent="0.15">
      <c r="A19" s="34">
        <v>47</v>
      </c>
      <c r="B19" s="1188" t="s">
        <v>592</v>
      </c>
      <c r="C19" s="1189"/>
      <c r="D19" s="1189"/>
      <c r="E19" s="1189"/>
      <c r="F19" s="1189"/>
    </row>
    <row r="20" spans="1:6" ht="56.25" customHeight="1" x14ac:dyDescent="0.15">
      <c r="A20" s="33">
        <v>48</v>
      </c>
      <c r="B20" s="1195" t="s">
        <v>593</v>
      </c>
      <c r="C20" s="1195"/>
      <c r="D20" s="1195"/>
      <c r="E20" s="1195"/>
      <c r="F20" s="1195"/>
    </row>
    <row r="21" spans="1:6" ht="45" customHeight="1" x14ac:dyDescent="0.15">
      <c r="A21" s="34">
        <v>49</v>
      </c>
      <c r="B21" s="1188" t="s">
        <v>594</v>
      </c>
      <c r="C21" s="1189"/>
      <c r="D21" s="1189"/>
      <c r="E21" s="1189"/>
      <c r="F21" s="1189"/>
    </row>
    <row r="22" spans="1:6" ht="33.75" customHeight="1" x14ac:dyDescent="0.15">
      <c r="A22" s="33">
        <v>50</v>
      </c>
      <c r="B22" s="1188" t="s">
        <v>595</v>
      </c>
      <c r="C22" s="1189"/>
      <c r="D22" s="1189"/>
      <c r="E22" s="1189"/>
      <c r="F22" s="1189"/>
    </row>
  </sheetData>
  <mergeCells count="19">
    <mergeCell ref="B22:F22"/>
    <mergeCell ref="B16:F16"/>
    <mergeCell ref="B17:F17"/>
    <mergeCell ref="B18:F18"/>
    <mergeCell ref="B19:F19"/>
    <mergeCell ref="B20:F20"/>
    <mergeCell ref="B21:F21"/>
    <mergeCell ref="B15:F15"/>
    <mergeCell ref="A2:E2"/>
    <mergeCell ref="B4:F4"/>
    <mergeCell ref="B6:F6"/>
    <mergeCell ref="B7:F7"/>
    <mergeCell ref="B8:F8"/>
    <mergeCell ref="B9:F9"/>
    <mergeCell ref="B10:F10"/>
    <mergeCell ref="B11:F11"/>
    <mergeCell ref="B12:F12"/>
    <mergeCell ref="B13:F13"/>
    <mergeCell ref="B14:F14"/>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Layout" topLeftCell="A13" zoomScaleNormal="100" zoomScaleSheetLayoutView="100" workbookViewId="0">
      <selection activeCell="B28" sqref="B28"/>
    </sheetView>
  </sheetViews>
  <sheetFormatPr defaultRowHeight="12" x14ac:dyDescent="0.15"/>
  <cols>
    <col min="1" max="1" width="2.625" style="8" customWidth="1"/>
    <col min="2" max="2" width="3.375" style="2" customWidth="1"/>
    <col min="3" max="3" width="3.375" style="9" customWidth="1"/>
    <col min="4" max="4" width="11.5" style="2" customWidth="1"/>
    <col min="5" max="5" width="11.125" style="2" customWidth="1"/>
    <col min="6" max="6" width="61.875" style="2" customWidth="1"/>
    <col min="7" max="16384" width="9" style="7"/>
  </cols>
  <sheetData>
    <row r="1" spans="1:6" ht="18" customHeight="1" x14ac:dyDescent="0.15">
      <c r="A1" s="3"/>
      <c r="B1" s="4"/>
      <c r="C1" s="5"/>
      <c r="D1" s="4"/>
      <c r="E1" s="4"/>
      <c r="F1" s="6" t="s">
        <v>441</v>
      </c>
    </row>
    <row r="2" spans="1:6" ht="18" customHeight="1" x14ac:dyDescent="0.15">
      <c r="A2" s="1180" t="s">
        <v>193</v>
      </c>
      <c r="B2" s="1180"/>
      <c r="C2" s="1180"/>
      <c r="D2" s="1180"/>
      <c r="E2" s="1180"/>
      <c r="F2" s="4"/>
    </row>
    <row r="3" spans="1:6" ht="18" customHeight="1" x14ac:dyDescent="0.15"/>
    <row r="4" spans="1:6" ht="18" customHeight="1" x14ac:dyDescent="0.15">
      <c r="A4" s="1196" t="s">
        <v>7</v>
      </c>
      <c r="B4" s="1196"/>
      <c r="C4" s="1196"/>
      <c r="D4" s="1196"/>
      <c r="E4" s="1196"/>
      <c r="F4" s="1196"/>
    </row>
    <row r="5" spans="1:6" ht="14.25" customHeight="1" x14ac:dyDescent="0.15"/>
    <row r="6" spans="1:6" ht="14.25" customHeight="1" x14ac:dyDescent="0.15">
      <c r="A6" s="12" t="s">
        <v>447</v>
      </c>
      <c r="B6" s="1197" t="s">
        <v>133</v>
      </c>
      <c r="C6" s="1197"/>
      <c r="D6" s="1197"/>
      <c r="E6" s="1197"/>
      <c r="F6" s="1197"/>
    </row>
    <row r="7" spans="1:6" ht="15" customHeight="1" x14ac:dyDescent="0.15">
      <c r="B7" s="693"/>
      <c r="C7" s="693"/>
      <c r="D7" s="693"/>
      <c r="E7" s="693"/>
      <c r="F7" s="693"/>
    </row>
    <row r="8" spans="1:6" ht="15" customHeight="1" x14ac:dyDescent="0.15">
      <c r="B8" s="1192" t="s">
        <v>194</v>
      </c>
      <c r="C8" s="1192"/>
      <c r="D8" s="1192"/>
      <c r="E8" s="1192"/>
      <c r="F8" s="1192"/>
    </row>
    <row r="9" spans="1:6" ht="15" customHeight="1" x14ac:dyDescent="0.15">
      <c r="B9" s="693"/>
      <c r="C9" s="693"/>
      <c r="D9" s="693"/>
      <c r="E9" s="693"/>
      <c r="F9" s="693"/>
    </row>
    <row r="10" spans="1:6" ht="48" customHeight="1" x14ac:dyDescent="0.15">
      <c r="A10" s="14" t="s">
        <v>448</v>
      </c>
      <c r="B10" s="1184" t="s">
        <v>449</v>
      </c>
      <c r="C10" s="1190"/>
      <c r="D10" s="1190"/>
      <c r="E10" s="1190"/>
      <c r="F10" s="1190"/>
    </row>
    <row r="11" spans="1:6" s="10" customFormat="1" ht="37.5" customHeight="1" x14ac:dyDescent="0.15">
      <c r="A11" s="14" t="s">
        <v>450</v>
      </c>
      <c r="B11" s="1184" t="s">
        <v>451</v>
      </c>
      <c r="C11" s="1184"/>
      <c r="D11" s="1184"/>
      <c r="E11" s="1184"/>
      <c r="F11" s="1184"/>
    </row>
    <row r="12" spans="1:6" ht="105.75" customHeight="1" x14ac:dyDescent="0.15">
      <c r="A12" s="14" t="s">
        <v>452</v>
      </c>
      <c r="B12" s="1184" t="s">
        <v>526</v>
      </c>
      <c r="C12" s="1184"/>
      <c r="D12" s="1184"/>
      <c r="E12" s="1184"/>
      <c r="F12" s="1184"/>
    </row>
    <row r="13" spans="1:6" ht="37.35" customHeight="1" x14ac:dyDescent="0.15">
      <c r="A13" s="14" t="s">
        <v>453</v>
      </c>
      <c r="B13" s="1198" t="s">
        <v>454</v>
      </c>
      <c r="C13" s="1198"/>
      <c r="D13" s="1198"/>
      <c r="E13" s="1198"/>
      <c r="F13" s="1198"/>
    </row>
    <row r="14" spans="1:6" ht="70.7" customHeight="1" x14ac:dyDescent="0.15">
      <c r="A14" s="14" t="s">
        <v>455</v>
      </c>
      <c r="B14" s="1182" t="s">
        <v>456</v>
      </c>
      <c r="C14" s="1182"/>
      <c r="D14" s="1182"/>
      <c r="E14" s="1182"/>
      <c r="F14" s="1182"/>
    </row>
    <row r="15" spans="1:6" s="10" customFormat="1" ht="78.75" customHeight="1" x14ac:dyDescent="0.15">
      <c r="A15" s="14" t="s">
        <v>457</v>
      </c>
      <c r="B15" s="1182" t="s">
        <v>527</v>
      </c>
      <c r="C15" s="1182"/>
      <c r="D15" s="1182"/>
      <c r="E15" s="1182"/>
      <c r="F15" s="1182"/>
    </row>
    <row r="16" spans="1:6" s="10" customFormat="1" ht="47.85" customHeight="1" x14ac:dyDescent="0.15">
      <c r="A16" s="14" t="s">
        <v>458</v>
      </c>
      <c r="B16" s="1198" t="s">
        <v>459</v>
      </c>
      <c r="C16" s="1198"/>
      <c r="D16" s="1198"/>
      <c r="E16" s="1198"/>
      <c r="F16" s="1198"/>
    </row>
    <row r="17" spans="1:6" ht="81" customHeight="1" x14ac:dyDescent="0.15">
      <c r="A17" s="14" t="s">
        <v>460</v>
      </c>
      <c r="B17" s="1188" t="s">
        <v>528</v>
      </c>
      <c r="C17" s="1189"/>
      <c r="D17" s="1189"/>
      <c r="E17" s="1189"/>
      <c r="F17" s="1189"/>
    </row>
    <row r="18" spans="1:6" ht="67.5" customHeight="1" x14ac:dyDescent="0.15">
      <c r="A18" s="14" t="s">
        <v>461</v>
      </c>
      <c r="B18" s="1182" t="s">
        <v>462</v>
      </c>
      <c r="C18" s="1182"/>
      <c r="D18" s="1182"/>
      <c r="E18" s="1182"/>
      <c r="F18" s="1182"/>
    </row>
    <row r="19" spans="1:6" ht="43.5" customHeight="1" x14ac:dyDescent="0.15">
      <c r="A19" s="14" t="s">
        <v>463</v>
      </c>
      <c r="B19" s="1184" t="s">
        <v>464</v>
      </c>
      <c r="C19" s="1190"/>
      <c r="D19" s="1190"/>
      <c r="E19" s="1190"/>
      <c r="F19" s="1190"/>
    </row>
    <row r="20" spans="1:6" s="10" customFormat="1" ht="48" customHeight="1" x14ac:dyDescent="0.15">
      <c r="A20" s="14" t="s">
        <v>465</v>
      </c>
      <c r="B20" s="1184" t="s">
        <v>466</v>
      </c>
      <c r="C20" s="1184"/>
      <c r="D20" s="1184"/>
      <c r="E20" s="1184"/>
      <c r="F20" s="1184"/>
    </row>
    <row r="21" spans="1:6" s="10" customFormat="1" ht="24.75" customHeight="1" x14ac:dyDescent="0.15">
      <c r="A21" s="14" t="s">
        <v>467</v>
      </c>
      <c r="B21" s="1184" t="s">
        <v>9</v>
      </c>
      <c r="C21" s="1184"/>
      <c r="D21" s="1184"/>
      <c r="E21" s="1184"/>
      <c r="F21" s="1184"/>
    </row>
  </sheetData>
  <mergeCells count="16">
    <mergeCell ref="B18:F18"/>
    <mergeCell ref="B19:F19"/>
    <mergeCell ref="B20:F20"/>
    <mergeCell ref="B21:F21"/>
    <mergeCell ref="B12:F12"/>
    <mergeCell ref="B13:F13"/>
    <mergeCell ref="B14:F14"/>
    <mergeCell ref="B15:F15"/>
    <mergeCell ref="B16:F16"/>
    <mergeCell ref="B17:F17"/>
    <mergeCell ref="B11:F11"/>
    <mergeCell ref="A2:E2"/>
    <mergeCell ref="A4:F4"/>
    <mergeCell ref="B6:F6"/>
    <mergeCell ref="B8:F8"/>
    <mergeCell ref="B10:F10"/>
  </mergeCells>
  <phoneticPr fontId="5"/>
  <printOptions horizontalCentered="1"/>
  <pageMargins left="0.39370078740157483" right="0.39370078740157483" top="0.39370078740157483" bottom="0.47244094488188981"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sheetPr>
  <dimension ref="A1:S63"/>
  <sheetViews>
    <sheetView tabSelected="1" topLeftCell="A22" zoomScale="80" zoomScaleNormal="80" workbookViewId="0">
      <selection activeCell="K33" sqref="K33"/>
    </sheetView>
  </sheetViews>
  <sheetFormatPr defaultRowHeight="13.5" x14ac:dyDescent="0.15"/>
  <cols>
    <col min="1" max="1" width="2.625" style="224" customWidth="1"/>
    <col min="2" max="2" width="2.5" style="224" customWidth="1"/>
    <col min="3" max="4" width="2.125" style="224" customWidth="1"/>
    <col min="5" max="10" width="12.375" style="224" customWidth="1"/>
    <col min="11" max="11" width="12.375" style="225" customWidth="1"/>
    <col min="12" max="15" width="12.375" style="224" customWidth="1"/>
    <col min="16" max="16" width="3.25" style="224" customWidth="1"/>
    <col min="17" max="17" width="11.75" style="224" customWidth="1"/>
    <col min="18" max="18" width="2.375" style="224" customWidth="1"/>
    <col min="19" max="19" width="26.75" style="224" customWidth="1"/>
    <col min="20" max="16384" width="9" style="224"/>
  </cols>
  <sheetData>
    <row r="1" spans="1:19" ht="9" customHeight="1" x14ac:dyDescent="0.15"/>
    <row r="2" spans="1:19" s="291" customFormat="1" x14ac:dyDescent="0.15">
      <c r="A2" s="295" t="s">
        <v>402</v>
      </c>
      <c r="B2" s="295"/>
      <c r="K2" s="294"/>
      <c r="Q2" s="59" t="s">
        <v>530</v>
      </c>
      <c r="R2" s="296"/>
    </row>
    <row r="3" spans="1:19" s="291" customFormat="1" ht="6.75" customHeight="1" x14ac:dyDescent="0.15">
      <c r="A3" s="295"/>
      <c r="B3" s="295"/>
      <c r="K3" s="294"/>
    </row>
    <row r="4" spans="1:19" s="291" customFormat="1" ht="21.75" customHeight="1" x14ac:dyDescent="0.15">
      <c r="A4" s="292" t="s">
        <v>401</v>
      </c>
      <c r="B4" s="292"/>
      <c r="C4" s="292"/>
      <c r="D4" s="292"/>
      <c r="E4" s="292"/>
      <c r="F4" s="292"/>
      <c r="G4" s="292"/>
      <c r="H4" s="292"/>
      <c r="I4" s="292"/>
      <c r="J4" s="292"/>
      <c r="K4" s="293"/>
      <c r="L4" s="292"/>
      <c r="M4" s="292"/>
      <c r="N4" s="292"/>
    </row>
    <row r="5" spans="1:19" s="291" customFormat="1" ht="7.5" customHeight="1" x14ac:dyDescent="0.15">
      <c r="A5" s="292"/>
      <c r="B5" s="292"/>
      <c r="C5" s="292"/>
      <c r="D5" s="292"/>
      <c r="E5" s="292"/>
      <c r="F5" s="292"/>
      <c r="G5" s="292"/>
      <c r="H5" s="292"/>
      <c r="I5" s="292"/>
      <c r="J5" s="292"/>
      <c r="K5" s="293"/>
      <c r="L5" s="292"/>
      <c r="M5" s="292"/>
      <c r="N5" s="292"/>
    </row>
    <row r="6" spans="1:19" s="35" customFormat="1" ht="14.25" thickBot="1" x14ac:dyDescent="0.2">
      <c r="A6" s="35" t="s">
        <v>400</v>
      </c>
      <c r="K6" s="37"/>
      <c r="M6" s="227" t="s">
        <v>535</v>
      </c>
      <c r="O6" s="227"/>
      <c r="P6" s="227"/>
    </row>
    <row r="7" spans="1:19" s="35" customFormat="1" ht="5.25" customHeight="1" x14ac:dyDescent="0.15">
      <c r="B7" s="287"/>
      <c r="C7" s="286"/>
      <c r="D7" s="286"/>
      <c r="E7" s="286"/>
      <c r="F7" s="286"/>
      <c r="G7" s="902" t="s">
        <v>1</v>
      </c>
      <c r="H7" s="290"/>
      <c r="I7" s="290"/>
      <c r="J7" s="290"/>
      <c r="K7" s="289"/>
      <c r="M7" s="227"/>
      <c r="N7" s="230"/>
      <c r="O7" s="230"/>
    </row>
    <row r="8" spans="1:19" s="35" customFormat="1" ht="5.25" customHeight="1" thickBot="1" x14ac:dyDescent="0.2">
      <c r="B8" s="284"/>
      <c r="C8" s="37"/>
      <c r="D8" s="37"/>
      <c r="E8" s="37"/>
      <c r="F8" s="37"/>
      <c r="G8" s="903"/>
      <c r="H8" s="905" t="s">
        <v>399</v>
      </c>
      <c r="I8" s="299"/>
      <c r="J8" s="908" t="s">
        <v>398</v>
      </c>
      <c r="K8" s="288"/>
    </row>
    <row r="9" spans="1:19" s="35" customFormat="1" ht="25.5" customHeight="1" x14ac:dyDescent="0.15">
      <c r="B9" s="284"/>
      <c r="C9" s="37"/>
      <c r="D9" s="37"/>
      <c r="E9" s="37"/>
      <c r="F9" s="37"/>
      <c r="G9" s="903"/>
      <c r="H9" s="906"/>
      <c r="I9" s="911" t="s">
        <v>397</v>
      </c>
      <c r="J9" s="909"/>
      <c r="K9" s="913" t="s">
        <v>397</v>
      </c>
      <c r="M9" s="807"/>
      <c r="N9" s="808"/>
      <c r="O9" s="808"/>
      <c r="P9" s="809"/>
      <c r="S9" s="680" t="str">
        <f>IF(G11="","（１）①全労働者数が未入力","")</f>
        <v>（１）①全労働者数が未入力</v>
      </c>
    </row>
    <row r="10" spans="1:19" s="35" customFormat="1" ht="25.5" customHeight="1" thickBot="1" x14ac:dyDescent="0.2">
      <c r="B10" s="283"/>
      <c r="C10" s="280"/>
      <c r="D10" s="280"/>
      <c r="E10" s="280"/>
      <c r="F10" s="280"/>
      <c r="G10" s="904"/>
      <c r="H10" s="907"/>
      <c r="I10" s="912"/>
      <c r="J10" s="910"/>
      <c r="K10" s="914"/>
      <c r="M10" s="810"/>
      <c r="N10" s="811"/>
      <c r="O10" s="811"/>
      <c r="P10" s="812"/>
      <c r="S10" s="681" t="str">
        <f>IF(G11&lt;G12,"（１）①全労働者数が派遣労働者数より少ない","")</f>
        <v/>
      </c>
    </row>
    <row r="11" spans="1:19" s="35" customFormat="1" ht="28.5" customHeight="1" thickBot="1" x14ac:dyDescent="0.2">
      <c r="B11" s="287" t="s">
        <v>396</v>
      </c>
      <c r="C11" s="274"/>
      <c r="D11" s="274"/>
      <c r="E11" s="274"/>
      <c r="F11" s="274"/>
      <c r="G11" s="471"/>
      <c r="H11" s="315" t="s">
        <v>431</v>
      </c>
      <c r="I11" s="315" t="s">
        <v>431</v>
      </c>
      <c r="J11" s="316" t="s">
        <v>395</v>
      </c>
      <c r="K11" s="317" t="s">
        <v>431</v>
      </c>
      <c r="M11" s="813" t="s">
        <v>536</v>
      </c>
      <c r="N11" s="814"/>
      <c r="O11" s="814"/>
      <c r="P11" s="815"/>
      <c r="S11" s="681" t="str">
        <f>IF(AND(G12="",G16=""),"",IF(OR(G12&gt;0,G16&gt;0),IF(OR(M9=0,M9=""),"（２）労働者派遣事業の売上高が未入力",""),""))</f>
        <v/>
      </c>
    </row>
    <row r="12" spans="1:19" s="35" customFormat="1" ht="28.5" customHeight="1" thickBot="1" x14ac:dyDescent="0.2">
      <c r="B12" s="284"/>
      <c r="C12" s="287" t="s">
        <v>394</v>
      </c>
      <c r="D12" s="286"/>
      <c r="E12" s="286"/>
      <c r="F12" s="286"/>
      <c r="G12" s="428">
        <f>SUM(G13:G14)</f>
        <v>0</v>
      </c>
      <c r="H12" s="429">
        <f>SUM(H13:H14)</f>
        <v>0</v>
      </c>
      <c r="I12" s="429">
        <f>SUM(I13:I14)</f>
        <v>0</v>
      </c>
      <c r="J12" s="429">
        <f>SUM(J13:J14)</f>
        <v>0</v>
      </c>
      <c r="K12" s="430">
        <f>SUM(K13:K14)</f>
        <v>0</v>
      </c>
      <c r="L12" s="227"/>
      <c r="M12" s="21" t="s">
        <v>537</v>
      </c>
    </row>
    <row r="13" spans="1:19" s="35" customFormat="1" ht="28.5" customHeight="1" thickBot="1" x14ac:dyDescent="0.2">
      <c r="B13" s="284"/>
      <c r="C13" s="284"/>
      <c r="D13" s="275" t="s">
        <v>393</v>
      </c>
      <c r="E13" s="274"/>
      <c r="F13" s="285"/>
      <c r="G13" s="428">
        <f>H13+J13</f>
        <v>0</v>
      </c>
      <c r="H13" s="472"/>
      <c r="I13" s="472"/>
      <c r="J13" s="472"/>
      <c r="K13" s="473"/>
      <c r="L13" s="284"/>
      <c r="M13" s="816"/>
      <c r="N13" s="817"/>
      <c r="O13" s="817"/>
      <c r="P13" s="818"/>
      <c r="S13" s="681" t="str">
        <f>IF(OR(AND('第11号(第１面)'!E44="①　有　　２　無",OR(M13=0,M13="")),AND(OR('第11号(第１面)'!E44="",'第11号(第１面)'!E44="１　有　　②　無"),M13&gt;0)),"（３）請負事業の売上高が未入力または、請負事業なしでも売上高入力","")</f>
        <v/>
      </c>
    </row>
    <row r="14" spans="1:19" s="35" customFormat="1" ht="28.5" customHeight="1" thickBot="1" x14ac:dyDescent="0.2">
      <c r="B14" s="283"/>
      <c r="C14" s="283"/>
      <c r="D14" s="282" t="s">
        <v>392</v>
      </c>
      <c r="E14" s="281"/>
      <c r="F14" s="280"/>
      <c r="G14" s="428">
        <f>H14+J14</f>
        <v>0</v>
      </c>
      <c r="H14" s="472"/>
      <c r="I14" s="472"/>
      <c r="J14" s="472"/>
      <c r="K14" s="473"/>
      <c r="L14" s="269"/>
      <c r="M14" s="819" t="s">
        <v>538</v>
      </c>
      <c r="N14" s="820"/>
      <c r="O14" s="820"/>
      <c r="P14" s="820"/>
      <c r="S14" s="681" t="str">
        <f>IF(G14&lt;G16,"（１）④有期雇用派遣労働者に日雇派遣労働者が含まれていない","")</f>
        <v/>
      </c>
    </row>
    <row r="15" spans="1:19" s="35" customFormat="1" ht="15.75" customHeight="1" thickBot="1" x14ac:dyDescent="0.2">
      <c r="B15" s="37"/>
      <c r="C15" s="37"/>
      <c r="D15" s="37"/>
      <c r="E15" s="37"/>
      <c r="F15" s="279"/>
      <c r="G15" s="318"/>
      <c r="H15" s="318"/>
      <c r="I15" s="318"/>
      <c r="J15" s="318"/>
      <c r="K15" s="318"/>
      <c r="M15" s="21" t="s">
        <v>534</v>
      </c>
      <c r="Q15" s="273"/>
      <c r="R15" s="273"/>
    </row>
    <row r="16" spans="1:19" s="35" customFormat="1" ht="27.75" customHeight="1" thickBot="1" x14ac:dyDescent="0.2">
      <c r="B16" s="278" t="s">
        <v>391</v>
      </c>
      <c r="C16" s="277"/>
      <c r="D16" s="277"/>
      <c r="E16" s="277"/>
      <c r="F16" s="277"/>
      <c r="G16" s="428">
        <f>H16+J16</f>
        <v>0</v>
      </c>
      <c r="H16" s="472"/>
      <c r="I16" s="472"/>
      <c r="J16" s="472"/>
      <c r="K16" s="473"/>
      <c r="N16" s="821">
        <v>0</v>
      </c>
      <c r="O16" s="822"/>
      <c r="P16" s="806"/>
      <c r="Q16" s="276"/>
      <c r="R16" s="230"/>
      <c r="S16" s="680" t="str">
        <f>IF(N16="","（４）海外派遣労働者数が未入力","")</f>
        <v/>
      </c>
    </row>
    <row r="17" spans="1:19" s="35" customFormat="1" ht="6.75" customHeight="1" thickBot="1" x14ac:dyDescent="0.2">
      <c r="G17" s="319"/>
      <c r="H17" s="319"/>
      <c r="I17" s="319"/>
      <c r="J17" s="320"/>
      <c r="K17" s="319"/>
      <c r="Q17" s="228"/>
      <c r="R17" s="227"/>
    </row>
    <row r="18" spans="1:19" s="35" customFormat="1" ht="27.75" customHeight="1" thickBot="1" x14ac:dyDescent="0.2">
      <c r="B18" s="275" t="s">
        <v>390</v>
      </c>
      <c r="C18" s="274" t="s">
        <v>389</v>
      </c>
      <c r="D18" s="274"/>
      <c r="E18" s="274"/>
      <c r="F18" s="274"/>
      <c r="G18" s="474">
        <v>0</v>
      </c>
      <c r="H18" s="315" t="s">
        <v>431</v>
      </c>
      <c r="I18" s="315" t="s">
        <v>431</v>
      </c>
      <c r="J18" s="316" t="s">
        <v>431</v>
      </c>
      <c r="K18" s="317" t="s">
        <v>431</v>
      </c>
      <c r="M18" s="590" t="s">
        <v>533</v>
      </c>
      <c r="N18" s="591"/>
      <c r="O18" s="591"/>
      <c r="P18" s="591"/>
      <c r="Q18" s="37"/>
      <c r="S18" s="680" t="str">
        <f>IF(G18="","（１）⑥登録者数が未入力","")</f>
        <v/>
      </c>
    </row>
    <row r="19" spans="1:19" s="35" customFormat="1" ht="24" customHeight="1" thickBot="1" x14ac:dyDescent="0.2">
      <c r="B19" s="37" t="s">
        <v>387</v>
      </c>
      <c r="C19" s="37"/>
      <c r="D19" s="37"/>
      <c r="E19" s="37"/>
      <c r="F19" s="37"/>
      <c r="G19" s="153"/>
      <c r="H19" s="153"/>
      <c r="I19" s="153"/>
      <c r="J19" s="153"/>
      <c r="K19" s="37"/>
      <c r="M19" s="591"/>
      <c r="N19" s="592" t="s">
        <v>388</v>
      </c>
      <c r="O19" s="592"/>
      <c r="P19" s="593"/>
      <c r="R19" s="37"/>
    </row>
    <row r="20" spans="1:19" s="227" customFormat="1" ht="24" customHeight="1" thickBot="1" x14ac:dyDescent="0.2">
      <c r="K20" s="228"/>
      <c r="O20" s="805"/>
      <c r="P20" s="806"/>
      <c r="R20" s="273"/>
      <c r="S20" s="680" t="str">
        <f>IF(O20="","（５）派遣先事業所数が未入力","")</f>
        <v>（５）派遣先事業所数が未入力</v>
      </c>
    </row>
    <row r="21" spans="1:19" s="227" customFormat="1" ht="13.5" customHeight="1" thickBot="1" x14ac:dyDescent="0.2">
      <c r="E21" s="227" t="s">
        <v>386</v>
      </c>
      <c r="K21" s="228"/>
    </row>
    <row r="22" spans="1:19" s="227" customFormat="1" ht="6.75" customHeight="1" thickBot="1" x14ac:dyDescent="0.2">
      <c r="D22" s="272"/>
      <c r="E22" s="271"/>
      <c r="F22" s="271"/>
      <c r="G22" s="271"/>
      <c r="H22" s="271"/>
      <c r="I22" s="271"/>
      <c r="J22" s="271"/>
      <c r="K22" s="271"/>
      <c r="L22" s="271"/>
      <c r="M22" s="271"/>
      <c r="N22" s="270"/>
      <c r="O22" s="826" t="s">
        <v>385</v>
      </c>
      <c r="P22" s="827"/>
    </row>
    <row r="23" spans="1:19" s="227" customFormat="1" ht="36" customHeight="1" thickBot="1" x14ac:dyDescent="0.2">
      <c r="D23" s="269"/>
      <c r="E23" s="268" t="s">
        <v>384</v>
      </c>
      <c r="F23" s="267" t="s">
        <v>383</v>
      </c>
      <c r="G23" s="265" t="s">
        <v>382</v>
      </c>
      <c r="H23" s="265" t="s">
        <v>381</v>
      </c>
      <c r="I23" s="265" t="s">
        <v>380</v>
      </c>
      <c r="J23" s="266" t="s">
        <v>379</v>
      </c>
      <c r="K23" s="265" t="s">
        <v>378</v>
      </c>
      <c r="L23" s="265" t="s">
        <v>377</v>
      </c>
      <c r="M23" s="265" t="s">
        <v>376</v>
      </c>
      <c r="N23" s="264" t="s">
        <v>375</v>
      </c>
      <c r="O23" s="828"/>
      <c r="P23" s="829"/>
      <c r="Q23" s="199"/>
    </row>
    <row r="24" spans="1:19" s="227" customFormat="1" ht="28.5" customHeight="1" thickBot="1" x14ac:dyDescent="0.2">
      <c r="D24" s="263"/>
      <c r="E24" s="431">
        <f>SUM(F24:N24)</f>
        <v>0</v>
      </c>
      <c r="F24" s="475"/>
      <c r="G24" s="472"/>
      <c r="H24" s="472"/>
      <c r="I24" s="472"/>
      <c r="J24" s="472"/>
      <c r="K24" s="472"/>
      <c r="L24" s="472"/>
      <c r="M24" s="472"/>
      <c r="N24" s="473"/>
      <c r="O24" s="823"/>
      <c r="P24" s="824"/>
      <c r="Q24" s="314"/>
    </row>
    <row r="25" spans="1:19" s="227" customFormat="1" ht="14.25" customHeight="1" x14ac:dyDescent="0.15">
      <c r="G25" s="230"/>
      <c r="H25" s="228"/>
      <c r="I25" s="228"/>
      <c r="J25" s="228"/>
      <c r="K25" s="228"/>
      <c r="L25" s="228"/>
      <c r="M25" s="230"/>
      <c r="N25" s="230"/>
      <c r="O25" s="230"/>
      <c r="P25" s="230"/>
      <c r="Q25" s="230"/>
    </row>
    <row r="26" spans="1:19" s="227" customFormat="1" x14ac:dyDescent="0.15">
      <c r="A26" s="98" t="s">
        <v>596</v>
      </c>
      <c r="C26" s="98"/>
      <c r="D26" s="98"/>
      <c r="E26" s="98"/>
      <c r="F26" s="98"/>
      <c r="G26" s="98"/>
      <c r="H26" s="98"/>
      <c r="I26" s="98"/>
      <c r="J26" s="96"/>
      <c r="K26" s="98"/>
      <c r="Q26" s="98"/>
      <c r="R26" s="98"/>
    </row>
    <row r="27" spans="1:19" s="227" customFormat="1" ht="6.75" customHeight="1" x14ac:dyDescent="0.15">
      <c r="B27" s="98"/>
      <c r="C27" s="98"/>
      <c r="D27" s="98"/>
      <c r="E27" s="98"/>
      <c r="F27" s="98"/>
      <c r="G27" s="98"/>
      <c r="H27" s="98"/>
      <c r="I27" s="98"/>
      <c r="J27" s="96"/>
      <c r="K27" s="98"/>
      <c r="Q27" s="98"/>
      <c r="R27" s="98"/>
    </row>
    <row r="28" spans="1:19" s="227" customFormat="1" ht="14.25" thickBot="1" x14ac:dyDescent="0.2">
      <c r="B28" s="98" t="s">
        <v>374</v>
      </c>
      <c r="C28" s="98" t="s">
        <v>373</v>
      </c>
      <c r="D28" s="98"/>
      <c r="E28" s="98"/>
      <c r="F28" s="98"/>
      <c r="G28" s="98"/>
      <c r="H28" s="98"/>
      <c r="I28" s="98"/>
      <c r="J28" s="96"/>
      <c r="L28" s="262" t="s">
        <v>372</v>
      </c>
      <c r="Q28" s="98"/>
      <c r="R28" s="98"/>
    </row>
    <row r="29" spans="1:19" s="227" customFormat="1" ht="18" customHeight="1" x14ac:dyDescent="0.15">
      <c r="B29" s="301"/>
      <c r="C29" s="841" t="s">
        <v>371</v>
      </c>
      <c r="D29" s="841"/>
      <c r="E29" s="841"/>
      <c r="F29" s="841"/>
      <c r="G29" s="869" t="s">
        <v>370</v>
      </c>
      <c r="H29" s="869" t="s">
        <v>430</v>
      </c>
      <c r="I29" s="899" t="s">
        <v>369</v>
      </c>
      <c r="J29" s="899" t="s">
        <v>368</v>
      </c>
      <c r="K29" s="258"/>
      <c r="L29" s="830" t="s">
        <v>367</v>
      </c>
      <c r="M29" s="830"/>
      <c r="N29" s="830" t="s">
        <v>366</v>
      </c>
      <c r="O29" s="830"/>
      <c r="P29" s="830"/>
      <c r="R29" s="228"/>
    </row>
    <row r="30" spans="1:19" s="227" customFormat="1" ht="6" customHeight="1" thickBot="1" x14ac:dyDescent="0.2">
      <c r="B30" s="100"/>
      <c r="C30" s="847"/>
      <c r="D30" s="847"/>
      <c r="E30" s="847"/>
      <c r="F30" s="847"/>
      <c r="G30" s="870"/>
      <c r="H30" s="870"/>
      <c r="I30" s="900"/>
      <c r="J30" s="900"/>
      <c r="K30" s="258"/>
      <c r="L30" s="831"/>
      <c r="M30" s="831"/>
      <c r="N30" s="831"/>
      <c r="O30" s="831"/>
      <c r="P30" s="831"/>
      <c r="R30" s="228"/>
    </row>
    <row r="31" spans="1:19" s="227" customFormat="1" ht="30" customHeight="1" thickBot="1" x14ac:dyDescent="0.2">
      <c r="B31" s="100"/>
      <c r="C31" s="847"/>
      <c r="D31" s="847"/>
      <c r="E31" s="847"/>
      <c r="F31" s="847"/>
      <c r="G31" s="870"/>
      <c r="H31" s="870"/>
      <c r="I31" s="900"/>
      <c r="J31" s="900"/>
      <c r="K31" s="258"/>
      <c r="L31" s="825"/>
      <c r="M31" s="825"/>
      <c r="N31" s="825"/>
      <c r="O31" s="825"/>
      <c r="P31" s="825"/>
      <c r="R31" s="228"/>
    </row>
    <row r="32" spans="1:19" s="227" customFormat="1" ht="30" customHeight="1" thickBot="1" x14ac:dyDescent="0.2">
      <c r="B32" s="100"/>
      <c r="C32" s="847"/>
      <c r="D32" s="847"/>
      <c r="E32" s="847"/>
      <c r="F32" s="847"/>
      <c r="G32" s="870"/>
      <c r="H32" s="870"/>
      <c r="I32" s="900"/>
      <c r="J32" s="900"/>
      <c r="K32" s="258"/>
      <c r="L32" s="825"/>
      <c r="M32" s="825"/>
      <c r="N32" s="825"/>
      <c r="O32" s="825"/>
      <c r="P32" s="825"/>
      <c r="R32" s="228"/>
    </row>
    <row r="33" spans="2:19" s="227" customFormat="1" ht="30" customHeight="1" thickBot="1" x14ac:dyDescent="0.2">
      <c r="B33" s="100"/>
      <c r="C33" s="297"/>
      <c r="D33" s="234"/>
      <c r="E33" s="894" t="s">
        <v>365</v>
      </c>
      <c r="F33" s="895"/>
      <c r="G33" s="870"/>
      <c r="H33" s="870"/>
      <c r="I33" s="900"/>
      <c r="J33" s="900"/>
      <c r="K33" s="258"/>
      <c r="L33" s="825"/>
      <c r="M33" s="825"/>
      <c r="N33" s="825"/>
      <c r="O33" s="825"/>
      <c r="P33" s="825"/>
      <c r="R33" s="228"/>
    </row>
    <row r="34" spans="2:19" s="227" customFormat="1" ht="30" customHeight="1" thickBot="1" x14ac:dyDescent="0.2">
      <c r="B34" s="261"/>
      <c r="C34" s="300"/>
      <c r="D34" s="260"/>
      <c r="E34" s="896"/>
      <c r="F34" s="897"/>
      <c r="G34" s="898"/>
      <c r="H34" s="898"/>
      <c r="I34" s="901"/>
      <c r="J34" s="901"/>
      <c r="K34" s="258"/>
      <c r="L34" s="825"/>
      <c r="M34" s="825"/>
      <c r="N34" s="825"/>
      <c r="O34" s="825"/>
      <c r="P34" s="825"/>
      <c r="R34" s="228"/>
    </row>
    <row r="35" spans="2:19" s="227" customFormat="1" ht="30.75" customHeight="1" thickBot="1" x14ac:dyDescent="0.2">
      <c r="B35" s="259" t="s">
        <v>347</v>
      </c>
      <c r="C35" s="441"/>
      <c r="D35" s="441"/>
      <c r="E35" s="886"/>
      <c r="F35" s="887"/>
      <c r="G35" s="432"/>
      <c r="H35" s="433"/>
      <c r="I35" s="476"/>
      <c r="J35" s="576"/>
      <c r="K35" s="258"/>
      <c r="L35" s="825"/>
      <c r="M35" s="825"/>
      <c r="N35" s="825"/>
      <c r="O35" s="825"/>
      <c r="P35" s="825"/>
      <c r="R35" s="228"/>
      <c r="S35" s="682" t="str">
        <f>IF(AND(E35&lt;&gt;"",OR(G35="",H35="",I35="",J35="")),"教育の方法等が未入力","")</f>
        <v/>
      </c>
    </row>
    <row r="36" spans="2:19" s="227" customFormat="1" ht="30.75" customHeight="1" thickBot="1" x14ac:dyDescent="0.2">
      <c r="B36" s="240" t="s">
        <v>346</v>
      </c>
      <c r="C36" s="386"/>
      <c r="D36" s="386"/>
      <c r="E36" s="888"/>
      <c r="F36" s="889"/>
      <c r="G36" s="434"/>
      <c r="H36" s="435"/>
      <c r="I36" s="477"/>
      <c r="J36" s="577"/>
      <c r="L36" s="825"/>
      <c r="M36" s="825"/>
      <c r="N36" s="825"/>
      <c r="O36" s="825"/>
      <c r="P36" s="825"/>
      <c r="R36" s="228"/>
      <c r="S36" s="682" t="str">
        <f>IF(AND(E36&lt;&gt;"",OR(G36="",H36="",I36="",J36="")),"教育の方法等が未入力","")</f>
        <v/>
      </c>
    </row>
    <row r="37" spans="2:19" s="227" customFormat="1" ht="30.75" customHeight="1" x14ac:dyDescent="0.15">
      <c r="B37" s="240" t="s">
        <v>345</v>
      </c>
      <c r="C37" s="386"/>
      <c r="D37" s="386"/>
      <c r="E37" s="888"/>
      <c r="F37" s="889"/>
      <c r="G37" s="434"/>
      <c r="H37" s="435"/>
      <c r="I37" s="477"/>
      <c r="J37" s="577"/>
      <c r="R37" s="228"/>
      <c r="S37" s="682" t="str">
        <f>IF(AND(E37&lt;&gt;"",OR(G37="",H37="",I37="",J37="")),"教育の方法等が未入力","")</f>
        <v/>
      </c>
    </row>
    <row r="38" spans="2:19" s="227" customFormat="1" ht="30.75" customHeight="1" x14ac:dyDescent="0.15">
      <c r="B38" s="240" t="s">
        <v>364</v>
      </c>
      <c r="C38" s="386"/>
      <c r="D38" s="386"/>
      <c r="E38" s="888"/>
      <c r="F38" s="889"/>
      <c r="G38" s="434"/>
      <c r="H38" s="434"/>
      <c r="I38" s="478"/>
      <c r="J38" s="578"/>
      <c r="R38" s="228"/>
      <c r="S38" s="682" t="str">
        <f>IF(AND(E38&lt;&gt;"",OR(G38="",H38="",I38="",J38="")),"教育の方法等が未入力","")</f>
        <v/>
      </c>
    </row>
    <row r="39" spans="2:19" s="227" customFormat="1" ht="30.75" customHeight="1" thickBot="1" x14ac:dyDescent="0.2">
      <c r="B39" s="239" t="s">
        <v>363</v>
      </c>
      <c r="C39" s="442"/>
      <c r="D39" s="442"/>
      <c r="E39" s="892"/>
      <c r="F39" s="893"/>
      <c r="G39" s="436"/>
      <c r="H39" s="437"/>
      <c r="I39" s="479"/>
      <c r="J39" s="579"/>
      <c r="R39" s="228"/>
      <c r="S39" s="682" t="str">
        <f>IF(AND(E39&lt;&gt;"",OR(G39="",H39="",I39="",J39="")),"教育の方法等が未入力","")</f>
        <v/>
      </c>
    </row>
    <row r="40" spans="2:19" s="227" customFormat="1" ht="6" customHeight="1" x14ac:dyDescent="0.15">
      <c r="B40" s="97"/>
      <c r="C40" s="97"/>
      <c r="D40" s="97"/>
      <c r="E40" s="257"/>
      <c r="F40" s="256"/>
      <c r="G40" s="256"/>
      <c r="H40" s="97"/>
      <c r="I40" s="97"/>
      <c r="J40" s="97"/>
      <c r="L40" s="97"/>
      <c r="M40" s="97"/>
      <c r="N40" s="97"/>
      <c r="O40" s="97"/>
      <c r="P40" s="228"/>
      <c r="R40" s="228"/>
    </row>
    <row r="41" spans="2:19" s="227" customFormat="1" ht="14.25" thickBot="1" x14ac:dyDescent="0.2">
      <c r="B41" s="98" t="s">
        <v>362</v>
      </c>
      <c r="C41" s="98" t="s">
        <v>602</v>
      </c>
      <c r="D41" s="98"/>
      <c r="E41" s="98"/>
      <c r="F41" s="98"/>
      <c r="G41" s="98"/>
      <c r="H41" s="98"/>
      <c r="I41" s="98"/>
      <c r="J41" s="96"/>
      <c r="L41" s="227" t="s">
        <v>597</v>
      </c>
      <c r="R41" s="98"/>
    </row>
    <row r="42" spans="2:19" s="227" customFormat="1" ht="8.25" customHeight="1" thickBot="1" x14ac:dyDescent="0.2">
      <c r="B42" s="871" t="s">
        <v>361</v>
      </c>
      <c r="C42" s="872"/>
      <c r="D42" s="872"/>
      <c r="E42" s="872"/>
      <c r="F42" s="255"/>
      <c r="G42" s="254"/>
      <c r="H42" s="253"/>
      <c r="I42" s="252"/>
      <c r="J42" s="251"/>
      <c r="L42" s="883" t="s">
        <v>360</v>
      </c>
      <c r="M42" s="250"/>
      <c r="N42" s="250"/>
      <c r="O42" s="250"/>
      <c r="P42" s="249"/>
      <c r="R42" s="228"/>
    </row>
    <row r="43" spans="2:19" s="227" customFormat="1" ht="8.25" customHeight="1" x14ac:dyDescent="0.15">
      <c r="B43" s="873"/>
      <c r="C43" s="874"/>
      <c r="D43" s="874"/>
      <c r="E43" s="874"/>
      <c r="F43" s="869" t="s">
        <v>359</v>
      </c>
      <c r="G43" s="869" t="s">
        <v>358</v>
      </c>
      <c r="H43" s="869" t="s">
        <v>357</v>
      </c>
      <c r="I43" s="869" t="s">
        <v>356</v>
      </c>
      <c r="J43" s="869" t="s">
        <v>355</v>
      </c>
      <c r="L43" s="884"/>
      <c r="M43" s="877" t="s">
        <v>354</v>
      </c>
      <c r="N43" s="248"/>
      <c r="O43" s="248"/>
      <c r="P43" s="246"/>
      <c r="R43" s="228"/>
    </row>
    <row r="44" spans="2:19" s="227" customFormat="1" ht="8.25" customHeight="1" x14ac:dyDescent="0.15">
      <c r="B44" s="873"/>
      <c r="C44" s="874"/>
      <c r="D44" s="874"/>
      <c r="E44" s="874"/>
      <c r="F44" s="870"/>
      <c r="G44" s="870"/>
      <c r="H44" s="870"/>
      <c r="I44" s="870"/>
      <c r="J44" s="870"/>
      <c r="L44" s="884"/>
      <c r="M44" s="878"/>
      <c r="N44" s="880" t="s">
        <v>353</v>
      </c>
      <c r="O44" s="247"/>
      <c r="P44" s="246"/>
      <c r="R44" s="228"/>
    </row>
    <row r="45" spans="2:19" s="227" customFormat="1" ht="22.5" customHeight="1" x14ac:dyDescent="0.15">
      <c r="B45" s="873"/>
      <c r="C45" s="874"/>
      <c r="D45" s="874"/>
      <c r="E45" s="874"/>
      <c r="F45" s="870"/>
      <c r="G45" s="870"/>
      <c r="H45" s="870"/>
      <c r="I45" s="870"/>
      <c r="J45" s="870"/>
      <c r="L45" s="884"/>
      <c r="M45" s="878"/>
      <c r="N45" s="881"/>
      <c r="O45" s="877" t="s">
        <v>352</v>
      </c>
      <c r="P45" s="890"/>
      <c r="R45" s="228"/>
    </row>
    <row r="46" spans="2:19" s="227" customFormat="1" ht="85.5" customHeight="1" thickBot="1" x14ac:dyDescent="0.2">
      <c r="B46" s="875"/>
      <c r="C46" s="876"/>
      <c r="D46" s="876"/>
      <c r="E46" s="876"/>
      <c r="F46" s="245" t="s">
        <v>351</v>
      </c>
      <c r="G46" s="244" t="s">
        <v>350</v>
      </c>
      <c r="H46" s="243" t="s">
        <v>349</v>
      </c>
      <c r="I46" s="201" t="s">
        <v>348</v>
      </c>
      <c r="J46" s="242"/>
      <c r="L46" s="885"/>
      <c r="M46" s="879"/>
      <c r="N46" s="882"/>
      <c r="O46" s="879"/>
      <c r="P46" s="891"/>
      <c r="R46" s="228"/>
      <c r="S46" s="682" t="str">
        <f>IF(OR(L47&lt;M47,M47&lt;N47,N47&lt;O47),"紹介予定派遣労働者数の内数が大きい","")</f>
        <v/>
      </c>
    </row>
    <row r="47" spans="2:19" s="227" customFormat="1" ht="28.5" customHeight="1" thickBot="1" x14ac:dyDescent="0.2">
      <c r="B47" s="241" t="s">
        <v>347</v>
      </c>
      <c r="C47" s="860"/>
      <c r="D47" s="861"/>
      <c r="E47" s="862"/>
      <c r="F47" s="433"/>
      <c r="G47" s="433"/>
      <c r="H47" s="433"/>
      <c r="I47" s="438"/>
      <c r="J47" s="580"/>
      <c r="K47" s="322"/>
      <c r="L47" s="480"/>
      <c r="M47" s="481"/>
      <c r="N47" s="482"/>
      <c r="O47" s="917"/>
      <c r="P47" s="918"/>
      <c r="R47" s="228"/>
      <c r="S47" s="682" t="str">
        <f>IF(AND(C47&lt;&gt;"",OR(F47="",G47="",H47="",I47="",J47="")),"教育訓練時間が未入力","")</f>
        <v/>
      </c>
    </row>
    <row r="48" spans="2:19" s="227" customFormat="1" ht="28.5" customHeight="1" x14ac:dyDescent="0.15">
      <c r="B48" s="240" t="s">
        <v>346</v>
      </c>
      <c r="C48" s="863"/>
      <c r="D48" s="864"/>
      <c r="E48" s="865"/>
      <c r="F48" s="434"/>
      <c r="G48" s="434"/>
      <c r="H48" s="434"/>
      <c r="I48" s="439"/>
      <c r="J48" s="581"/>
      <c r="K48" s="322"/>
      <c r="L48" s="322"/>
      <c r="M48" s="322"/>
      <c r="N48" s="322"/>
      <c r="O48" s="322"/>
      <c r="P48" s="322"/>
      <c r="R48" s="228"/>
      <c r="S48" s="682" t="str">
        <f>IF(AND(C48&lt;&gt;"",OR(F48="",G48="",H48="",I48="",J48="")),"教育訓練時間が未入力","")</f>
        <v/>
      </c>
    </row>
    <row r="49" spans="1:19" s="227" customFormat="1" ht="28.5" customHeight="1" thickBot="1" x14ac:dyDescent="0.2">
      <c r="B49" s="239" t="s">
        <v>345</v>
      </c>
      <c r="C49" s="866"/>
      <c r="D49" s="867"/>
      <c r="E49" s="868"/>
      <c r="F49" s="437"/>
      <c r="G49" s="437"/>
      <c r="H49" s="437"/>
      <c r="I49" s="440"/>
      <c r="J49" s="582"/>
      <c r="K49" s="322"/>
      <c r="L49" s="314"/>
      <c r="M49" s="314"/>
      <c r="N49" s="323"/>
      <c r="O49" s="323"/>
      <c r="P49" s="323"/>
      <c r="R49" s="228"/>
      <c r="S49" s="682" t="str">
        <f>IF(AND(C49&lt;&gt;"",OR(F49="",G49="",H49="",I49="",J49="")),"教育訓練時間が未入力","")</f>
        <v/>
      </c>
    </row>
    <row r="50" spans="1:19" s="227" customFormat="1" ht="7.5" customHeight="1" x14ac:dyDescent="0.15">
      <c r="B50" s="97"/>
      <c r="C50" s="238"/>
      <c r="D50" s="238"/>
      <c r="E50" s="238"/>
      <c r="F50" s="238"/>
      <c r="G50" s="238"/>
      <c r="H50" s="238"/>
      <c r="I50" s="97"/>
      <c r="J50" s="97"/>
      <c r="K50" s="97"/>
      <c r="L50" s="97"/>
      <c r="M50" s="97"/>
      <c r="N50" s="97"/>
      <c r="O50" s="97"/>
      <c r="P50" s="97"/>
      <c r="S50" s="228"/>
    </row>
    <row r="51" spans="1:19" s="227" customFormat="1" ht="14.25" thickBot="1" x14ac:dyDescent="0.2">
      <c r="A51" s="98" t="s">
        <v>598</v>
      </c>
      <c r="C51" s="97"/>
      <c r="D51" s="97"/>
      <c r="E51" s="119"/>
      <c r="F51" s="119"/>
      <c r="G51" s="119"/>
      <c r="H51" s="97"/>
      <c r="I51" s="97"/>
      <c r="J51" s="97"/>
      <c r="K51" s="97"/>
      <c r="L51" s="97"/>
      <c r="M51" s="97"/>
      <c r="N51" s="97"/>
      <c r="O51" s="97"/>
      <c r="P51" s="97"/>
      <c r="Q51" s="97"/>
      <c r="R51" s="97"/>
      <c r="S51" s="97"/>
    </row>
    <row r="52" spans="1:19" s="227" customFormat="1" ht="38.25" customHeight="1" x14ac:dyDescent="0.15">
      <c r="B52" s="840" t="s">
        <v>344</v>
      </c>
      <c r="C52" s="841"/>
      <c r="D52" s="841"/>
      <c r="E52" s="842"/>
      <c r="F52" s="858" t="s">
        <v>343</v>
      </c>
      <c r="G52" s="849" t="s">
        <v>342</v>
      </c>
      <c r="H52" s="237"/>
      <c r="I52" s="851" t="s">
        <v>341</v>
      </c>
      <c r="J52" s="237"/>
      <c r="K52" s="853" t="s">
        <v>340</v>
      </c>
      <c r="L52" s="855" t="s">
        <v>339</v>
      </c>
      <c r="M52" s="856"/>
      <c r="N52" s="857"/>
      <c r="O52" s="923" t="s">
        <v>338</v>
      </c>
      <c r="P52" s="826" t="s">
        <v>337</v>
      </c>
      <c r="Q52" s="827"/>
      <c r="R52" s="97"/>
      <c r="S52" s="97"/>
    </row>
    <row r="53" spans="1:19" s="227" customFormat="1" ht="69.75" customHeight="1" thickBot="1" x14ac:dyDescent="0.2">
      <c r="B53" s="843"/>
      <c r="C53" s="844"/>
      <c r="D53" s="844"/>
      <c r="E53" s="845"/>
      <c r="F53" s="859"/>
      <c r="G53" s="850"/>
      <c r="H53" s="236" t="s">
        <v>336</v>
      </c>
      <c r="I53" s="852"/>
      <c r="J53" s="236" t="s">
        <v>335</v>
      </c>
      <c r="K53" s="854"/>
      <c r="L53" s="235" t="s">
        <v>334</v>
      </c>
      <c r="M53" s="235" t="s">
        <v>333</v>
      </c>
      <c r="N53" s="200" t="s">
        <v>332</v>
      </c>
      <c r="O53" s="924"/>
      <c r="P53" s="828"/>
      <c r="Q53" s="829"/>
      <c r="R53" s="97"/>
      <c r="S53" s="97"/>
    </row>
    <row r="54" spans="1:19" s="227" customFormat="1" ht="24.75" customHeight="1" x14ac:dyDescent="0.15">
      <c r="B54" s="846" t="s">
        <v>1</v>
      </c>
      <c r="C54" s="847"/>
      <c r="D54" s="847"/>
      <c r="E54" s="848"/>
      <c r="F54" s="662">
        <f t="shared" ref="F54:O54" si="0">SUM(F55:F60)</f>
        <v>0</v>
      </c>
      <c r="G54" s="663">
        <f t="shared" si="0"/>
        <v>0</v>
      </c>
      <c r="H54" s="664">
        <f t="shared" si="0"/>
        <v>0</v>
      </c>
      <c r="I54" s="665">
        <f t="shared" si="0"/>
        <v>0</v>
      </c>
      <c r="J54" s="663">
        <f t="shared" si="0"/>
        <v>0</v>
      </c>
      <c r="K54" s="664">
        <f t="shared" si="0"/>
        <v>0</v>
      </c>
      <c r="L54" s="666">
        <f t="shared" si="0"/>
        <v>0</v>
      </c>
      <c r="M54" s="666">
        <f t="shared" si="0"/>
        <v>0</v>
      </c>
      <c r="N54" s="664">
        <f t="shared" si="0"/>
        <v>0</v>
      </c>
      <c r="O54" s="659">
        <f t="shared" si="0"/>
        <v>0</v>
      </c>
      <c r="P54" s="915"/>
      <c r="Q54" s="916"/>
      <c r="R54" s="97"/>
      <c r="S54" s="97"/>
    </row>
    <row r="55" spans="1:19" s="227" customFormat="1" ht="24.75" customHeight="1" x14ac:dyDescent="0.15">
      <c r="B55" s="233"/>
      <c r="C55" s="834" t="s">
        <v>331</v>
      </c>
      <c r="D55" s="835"/>
      <c r="E55" s="836"/>
      <c r="F55" s="667"/>
      <c r="G55" s="668"/>
      <c r="H55" s="669"/>
      <c r="I55" s="670"/>
      <c r="J55" s="668"/>
      <c r="K55" s="669"/>
      <c r="L55" s="670"/>
      <c r="M55" s="670"/>
      <c r="N55" s="669"/>
      <c r="O55" s="660"/>
      <c r="P55" s="921"/>
      <c r="Q55" s="922"/>
      <c r="R55" s="97"/>
      <c r="S55" s="681" t="str">
        <f>IF(OR(O55="",O55=0),"","措置を全く講じなかった派遣労働者がおり義務違反の疑い！")</f>
        <v/>
      </c>
    </row>
    <row r="56" spans="1:19" s="227" customFormat="1" ht="24.75" customHeight="1" x14ac:dyDescent="0.15">
      <c r="B56" s="233"/>
      <c r="C56" s="834" t="s">
        <v>330</v>
      </c>
      <c r="D56" s="835"/>
      <c r="E56" s="836"/>
      <c r="F56" s="667"/>
      <c r="G56" s="668"/>
      <c r="H56" s="669"/>
      <c r="I56" s="670"/>
      <c r="J56" s="668"/>
      <c r="K56" s="669"/>
      <c r="L56" s="670"/>
      <c r="M56" s="670"/>
      <c r="N56" s="669"/>
      <c r="O56" s="660"/>
      <c r="P56" s="921"/>
      <c r="Q56" s="922"/>
      <c r="R56" s="97"/>
      <c r="S56" s="680" t="str">
        <f>IF(OR(O56="",O56=0),"","措置を全く講じなかった派遣労働者がおり努力義務違反の疑い！")</f>
        <v/>
      </c>
    </row>
    <row r="57" spans="1:19" s="227" customFormat="1" ht="24.75" customHeight="1" x14ac:dyDescent="0.15">
      <c r="B57" s="233"/>
      <c r="C57" s="834" t="s">
        <v>329</v>
      </c>
      <c r="D57" s="835"/>
      <c r="E57" s="836"/>
      <c r="F57" s="667"/>
      <c r="G57" s="668"/>
      <c r="H57" s="669"/>
      <c r="I57" s="670"/>
      <c r="J57" s="668"/>
      <c r="K57" s="669"/>
      <c r="L57" s="670"/>
      <c r="M57" s="670"/>
      <c r="N57" s="669"/>
      <c r="O57" s="660"/>
      <c r="P57" s="921"/>
      <c r="Q57" s="922"/>
      <c r="R57" s="97"/>
      <c r="S57" s="680" t="str">
        <f t="shared" ref="S57:S60" si="1">IF(OR(O57="",O57=0),"","措置を全く講じなかった派遣労働者がおり努力義務違反の疑い！")</f>
        <v/>
      </c>
    </row>
    <row r="58" spans="1:19" s="227" customFormat="1" ht="24.75" customHeight="1" x14ac:dyDescent="0.15">
      <c r="B58" s="233"/>
      <c r="C58" s="834" t="s">
        <v>328</v>
      </c>
      <c r="D58" s="835"/>
      <c r="E58" s="836"/>
      <c r="F58" s="667"/>
      <c r="G58" s="668"/>
      <c r="H58" s="669"/>
      <c r="I58" s="670"/>
      <c r="J58" s="668"/>
      <c r="K58" s="669"/>
      <c r="L58" s="670"/>
      <c r="M58" s="670"/>
      <c r="N58" s="669"/>
      <c r="O58" s="660"/>
      <c r="P58" s="921"/>
      <c r="Q58" s="922"/>
      <c r="R58" s="97"/>
      <c r="S58" s="680" t="str">
        <f t="shared" si="1"/>
        <v/>
      </c>
    </row>
    <row r="59" spans="1:19" s="227" customFormat="1" ht="24.75" customHeight="1" x14ac:dyDescent="0.15">
      <c r="B59" s="233"/>
      <c r="C59" s="834" t="s">
        <v>327</v>
      </c>
      <c r="D59" s="835"/>
      <c r="E59" s="836"/>
      <c r="F59" s="667"/>
      <c r="G59" s="668"/>
      <c r="H59" s="669"/>
      <c r="I59" s="670"/>
      <c r="J59" s="668"/>
      <c r="K59" s="669"/>
      <c r="L59" s="670"/>
      <c r="M59" s="670"/>
      <c r="N59" s="669"/>
      <c r="O59" s="660"/>
      <c r="P59" s="921"/>
      <c r="Q59" s="922"/>
      <c r="R59" s="97"/>
      <c r="S59" s="680" t="str">
        <f t="shared" si="1"/>
        <v/>
      </c>
    </row>
    <row r="60" spans="1:19" s="227" customFormat="1" ht="24.75" customHeight="1" thickBot="1" x14ac:dyDescent="0.2">
      <c r="B60" s="232"/>
      <c r="C60" s="837" t="s">
        <v>326</v>
      </c>
      <c r="D60" s="838"/>
      <c r="E60" s="839"/>
      <c r="F60" s="671"/>
      <c r="G60" s="672"/>
      <c r="H60" s="673"/>
      <c r="I60" s="674"/>
      <c r="J60" s="672"/>
      <c r="K60" s="673"/>
      <c r="L60" s="674"/>
      <c r="M60" s="674"/>
      <c r="N60" s="673"/>
      <c r="O60" s="661"/>
      <c r="P60" s="919"/>
      <c r="Q60" s="920"/>
      <c r="R60" s="97"/>
      <c r="S60" s="680" t="str">
        <f t="shared" si="1"/>
        <v/>
      </c>
    </row>
    <row r="61" spans="1:19" s="227" customFormat="1" ht="16.5" customHeight="1" x14ac:dyDescent="0.15">
      <c r="B61" s="833" t="s">
        <v>325</v>
      </c>
      <c r="C61" s="833"/>
      <c r="D61" s="833"/>
      <c r="E61" s="231" t="s">
        <v>324</v>
      </c>
      <c r="F61" s="97"/>
      <c r="G61" s="97"/>
      <c r="H61" s="97"/>
      <c r="I61" s="97"/>
      <c r="J61" s="97"/>
      <c r="K61" s="97"/>
      <c r="L61" s="97"/>
      <c r="M61" s="97"/>
      <c r="N61" s="97"/>
      <c r="O61" s="230"/>
      <c r="P61" s="230"/>
      <c r="Q61" s="230"/>
      <c r="R61" s="97"/>
      <c r="S61" s="97"/>
    </row>
    <row r="62" spans="1:19" s="227" customFormat="1" ht="18" customHeight="1" x14ac:dyDescent="0.15">
      <c r="B62" s="833" t="s">
        <v>323</v>
      </c>
      <c r="C62" s="833"/>
      <c r="D62" s="833"/>
      <c r="E62" s="229" t="s">
        <v>322</v>
      </c>
      <c r="K62" s="228"/>
    </row>
    <row r="63" spans="1:19" x14ac:dyDescent="0.15">
      <c r="B63" s="832"/>
      <c r="C63" s="833"/>
      <c r="D63" s="833"/>
      <c r="E63" s="226"/>
    </row>
  </sheetData>
  <sheetProtection sheet="1" objects="1" scenarios="1"/>
  <mergeCells count="77">
    <mergeCell ref="P54:Q54"/>
    <mergeCell ref="O47:P47"/>
    <mergeCell ref="P52:Q53"/>
    <mergeCell ref="P60:Q60"/>
    <mergeCell ref="P59:Q59"/>
    <mergeCell ref="P58:Q58"/>
    <mergeCell ref="P57:Q57"/>
    <mergeCell ref="P56:Q56"/>
    <mergeCell ref="P55:Q55"/>
    <mergeCell ref="O52:O53"/>
    <mergeCell ref="G7:G10"/>
    <mergeCell ref="H8:H10"/>
    <mergeCell ref="J8:J10"/>
    <mergeCell ref="I9:I10"/>
    <mergeCell ref="K9:K10"/>
    <mergeCell ref="L31:M31"/>
    <mergeCell ref="N31:P31"/>
    <mergeCell ref="L32:M32"/>
    <mergeCell ref="N32:P32"/>
    <mergeCell ref="E33:F34"/>
    <mergeCell ref="L34:M34"/>
    <mergeCell ref="L33:M33"/>
    <mergeCell ref="C29:F32"/>
    <mergeCell ref="G29:G34"/>
    <mergeCell ref="H29:H34"/>
    <mergeCell ref="I29:I34"/>
    <mergeCell ref="J29:J34"/>
    <mergeCell ref="L29:M30"/>
    <mergeCell ref="M43:M46"/>
    <mergeCell ref="N44:N46"/>
    <mergeCell ref="L42:L46"/>
    <mergeCell ref="J43:J45"/>
    <mergeCell ref="E35:F35"/>
    <mergeCell ref="L35:M35"/>
    <mergeCell ref="N35:P35"/>
    <mergeCell ref="E36:F36"/>
    <mergeCell ref="L36:M36"/>
    <mergeCell ref="N36:P36"/>
    <mergeCell ref="O45:P46"/>
    <mergeCell ref="E37:F37"/>
    <mergeCell ref="E38:F38"/>
    <mergeCell ref="E39:F39"/>
    <mergeCell ref="C47:E47"/>
    <mergeCell ref="C48:E48"/>
    <mergeCell ref="C49:E49"/>
    <mergeCell ref="H43:H45"/>
    <mergeCell ref="I43:I45"/>
    <mergeCell ref="B42:E46"/>
    <mergeCell ref="F43:F45"/>
    <mergeCell ref="G43:G45"/>
    <mergeCell ref="G52:G53"/>
    <mergeCell ref="I52:I53"/>
    <mergeCell ref="K52:K53"/>
    <mergeCell ref="L52:N52"/>
    <mergeCell ref="B61:D61"/>
    <mergeCell ref="F52:F53"/>
    <mergeCell ref="B63:D63"/>
    <mergeCell ref="C58:E58"/>
    <mergeCell ref="C59:E59"/>
    <mergeCell ref="C60:E60"/>
    <mergeCell ref="B52:E53"/>
    <mergeCell ref="B62:D62"/>
    <mergeCell ref="C57:E57"/>
    <mergeCell ref="B54:E54"/>
    <mergeCell ref="C55:E55"/>
    <mergeCell ref="C56:E56"/>
    <mergeCell ref="O24:P24"/>
    <mergeCell ref="N34:P34"/>
    <mergeCell ref="N33:P33"/>
    <mergeCell ref="O22:P23"/>
    <mergeCell ref="N29:P30"/>
    <mergeCell ref="O20:P20"/>
    <mergeCell ref="M9:P10"/>
    <mergeCell ref="M11:P11"/>
    <mergeCell ref="M13:P13"/>
    <mergeCell ref="M14:P14"/>
    <mergeCell ref="N16:P16"/>
  </mergeCells>
  <phoneticPr fontId="5"/>
  <dataValidations count="10">
    <dataValidation operator="greaterThanOrEqual" allowBlank="1" showInputMessage="1" showErrorMessage="1" sqref="G12:K12 G13:G14 G16"/>
    <dataValidation type="list" operator="greaterThanOrEqual" allowBlank="1" showInputMessage="1" showErrorMessage="1" sqref="O24:P24">
      <formula1>"○"</formula1>
    </dataValidation>
    <dataValidation type="whole" operator="greaterThanOrEqual" allowBlank="1" showInputMessage="1" showErrorMessage="1" sqref="F24:N24 J13:J14 H13:H14 G18 H16 J16 P19 G11 I35:I39 F55:O60 L47:P47">
      <formula1>0</formula1>
    </dataValidation>
    <dataValidation type="list" allowBlank="1" showInputMessage="1" showErrorMessage="1" sqref="H35:H39 G47:G49">
      <formula1>"1,2,3,4"</formula1>
    </dataValidation>
    <dataValidation type="list" allowBlank="1" showInputMessage="1" showErrorMessage="1" sqref="G35:G39 F47:F49">
      <formula1>"1,2"</formula1>
    </dataValidation>
    <dataValidation type="whole" operator="lessThanOrEqual" allowBlank="1" showInputMessage="1" showErrorMessage="1" sqref="I13:I14 K13:K14 I16 K16">
      <formula1>H13</formula1>
    </dataValidation>
    <dataValidation type="decimal" operator="greaterThanOrEqual" allowBlank="1" showInputMessage="1" showErrorMessage="1" sqref="J35:J39 J47:J49">
      <formula1>0</formula1>
    </dataValidation>
    <dataValidation type="list" allowBlank="1" showInputMessage="1" showErrorMessage="1" sqref="H47:I49">
      <formula1>"1,2,3"</formula1>
    </dataValidation>
    <dataValidation imeMode="on" allowBlank="1" showInputMessage="1" showErrorMessage="1" sqref="C47:E49"/>
    <dataValidation type="list" allowBlank="1" showInputMessage="1" showErrorMessage="1" sqref="C35:D39">
      <formula1>"1,2,3,4,5,6,7,8"</formula1>
    </dataValidation>
  </dataValidations>
  <printOptions horizontalCentered="1"/>
  <pageMargins left="0.39370078740157483" right="0.34947916666666667" top="0.39370078740157483" bottom="0.47244094488188981" header="0.31496062992125984" footer="0.31496062992125984"/>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sheetPr>
  <dimension ref="A1:N54"/>
  <sheetViews>
    <sheetView topLeftCell="A43" zoomScale="70" zoomScaleNormal="70" zoomScaleSheetLayoutView="100" zoomScalePageLayoutView="70" workbookViewId="0">
      <selection activeCell="F3" sqref="F3"/>
    </sheetView>
  </sheetViews>
  <sheetFormatPr defaultRowHeight="13.5" x14ac:dyDescent="0.15"/>
  <cols>
    <col min="1" max="1" width="2.625" style="35" customWidth="1"/>
    <col min="2" max="2" width="2.625" style="455" customWidth="1"/>
    <col min="3" max="3" width="24" style="449" customWidth="1"/>
    <col min="4" max="11" width="15.625" style="35" customWidth="1"/>
    <col min="12" max="12" width="3.125" style="35" customWidth="1"/>
    <col min="13" max="13" width="14.75" style="325" customWidth="1"/>
    <col min="14" max="14" width="14.25" style="325" customWidth="1"/>
    <col min="15" max="15" width="13.125" style="35" customWidth="1"/>
    <col min="16" max="16384" width="9" style="35"/>
  </cols>
  <sheetData>
    <row r="1" spans="1:14" ht="30" customHeight="1" x14ac:dyDescent="0.15">
      <c r="B1" s="460"/>
      <c r="K1" s="59" t="s">
        <v>530</v>
      </c>
    </row>
    <row r="2" spans="1:14" ht="30" customHeight="1" x14ac:dyDescent="0.15">
      <c r="A2" s="32" t="s">
        <v>217</v>
      </c>
      <c r="B2" s="460"/>
    </row>
    <row r="3" spans="1:14" ht="30" customHeight="1" x14ac:dyDescent="0.15">
      <c r="A3" s="32"/>
      <c r="B3" s="460"/>
    </row>
    <row r="4" spans="1:14" ht="30" customHeight="1" x14ac:dyDescent="0.15">
      <c r="A4" s="35" t="s">
        <v>599</v>
      </c>
      <c r="B4" s="460"/>
    </row>
    <row r="5" spans="1:14" ht="30" customHeight="1" thickBot="1" x14ac:dyDescent="0.2">
      <c r="B5" s="460" t="s">
        <v>216</v>
      </c>
      <c r="C5" s="450"/>
      <c r="D5" s="57"/>
      <c r="E5" s="57"/>
      <c r="F5" s="57"/>
      <c r="G5" s="57"/>
      <c r="H5" s="56"/>
      <c r="I5" s="56"/>
      <c r="J5" s="37"/>
      <c r="K5" s="37"/>
    </row>
    <row r="6" spans="1:14" ht="30" customHeight="1" thickBot="1" x14ac:dyDescent="0.2">
      <c r="A6" s="925"/>
      <c r="B6" s="926"/>
      <c r="C6" s="927"/>
      <c r="D6" s="934" t="s">
        <v>215</v>
      </c>
      <c r="E6" s="935"/>
      <c r="F6" s="936"/>
      <c r="G6" s="934" t="s">
        <v>139</v>
      </c>
      <c r="H6" s="935"/>
      <c r="I6" s="935"/>
      <c r="J6" s="935"/>
      <c r="K6" s="936"/>
    </row>
    <row r="7" spans="1:14" ht="7.5" customHeight="1" x14ac:dyDescent="0.15">
      <c r="A7" s="928"/>
      <c r="B7" s="929"/>
      <c r="C7" s="930"/>
      <c r="D7" s="940" t="s">
        <v>205</v>
      </c>
      <c r="E7" s="55"/>
      <c r="F7" s="54"/>
      <c r="G7" s="940" t="s">
        <v>205</v>
      </c>
      <c r="H7" s="53"/>
      <c r="I7" s="53"/>
      <c r="J7" s="53"/>
      <c r="K7" s="52"/>
    </row>
    <row r="8" spans="1:14" ht="7.5" customHeight="1" x14ac:dyDescent="0.15">
      <c r="A8" s="928"/>
      <c r="B8" s="929"/>
      <c r="C8" s="930"/>
      <c r="D8" s="941"/>
      <c r="E8" s="943" t="s">
        <v>203</v>
      </c>
      <c r="F8" s="945" t="s">
        <v>204</v>
      </c>
      <c r="G8" s="941"/>
      <c r="H8" s="947" t="s">
        <v>203</v>
      </c>
      <c r="I8" s="51"/>
      <c r="J8" s="947" t="s">
        <v>280</v>
      </c>
      <c r="K8" s="50"/>
    </row>
    <row r="9" spans="1:14" ht="41.25" customHeight="1" thickBot="1" x14ac:dyDescent="0.2">
      <c r="A9" s="931"/>
      <c r="B9" s="932"/>
      <c r="C9" s="933"/>
      <c r="D9" s="942"/>
      <c r="E9" s="944"/>
      <c r="F9" s="946"/>
      <c r="G9" s="942"/>
      <c r="H9" s="948"/>
      <c r="I9" s="49" t="s">
        <v>183</v>
      </c>
      <c r="J9" s="948"/>
      <c r="K9" s="48" t="s">
        <v>183</v>
      </c>
    </row>
    <row r="10" spans="1:14" ht="30" customHeight="1" thickBot="1" x14ac:dyDescent="0.2">
      <c r="A10" s="937" t="s">
        <v>173</v>
      </c>
      <c r="B10" s="938"/>
      <c r="C10" s="939"/>
      <c r="D10" s="642" t="str">
        <f>IF(COUNT(D11:D46,第４面!D9:D46)=0,"",ROUND((SUM(D11:D46,第４面!D9:D46))/COUNT(D11:D46,第４面!D9:D46),0))</f>
        <v/>
      </c>
      <c r="E10" s="643" t="str">
        <f>IF(COUNT(E11:E46,第４面!E9:E46)=0,"",ROUND((SUM(E11:E46,第４面!E9:E46))/COUNT(E11:E46,第４面!E9:E46),0))</f>
        <v/>
      </c>
      <c r="F10" s="644" t="str">
        <f>IF(COUNT(F11:F46,第４面!F9:F46)=0,"",ROUND((SUM(F11:F46,第４面!F9:F46))/COUNT(F11:F46,第４面!F9:F46),0))</f>
        <v/>
      </c>
      <c r="G10" s="645" t="str">
        <f>IF(COUNT(G11:G46,第４面!G9:G46)=0,"",ROUND((SUM(G11:G46,第４面!G9:G46))/COUNT(G11:G46,第４面!G9:G46),0))</f>
        <v/>
      </c>
      <c r="H10" s="643" t="str">
        <f>IF(COUNT(H11:H46,第４面!H9:H46)=0,"",ROUND((SUM(H11:H46,第４面!H9:H46))/COUNT(H11:H46,第４面!H9:H46),0))</f>
        <v/>
      </c>
      <c r="I10" s="646" t="str">
        <f>IF(COUNT(I11:I46,第４面!I9:I46)=0,"",ROUND((SUM(I11:I46,第４面!I9:I46))/COUNT(I11:I46,第４面!I9:I46),0))</f>
        <v/>
      </c>
      <c r="J10" s="647" t="str">
        <f>IF(COUNT(J11:J46,第４面!J9:J46)=0,"",ROUND((SUM(J11:J46,第４面!J9:J46))/COUNT(J11:J46,第４面!J9:J46),0))</f>
        <v/>
      </c>
      <c r="K10" s="648" t="str">
        <f>IF(COUNT(K11:K46,第４面!K9:K46)=0,"",ROUND((SUM(K11:K46,第４面!K9:K46))/COUNT(K11:K46,第４面!K9:K46),0))</f>
        <v/>
      </c>
      <c r="M10" s="325" t="str">
        <f>IF(OR(AND(D10&gt;0,D10&lt;&gt;"",OR(G10=0,G10="")),AND(E10&gt;0,E10&lt;&gt;"",OR(H10=0,H10="")),AND(F10&gt;0,F10&lt;&gt;"",OR(J10=0,J10=""))),"賃金が未入力","")</f>
        <v/>
      </c>
      <c r="N10" s="325" t="str">
        <f>IF(OR(AND(G10&gt;0,G10&lt;&gt;"",OR(D10=0,D10="")),AND(H10&gt;0,H10&lt;&gt;"",OR(E10=0,E10="")),AND(J10&gt;0,J10&lt;&gt;"",OR(F10=0,F10=""))),"料金が未入力","")</f>
        <v/>
      </c>
    </row>
    <row r="11" spans="1:14" ht="30" customHeight="1" x14ac:dyDescent="0.15">
      <c r="A11" s="65"/>
      <c r="B11" s="456" t="s">
        <v>214</v>
      </c>
      <c r="C11" s="451" t="s">
        <v>213</v>
      </c>
      <c r="D11" s="627" t="str">
        <f t="shared" ref="D11:D46" si="0">IF(AND(E11="",F11=""),"",AVERAGE(E11:F11))</f>
        <v/>
      </c>
      <c r="E11" s="628"/>
      <c r="F11" s="629"/>
      <c r="G11" s="630" t="str">
        <f t="shared" ref="G11:G46" si="1">IF(AND(H11="",J11=""),"",AVERAGE(H11,J11))</f>
        <v/>
      </c>
      <c r="H11" s="628"/>
      <c r="I11" s="631"/>
      <c r="J11" s="632"/>
      <c r="K11" s="633"/>
      <c r="M11" s="325" t="str">
        <f>IF(OR(AND(D11&gt;0,D11&lt;&gt;"",OR(G11=0,G11="")),AND(E11&gt;0,E11&lt;&gt;"",OR(H11=0,H11="")),AND(F11&gt;0,F11&lt;&gt;"",OR(J11=0,J11=""))),"賃金が未入力","")</f>
        <v/>
      </c>
      <c r="N11" s="325" t="str">
        <f>IF(OR(AND(G11&gt;0,G11&lt;&gt;"",OR(D11=0,D11="")),AND(H11&gt;0,H11&lt;&gt;"",OR(E11=0,E11="")),AND(J11&gt;0,J11&lt;&gt;"",OR(F11=0,F11=""))),"料金が未入力","")</f>
        <v/>
      </c>
    </row>
    <row r="12" spans="1:14" ht="30" customHeight="1" x14ac:dyDescent="0.15">
      <c r="A12" s="65"/>
      <c r="B12" s="457" t="s">
        <v>478</v>
      </c>
      <c r="C12" s="452" t="s">
        <v>212</v>
      </c>
      <c r="D12" s="634" t="str">
        <f t="shared" si="0"/>
        <v/>
      </c>
      <c r="E12" s="635"/>
      <c r="F12" s="636"/>
      <c r="G12" s="637" t="str">
        <f t="shared" si="1"/>
        <v/>
      </c>
      <c r="H12" s="635"/>
      <c r="I12" s="638"/>
      <c r="J12" s="639"/>
      <c r="K12" s="640"/>
      <c r="M12" s="325" t="str">
        <f t="shared" ref="M12:M46" si="2">IF(OR(AND(D12&gt;0,D12&lt;&gt;"",OR(G12=0,G12="")),AND(E12&gt;0,E12&lt;&gt;"",OR(H12=0,H12="")),AND(F12&gt;0,F12&lt;&gt;"",OR(J12=0,J12=""))),"賃金が未入力","")</f>
        <v/>
      </c>
      <c r="N12" s="325" t="str">
        <f t="shared" ref="N12:N46" si="3">IF(OR(AND(G12&gt;0,G12&lt;&gt;"",OR(D12=0,D12="")),AND(H12&gt;0,H12&lt;&gt;"",OR(E12=0,E12="")),AND(J12&gt;0,J12&lt;&gt;"",OR(F12=0,F12=""))),"料金が未入力","")</f>
        <v/>
      </c>
    </row>
    <row r="13" spans="1:14" ht="30" customHeight="1" x14ac:dyDescent="0.15">
      <c r="A13" s="65"/>
      <c r="B13" s="457" t="s">
        <v>479</v>
      </c>
      <c r="C13" s="452" t="s">
        <v>76</v>
      </c>
      <c r="D13" s="634" t="str">
        <f t="shared" si="0"/>
        <v/>
      </c>
      <c r="E13" s="635"/>
      <c r="F13" s="636"/>
      <c r="G13" s="637" t="str">
        <f t="shared" si="1"/>
        <v/>
      </c>
      <c r="H13" s="635"/>
      <c r="I13" s="638"/>
      <c r="J13" s="639"/>
      <c r="K13" s="640"/>
      <c r="M13" s="325" t="str">
        <f t="shared" si="2"/>
        <v/>
      </c>
      <c r="N13" s="325" t="str">
        <f t="shared" si="3"/>
        <v/>
      </c>
    </row>
    <row r="14" spans="1:14" ht="30" customHeight="1" x14ac:dyDescent="0.15">
      <c r="A14" s="65"/>
      <c r="B14" s="457" t="s">
        <v>480</v>
      </c>
      <c r="C14" s="452" t="s">
        <v>77</v>
      </c>
      <c r="D14" s="634" t="str">
        <f t="shared" si="0"/>
        <v/>
      </c>
      <c r="E14" s="635"/>
      <c r="F14" s="636"/>
      <c r="G14" s="637" t="str">
        <f t="shared" si="1"/>
        <v/>
      </c>
      <c r="H14" s="635"/>
      <c r="I14" s="638"/>
      <c r="J14" s="639"/>
      <c r="K14" s="640"/>
      <c r="M14" s="325" t="str">
        <f t="shared" si="2"/>
        <v/>
      </c>
      <c r="N14" s="325" t="str">
        <f t="shared" si="3"/>
        <v/>
      </c>
    </row>
    <row r="15" spans="1:14" ht="30" customHeight="1" x14ac:dyDescent="0.15">
      <c r="A15" s="44"/>
      <c r="B15" s="457" t="s">
        <v>481</v>
      </c>
      <c r="C15" s="452" t="s">
        <v>78</v>
      </c>
      <c r="D15" s="614" t="str">
        <f t="shared" si="0"/>
        <v/>
      </c>
      <c r="E15" s="615"/>
      <c r="F15" s="616"/>
      <c r="G15" s="617" t="str">
        <f t="shared" si="1"/>
        <v/>
      </c>
      <c r="H15" s="615"/>
      <c r="I15" s="618"/>
      <c r="J15" s="619"/>
      <c r="K15" s="620"/>
      <c r="M15" s="325" t="str">
        <f t="shared" si="2"/>
        <v/>
      </c>
      <c r="N15" s="325" t="str">
        <f t="shared" si="3"/>
        <v/>
      </c>
    </row>
    <row r="16" spans="1:14" ht="30" customHeight="1" x14ac:dyDescent="0.15">
      <c r="A16" s="44"/>
      <c r="B16" s="457" t="s">
        <v>482</v>
      </c>
      <c r="C16" s="452" t="s">
        <v>79</v>
      </c>
      <c r="D16" s="614" t="str">
        <f t="shared" si="0"/>
        <v/>
      </c>
      <c r="E16" s="615"/>
      <c r="F16" s="616"/>
      <c r="G16" s="617" t="str">
        <f t="shared" si="1"/>
        <v/>
      </c>
      <c r="H16" s="615"/>
      <c r="I16" s="618"/>
      <c r="J16" s="619"/>
      <c r="K16" s="620"/>
      <c r="M16" s="325" t="str">
        <f t="shared" si="2"/>
        <v/>
      </c>
      <c r="N16" s="325" t="str">
        <f t="shared" si="3"/>
        <v/>
      </c>
    </row>
    <row r="17" spans="1:14" ht="30" customHeight="1" x14ac:dyDescent="0.15">
      <c r="A17" s="44"/>
      <c r="B17" s="458" t="s">
        <v>211</v>
      </c>
      <c r="C17" s="452" t="s">
        <v>210</v>
      </c>
      <c r="D17" s="614" t="str">
        <f t="shared" si="0"/>
        <v/>
      </c>
      <c r="E17" s="615"/>
      <c r="F17" s="616"/>
      <c r="G17" s="617" t="str">
        <f t="shared" si="1"/>
        <v/>
      </c>
      <c r="H17" s="615"/>
      <c r="I17" s="618"/>
      <c r="J17" s="619"/>
      <c r="K17" s="620"/>
      <c r="M17" s="325" t="str">
        <f t="shared" si="2"/>
        <v/>
      </c>
      <c r="N17" s="325" t="str">
        <f t="shared" si="3"/>
        <v/>
      </c>
    </row>
    <row r="18" spans="1:14" ht="30" customHeight="1" x14ac:dyDescent="0.15">
      <c r="A18" s="44"/>
      <c r="B18" s="457" t="s">
        <v>209</v>
      </c>
      <c r="C18" s="452" t="s">
        <v>80</v>
      </c>
      <c r="D18" s="614" t="str">
        <f t="shared" si="0"/>
        <v/>
      </c>
      <c r="E18" s="615"/>
      <c r="F18" s="616"/>
      <c r="G18" s="617" t="str">
        <f t="shared" si="1"/>
        <v/>
      </c>
      <c r="H18" s="615"/>
      <c r="I18" s="618"/>
      <c r="J18" s="619"/>
      <c r="K18" s="620"/>
      <c r="M18" s="325" t="str">
        <f t="shared" si="2"/>
        <v/>
      </c>
      <c r="N18" s="325" t="str">
        <f t="shared" si="3"/>
        <v/>
      </c>
    </row>
    <row r="19" spans="1:14" ht="30" customHeight="1" x14ac:dyDescent="0.15">
      <c r="A19" s="44"/>
      <c r="B19" s="457" t="s">
        <v>483</v>
      </c>
      <c r="C19" s="452" t="s">
        <v>81</v>
      </c>
      <c r="D19" s="614" t="str">
        <f t="shared" si="0"/>
        <v/>
      </c>
      <c r="E19" s="615"/>
      <c r="F19" s="616"/>
      <c r="G19" s="617" t="str">
        <f t="shared" si="1"/>
        <v/>
      </c>
      <c r="H19" s="615"/>
      <c r="I19" s="618"/>
      <c r="J19" s="619"/>
      <c r="K19" s="620"/>
      <c r="M19" s="325" t="str">
        <f t="shared" si="2"/>
        <v/>
      </c>
      <c r="N19" s="325" t="str">
        <f t="shared" si="3"/>
        <v/>
      </c>
    </row>
    <row r="20" spans="1:14" ht="30" customHeight="1" x14ac:dyDescent="0.15">
      <c r="A20" s="44"/>
      <c r="B20" s="457" t="s">
        <v>484</v>
      </c>
      <c r="C20" s="452" t="s">
        <v>208</v>
      </c>
      <c r="D20" s="614" t="str">
        <f t="shared" si="0"/>
        <v/>
      </c>
      <c r="E20" s="615"/>
      <c r="F20" s="616"/>
      <c r="G20" s="617" t="str">
        <f t="shared" si="1"/>
        <v/>
      </c>
      <c r="H20" s="615"/>
      <c r="I20" s="618"/>
      <c r="J20" s="619"/>
      <c r="K20" s="620"/>
      <c r="M20" s="325" t="str">
        <f t="shared" si="2"/>
        <v/>
      </c>
      <c r="N20" s="325" t="str">
        <f t="shared" si="3"/>
        <v/>
      </c>
    </row>
    <row r="21" spans="1:14" ht="30" customHeight="1" x14ac:dyDescent="0.15">
      <c r="A21" s="44"/>
      <c r="B21" s="457" t="s">
        <v>485</v>
      </c>
      <c r="C21" s="452" t="s">
        <v>468</v>
      </c>
      <c r="D21" s="614" t="str">
        <f t="shared" si="0"/>
        <v/>
      </c>
      <c r="E21" s="615"/>
      <c r="F21" s="616"/>
      <c r="G21" s="617" t="str">
        <f t="shared" si="1"/>
        <v/>
      </c>
      <c r="H21" s="615"/>
      <c r="I21" s="618"/>
      <c r="J21" s="619"/>
      <c r="K21" s="620"/>
      <c r="M21" s="325" t="str">
        <f t="shared" si="2"/>
        <v/>
      </c>
      <c r="N21" s="325" t="str">
        <f t="shared" si="3"/>
        <v/>
      </c>
    </row>
    <row r="22" spans="1:14" ht="30" customHeight="1" x14ac:dyDescent="0.15">
      <c r="A22" s="44"/>
      <c r="B22" s="457" t="s">
        <v>485</v>
      </c>
      <c r="C22" s="452" t="s">
        <v>469</v>
      </c>
      <c r="D22" s="614" t="str">
        <f t="shared" si="0"/>
        <v/>
      </c>
      <c r="E22" s="615"/>
      <c r="F22" s="616"/>
      <c r="G22" s="617" t="str">
        <f t="shared" si="1"/>
        <v/>
      </c>
      <c r="H22" s="615"/>
      <c r="I22" s="618"/>
      <c r="J22" s="619"/>
      <c r="K22" s="620"/>
      <c r="M22" s="325" t="str">
        <f t="shared" si="2"/>
        <v/>
      </c>
      <c r="N22" s="325" t="str">
        <f t="shared" si="3"/>
        <v/>
      </c>
    </row>
    <row r="23" spans="1:14" ht="30" customHeight="1" x14ac:dyDescent="0.15">
      <c r="A23" s="44"/>
      <c r="B23" s="457" t="s">
        <v>485</v>
      </c>
      <c r="C23" s="452" t="s">
        <v>470</v>
      </c>
      <c r="D23" s="614" t="str">
        <f t="shared" si="0"/>
        <v/>
      </c>
      <c r="E23" s="615"/>
      <c r="F23" s="616"/>
      <c r="G23" s="617" t="str">
        <f t="shared" si="1"/>
        <v/>
      </c>
      <c r="H23" s="615"/>
      <c r="I23" s="618"/>
      <c r="J23" s="619"/>
      <c r="K23" s="620"/>
      <c r="M23" s="325" t="str">
        <f t="shared" si="2"/>
        <v/>
      </c>
      <c r="N23" s="325" t="str">
        <f t="shared" si="3"/>
        <v/>
      </c>
    </row>
    <row r="24" spans="1:14" ht="30" customHeight="1" x14ac:dyDescent="0.15">
      <c r="A24" s="44"/>
      <c r="B24" s="457" t="s">
        <v>486</v>
      </c>
      <c r="C24" s="452" t="s">
        <v>471</v>
      </c>
      <c r="D24" s="614" t="str">
        <f t="shared" si="0"/>
        <v/>
      </c>
      <c r="E24" s="615"/>
      <c r="F24" s="616"/>
      <c r="G24" s="617" t="str">
        <f t="shared" si="1"/>
        <v/>
      </c>
      <c r="H24" s="615"/>
      <c r="I24" s="618"/>
      <c r="J24" s="619"/>
      <c r="K24" s="620"/>
      <c r="M24" s="325" t="str">
        <f t="shared" si="2"/>
        <v/>
      </c>
      <c r="N24" s="325" t="str">
        <f t="shared" si="3"/>
        <v/>
      </c>
    </row>
    <row r="25" spans="1:14" ht="30" customHeight="1" x14ac:dyDescent="0.15">
      <c r="A25" s="44"/>
      <c r="B25" s="457" t="s">
        <v>486</v>
      </c>
      <c r="C25" s="452" t="s">
        <v>472</v>
      </c>
      <c r="D25" s="614" t="str">
        <f t="shared" si="0"/>
        <v/>
      </c>
      <c r="E25" s="615"/>
      <c r="F25" s="616"/>
      <c r="G25" s="617" t="str">
        <f t="shared" si="1"/>
        <v/>
      </c>
      <c r="H25" s="615"/>
      <c r="I25" s="618"/>
      <c r="J25" s="619"/>
      <c r="K25" s="620"/>
      <c r="M25" s="325" t="str">
        <f t="shared" si="2"/>
        <v/>
      </c>
      <c r="N25" s="325" t="str">
        <f t="shared" si="3"/>
        <v/>
      </c>
    </row>
    <row r="26" spans="1:14" ht="30" customHeight="1" x14ac:dyDescent="0.15">
      <c r="A26" s="44"/>
      <c r="B26" s="457" t="s">
        <v>486</v>
      </c>
      <c r="C26" s="452" t="s">
        <v>473</v>
      </c>
      <c r="D26" s="614" t="str">
        <f t="shared" si="0"/>
        <v/>
      </c>
      <c r="E26" s="615"/>
      <c r="F26" s="616"/>
      <c r="G26" s="617" t="str">
        <f t="shared" si="1"/>
        <v/>
      </c>
      <c r="H26" s="615"/>
      <c r="I26" s="618"/>
      <c r="J26" s="619"/>
      <c r="K26" s="620"/>
      <c r="M26" s="325" t="str">
        <f t="shared" si="2"/>
        <v/>
      </c>
      <c r="N26" s="325" t="str">
        <f t="shared" si="3"/>
        <v/>
      </c>
    </row>
    <row r="27" spans="1:14" ht="30" customHeight="1" x14ac:dyDescent="0.15">
      <c r="A27" s="44"/>
      <c r="B27" s="457" t="s">
        <v>487</v>
      </c>
      <c r="C27" s="452" t="s">
        <v>474</v>
      </c>
      <c r="D27" s="614" t="str">
        <f t="shared" si="0"/>
        <v/>
      </c>
      <c r="E27" s="615"/>
      <c r="F27" s="616"/>
      <c r="G27" s="617" t="str">
        <f t="shared" si="1"/>
        <v/>
      </c>
      <c r="H27" s="615"/>
      <c r="I27" s="618"/>
      <c r="J27" s="619"/>
      <c r="K27" s="620"/>
      <c r="M27" s="325" t="str">
        <f t="shared" si="2"/>
        <v/>
      </c>
      <c r="N27" s="325" t="str">
        <f t="shared" si="3"/>
        <v/>
      </c>
    </row>
    <row r="28" spans="1:14" ht="30" customHeight="1" x14ac:dyDescent="0.15">
      <c r="A28" s="44"/>
      <c r="B28" s="457" t="s">
        <v>487</v>
      </c>
      <c r="C28" s="452" t="s">
        <v>475</v>
      </c>
      <c r="D28" s="614" t="str">
        <f t="shared" si="0"/>
        <v/>
      </c>
      <c r="E28" s="615"/>
      <c r="F28" s="616"/>
      <c r="G28" s="617" t="str">
        <f t="shared" si="1"/>
        <v/>
      </c>
      <c r="H28" s="615"/>
      <c r="I28" s="618"/>
      <c r="J28" s="619"/>
      <c r="K28" s="620"/>
      <c r="M28" s="325" t="str">
        <f t="shared" si="2"/>
        <v/>
      </c>
      <c r="N28" s="325" t="str">
        <f t="shared" si="3"/>
        <v/>
      </c>
    </row>
    <row r="29" spans="1:14" ht="30" customHeight="1" x14ac:dyDescent="0.15">
      <c r="A29" s="44"/>
      <c r="B29" s="457" t="s">
        <v>487</v>
      </c>
      <c r="C29" s="452" t="s">
        <v>476</v>
      </c>
      <c r="D29" s="614" t="str">
        <f t="shared" si="0"/>
        <v/>
      </c>
      <c r="E29" s="615"/>
      <c r="F29" s="616"/>
      <c r="G29" s="617" t="str">
        <f t="shared" si="1"/>
        <v/>
      </c>
      <c r="H29" s="615"/>
      <c r="I29" s="618"/>
      <c r="J29" s="619"/>
      <c r="K29" s="620"/>
      <c r="M29" s="325" t="str">
        <f t="shared" si="2"/>
        <v/>
      </c>
      <c r="N29" s="325" t="str">
        <f t="shared" si="3"/>
        <v/>
      </c>
    </row>
    <row r="30" spans="1:14" ht="30" customHeight="1" x14ac:dyDescent="0.15">
      <c r="A30" s="44"/>
      <c r="B30" s="457" t="s">
        <v>488</v>
      </c>
      <c r="C30" s="452" t="s">
        <v>82</v>
      </c>
      <c r="D30" s="614" t="str">
        <f t="shared" si="0"/>
        <v/>
      </c>
      <c r="E30" s="615"/>
      <c r="F30" s="616"/>
      <c r="G30" s="617" t="str">
        <f t="shared" si="1"/>
        <v/>
      </c>
      <c r="H30" s="615"/>
      <c r="I30" s="618"/>
      <c r="J30" s="619"/>
      <c r="K30" s="620"/>
      <c r="M30" s="325" t="str">
        <f t="shared" si="2"/>
        <v/>
      </c>
      <c r="N30" s="325" t="str">
        <f t="shared" si="3"/>
        <v/>
      </c>
    </row>
    <row r="31" spans="1:14" ht="30" customHeight="1" x14ac:dyDescent="0.15">
      <c r="A31" s="44"/>
      <c r="B31" s="457" t="s">
        <v>489</v>
      </c>
      <c r="C31" s="452" t="s">
        <v>83</v>
      </c>
      <c r="D31" s="614" t="str">
        <f t="shared" si="0"/>
        <v/>
      </c>
      <c r="E31" s="615"/>
      <c r="F31" s="616"/>
      <c r="G31" s="617" t="str">
        <f t="shared" si="1"/>
        <v/>
      </c>
      <c r="H31" s="615"/>
      <c r="I31" s="618"/>
      <c r="J31" s="619"/>
      <c r="K31" s="620"/>
      <c r="M31" s="325" t="str">
        <f t="shared" si="2"/>
        <v/>
      </c>
      <c r="N31" s="325" t="str">
        <f t="shared" si="3"/>
        <v/>
      </c>
    </row>
    <row r="32" spans="1:14" ht="30" customHeight="1" x14ac:dyDescent="0.15">
      <c r="A32" s="44"/>
      <c r="B32" s="457" t="s">
        <v>490</v>
      </c>
      <c r="C32" s="452" t="s">
        <v>84</v>
      </c>
      <c r="D32" s="614" t="str">
        <f t="shared" si="0"/>
        <v/>
      </c>
      <c r="E32" s="615"/>
      <c r="F32" s="616"/>
      <c r="G32" s="617" t="str">
        <f t="shared" si="1"/>
        <v/>
      </c>
      <c r="H32" s="615"/>
      <c r="I32" s="618"/>
      <c r="J32" s="619"/>
      <c r="K32" s="620"/>
      <c r="M32" s="325" t="str">
        <f t="shared" si="2"/>
        <v/>
      </c>
      <c r="N32" s="325" t="str">
        <f t="shared" si="3"/>
        <v/>
      </c>
    </row>
    <row r="33" spans="1:14" ht="30" customHeight="1" x14ac:dyDescent="0.15">
      <c r="A33" s="44"/>
      <c r="B33" s="457" t="s">
        <v>491</v>
      </c>
      <c r="C33" s="452" t="s">
        <v>85</v>
      </c>
      <c r="D33" s="614" t="str">
        <f t="shared" si="0"/>
        <v/>
      </c>
      <c r="E33" s="615"/>
      <c r="F33" s="616"/>
      <c r="G33" s="617" t="str">
        <f t="shared" si="1"/>
        <v/>
      </c>
      <c r="H33" s="615"/>
      <c r="I33" s="618"/>
      <c r="J33" s="619"/>
      <c r="K33" s="620"/>
      <c r="M33" s="325" t="str">
        <f t="shared" si="2"/>
        <v/>
      </c>
      <c r="N33" s="325" t="str">
        <f t="shared" si="3"/>
        <v/>
      </c>
    </row>
    <row r="34" spans="1:14" ht="30" customHeight="1" x14ac:dyDescent="0.15">
      <c r="A34" s="44"/>
      <c r="B34" s="457" t="s">
        <v>492</v>
      </c>
      <c r="C34" s="452" t="s">
        <v>86</v>
      </c>
      <c r="D34" s="614" t="str">
        <f t="shared" si="0"/>
        <v/>
      </c>
      <c r="E34" s="615"/>
      <c r="F34" s="616"/>
      <c r="G34" s="617" t="str">
        <f t="shared" si="1"/>
        <v/>
      </c>
      <c r="H34" s="615"/>
      <c r="I34" s="618"/>
      <c r="J34" s="619"/>
      <c r="K34" s="620"/>
      <c r="M34" s="325" t="str">
        <f t="shared" si="2"/>
        <v/>
      </c>
      <c r="N34" s="325" t="str">
        <f t="shared" si="3"/>
        <v/>
      </c>
    </row>
    <row r="35" spans="1:14" ht="30" customHeight="1" x14ac:dyDescent="0.15">
      <c r="A35" s="44"/>
      <c r="B35" s="457" t="s">
        <v>493</v>
      </c>
      <c r="C35" s="452" t="s">
        <v>87</v>
      </c>
      <c r="D35" s="614" t="str">
        <f t="shared" si="0"/>
        <v/>
      </c>
      <c r="E35" s="615"/>
      <c r="F35" s="616"/>
      <c r="G35" s="617" t="str">
        <f t="shared" si="1"/>
        <v/>
      </c>
      <c r="H35" s="615"/>
      <c r="I35" s="618"/>
      <c r="J35" s="619"/>
      <c r="K35" s="620"/>
      <c r="M35" s="325" t="str">
        <f t="shared" si="2"/>
        <v/>
      </c>
      <c r="N35" s="325" t="str">
        <f t="shared" si="3"/>
        <v/>
      </c>
    </row>
    <row r="36" spans="1:14" ht="30" customHeight="1" x14ac:dyDescent="0.15">
      <c r="A36" s="44"/>
      <c r="B36" s="457" t="s">
        <v>494</v>
      </c>
      <c r="C36" s="452" t="s">
        <v>88</v>
      </c>
      <c r="D36" s="614" t="str">
        <f t="shared" si="0"/>
        <v/>
      </c>
      <c r="E36" s="615"/>
      <c r="F36" s="616"/>
      <c r="G36" s="617" t="str">
        <f t="shared" si="1"/>
        <v/>
      </c>
      <c r="H36" s="615"/>
      <c r="I36" s="618"/>
      <c r="J36" s="619"/>
      <c r="K36" s="620"/>
      <c r="L36" s="37"/>
      <c r="M36" s="325" t="str">
        <f t="shared" si="2"/>
        <v/>
      </c>
      <c r="N36" s="325" t="str">
        <f t="shared" si="3"/>
        <v/>
      </c>
    </row>
    <row r="37" spans="1:14" ht="30" customHeight="1" x14ac:dyDescent="0.15">
      <c r="A37" s="44"/>
      <c r="B37" s="457" t="s">
        <v>495</v>
      </c>
      <c r="C37" s="452" t="s">
        <v>89</v>
      </c>
      <c r="D37" s="614" t="str">
        <f t="shared" si="0"/>
        <v/>
      </c>
      <c r="E37" s="615"/>
      <c r="F37" s="616"/>
      <c r="G37" s="617" t="str">
        <f t="shared" si="1"/>
        <v/>
      </c>
      <c r="H37" s="615"/>
      <c r="I37" s="618"/>
      <c r="J37" s="619"/>
      <c r="K37" s="620"/>
      <c r="L37" s="63"/>
      <c r="M37" s="325" t="str">
        <f t="shared" si="2"/>
        <v/>
      </c>
      <c r="N37" s="325" t="str">
        <f t="shared" si="3"/>
        <v/>
      </c>
    </row>
    <row r="38" spans="1:14" ht="30" customHeight="1" x14ac:dyDescent="0.15">
      <c r="A38" s="44"/>
      <c r="B38" s="457" t="s">
        <v>496</v>
      </c>
      <c r="C38" s="452" t="s">
        <v>90</v>
      </c>
      <c r="D38" s="614" t="str">
        <f t="shared" si="0"/>
        <v/>
      </c>
      <c r="E38" s="615"/>
      <c r="F38" s="616"/>
      <c r="G38" s="617" t="str">
        <f t="shared" si="1"/>
        <v/>
      </c>
      <c r="H38" s="615"/>
      <c r="I38" s="618"/>
      <c r="J38" s="619"/>
      <c r="K38" s="620"/>
      <c r="L38" s="61"/>
      <c r="M38" s="325" t="str">
        <f t="shared" si="2"/>
        <v/>
      </c>
      <c r="N38" s="325" t="str">
        <f t="shared" si="3"/>
        <v/>
      </c>
    </row>
    <row r="39" spans="1:14" ht="30" customHeight="1" x14ac:dyDescent="0.15">
      <c r="A39" s="44"/>
      <c r="B39" s="457" t="s">
        <v>497</v>
      </c>
      <c r="C39" s="452" t="s">
        <v>91</v>
      </c>
      <c r="D39" s="614" t="str">
        <f t="shared" si="0"/>
        <v/>
      </c>
      <c r="E39" s="615"/>
      <c r="F39" s="616"/>
      <c r="G39" s="617" t="str">
        <f t="shared" si="1"/>
        <v/>
      </c>
      <c r="H39" s="615"/>
      <c r="I39" s="618"/>
      <c r="J39" s="619"/>
      <c r="K39" s="620"/>
      <c r="L39" s="61"/>
      <c r="M39" s="325" t="str">
        <f t="shared" si="2"/>
        <v/>
      </c>
      <c r="N39" s="325" t="str">
        <f t="shared" si="3"/>
        <v/>
      </c>
    </row>
    <row r="40" spans="1:14" ht="30" customHeight="1" x14ac:dyDescent="0.15">
      <c r="A40" s="44"/>
      <c r="B40" s="457" t="s">
        <v>498</v>
      </c>
      <c r="C40" s="452" t="s">
        <v>92</v>
      </c>
      <c r="D40" s="614" t="str">
        <f t="shared" si="0"/>
        <v/>
      </c>
      <c r="E40" s="615"/>
      <c r="F40" s="616"/>
      <c r="G40" s="617" t="str">
        <f t="shared" si="1"/>
        <v/>
      </c>
      <c r="H40" s="615"/>
      <c r="I40" s="618"/>
      <c r="J40" s="619"/>
      <c r="K40" s="620"/>
      <c r="L40" s="58"/>
      <c r="M40" s="325" t="str">
        <f t="shared" si="2"/>
        <v/>
      </c>
      <c r="N40" s="325" t="str">
        <f t="shared" si="3"/>
        <v/>
      </c>
    </row>
    <row r="41" spans="1:14" ht="30" customHeight="1" x14ac:dyDescent="0.15">
      <c r="A41" s="44"/>
      <c r="B41" s="457" t="s">
        <v>499</v>
      </c>
      <c r="C41" s="452" t="s">
        <v>93</v>
      </c>
      <c r="D41" s="614" t="str">
        <f t="shared" si="0"/>
        <v/>
      </c>
      <c r="E41" s="615"/>
      <c r="F41" s="616"/>
      <c r="G41" s="617" t="str">
        <f t="shared" si="1"/>
        <v/>
      </c>
      <c r="H41" s="615"/>
      <c r="I41" s="618"/>
      <c r="J41" s="619"/>
      <c r="K41" s="620"/>
      <c r="L41" s="64"/>
      <c r="M41" s="325" t="str">
        <f t="shared" si="2"/>
        <v/>
      </c>
      <c r="N41" s="325" t="str">
        <f t="shared" si="3"/>
        <v/>
      </c>
    </row>
    <row r="42" spans="1:14" ht="30" customHeight="1" x14ac:dyDescent="0.15">
      <c r="A42" s="44"/>
      <c r="B42" s="457" t="s">
        <v>500</v>
      </c>
      <c r="C42" s="452" t="s">
        <v>94</v>
      </c>
      <c r="D42" s="614" t="str">
        <f t="shared" si="0"/>
        <v/>
      </c>
      <c r="E42" s="615"/>
      <c r="F42" s="616"/>
      <c r="G42" s="617" t="str">
        <f t="shared" si="1"/>
        <v/>
      </c>
      <c r="H42" s="615"/>
      <c r="I42" s="618"/>
      <c r="J42" s="619"/>
      <c r="K42" s="620"/>
      <c r="L42" s="58"/>
      <c r="M42" s="325" t="str">
        <f t="shared" si="2"/>
        <v/>
      </c>
      <c r="N42" s="325" t="str">
        <f t="shared" si="3"/>
        <v/>
      </c>
    </row>
    <row r="43" spans="1:14" ht="30" customHeight="1" x14ac:dyDescent="0.15">
      <c r="A43" s="44"/>
      <c r="B43" s="457" t="s">
        <v>501</v>
      </c>
      <c r="C43" s="452" t="s">
        <v>95</v>
      </c>
      <c r="D43" s="614" t="str">
        <f t="shared" si="0"/>
        <v/>
      </c>
      <c r="E43" s="615"/>
      <c r="F43" s="616"/>
      <c r="G43" s="617" t="str">
        <f t="shared" si="1"/>
        <v/>
      </c>
      <c r="H43" s="615"/>
      <c r="I43" s="618"/>
      <c r="J43" s="619"/>
      <c r="K43" s="620"/>
      <c r="L43" s="58"/>
      <c r="M43" s="325" t="str">
        <f t="shared" si="2"/>
        <v/>
      </c>
      <c r="N43" s="325" t="str">
        <f t="shared" si="3"/>
        <v/>
      </c>
    </row>
    <row r="44" spans="1:14" ht="30" customHeight="1" x14ac:dyDescent="0.15">
      <c r="A44" s="44"/>
      <c r="B44" s="457" t="s">
        <v>502</v>
      </c>
      <c r="C44" s="452" t="s">
        <v>96</v>
      </c>
      <c r="D44" s="614" t="str">
        <f t="shared" si="0"/>
        <v/>
      </c>
      <c r="E44" s="615"/>
      <c r="F44" s="616"/>
      <c r="G44" s="617" t="str">
        <f t="shared" si="1"/>
        <v/>
      </c>
      <c r="H44" s="615"/>
      <c r="I44" s="618"/>
      <c r="J44" s="619"/>
      <c r="K44" s="620"/>
      <c r="L44" s="39"/>
      <c r="M44" s="325" t="str">
        <f t="shared" si="2"/>
        <v/>
      </c>
      <c r="N44" s="325" t="str">
        <f t="shared" si="3"/>
        <v/>
      </c>
    </row>
    <row r="45" spans="1:14" ht="30" customHeight="1" x14ac:dyDescent="0.15">
      <c r="A45" s="44"/>
      <c r="B45" s="457" t="s">
        <v>503</v>
      </c>
      <c r="C45" s="453" t="s">
        <v>97</v>
      </c>
      <c r="D45" s="614" t="str">
        <f t="shared" si="0"/>
        <v/>
      </c>
      <c r="E45" s="615"/>
      <c r="F45" s="616"/>
      <c r="G45" s="617" t="str">
        <f t="shared" si="1"/>
        <v/>
      </c>
      <c r="H45" s="615"/>
      <c r="I45" s="618"/>
      <c r="J45" s="619"/>
      <c r="K45" s="620"/>
      <c r="L45" s="63"/>
      <c r="M45" s="325" t="str">
        <f t="shared" si="2"/>
        <v/>
      </c>
      <c r="N45" s="325" t="str">
        <f t="shared" si="3"/>
        <v/>
      </c>
    </row>
    <row r="46" spans="1:14" ht="30" customHeight="1" thickBot="1" x14ac:dyDescent="0.2">
      <c r="A46" s="44"/>
      <c r="B46" s="459" t="s">
        <v>504</v>
      </c>
      <c r="C46" s="454" t="s">
        <v>98</v>
      </c>
      <c r="D46" s="641" t="str">
        <f t="shared" si="0"/>
        <v/>
      </c>
      <c r="E46" s="622"/>
      <c r="F46" s="623"/>
      <c r="G46" s="621" t="str">
        <f t="shared" si="1"/>
        <v/>
      </c>
      <c r="H46" s="622"/>
      <c r="I46" s="624"/>
      <c r="J46" s="625"/>
      <c r="K46" s="626"/>
      <c r="L46" s="60"/>
      <c r="M46" s="325" t="str">
        <f t="shared" si="2"/>
        <v/>
      </c>
      <c r="N46" s="325" t="str">
        <f t="shared" si="3"/>
        <v/>
      </c>
    </row>
    <row r="48" spans="1:14" s="603" customFormat="1" x14ac:dyDescent="0.15">
      <c r="B48" s="604"/>
      <c r="C48" s="605"/>
      <c r="M48" s="606"/>
      <c r="N48" s="606"/>
    </row>
    <row r="51" spans="1:14" s="603" customFormat="1" x14ac:dyDescent="0.15">
      <c r="B51" s="604"/>
      <c r="C51" s="605"/>
      <c r="M51" s="606"/>
      <c r="N51" s="606"/>
    </row>
    <row r="53" spans="1:14" ht="30" customHeight="1" x14ac:dyDescent="0.15">
      <c r="A53" s="41"/>
      <c r="D53" s="443" t="s">
        <v>539</v>
      </c>
      <c r="E53" s="443">
        <f>SUM(E11:E46)+SUM(第４面!E15:E19,第４面!E21:E36,第４面!E38:E39,第４面!E41:E46)</f>
        <v>0</v>
      </c>
      <c r="F53" s="443">
        <f>SUM(F11:F46)+SUM(第４面!F15:F19,第４面!F21:F36,第４面!F38:F39,第４面!F41:F46)</f>
        <v>0</v>
      </c>
      <c r="G53" s="443">
        <f>SUM(G11:G46)+SUM(第４面!G15:G19,第４面!G21:G36,第４面!G38:G39,第４面!G41:G46)</f>
        <v>0</v>
      </c>
      <c r="H53" s="443">
        <f>SUM(H11:H46)+SUM(第４面!H15:H19,第４面!H21:H36,第４面!H38:H39,第４面!H41:H46)</f>
        <v>0</v>
      </c>
      <c r="I53" s="443">
        <f>SUM(I11:I46)+SUM(第４面!I15:I19,第４面!I21:I36,第４面!I38:I39,第４面!I41:I46)</f>
        <v>0</v>
      </c>
      <c r="J53" s="443">
        <f>SUM(J11:J46)+SUM(第４面!J15:J19,第４面!J21:J36,第４面!J38:J39,第４面!J41:J46)</f>
        <v>0</v>
      </c>
      <c r="K53" s="444">
        <f>SUM(K11:K46)+SUM(第４面!K15:K19,第４面!K21:K36,第４面!K38:K39,第４面!K41:K46)</f>
        <v>0</v>
      </c>
      <c r="L53" s="58"/>
      <c r="M53" s="327"/>
      <c r="N53" s="326"/>
    </row>
    <row r="54" spans="1:14" x14ac:dyDescent="0.15">
      <c r="D54" s="445"/>
      <c r="E54" s="445">
        <f>COUNT(E11:E46,第４面!E15:E46)</f>
        <v>0</v>
      </c>
      <c r="F54" s="445">
        <f>COUNT(F11:F46,第４面!F15:F46)</f>
        <v>0</v>
      </c>
      <c r="G54" s="445">
        <f>COUNT(G11:G46,第４面!G15:G46)</f>
        <v>0</v>
      </c>
      <c r="H54" s="445">
        <f>COUNT(H11:H46,第４面!H15:H46)</f>
        <v>0</v>
      </c>
      <c r="I54" s="445">
        <f>COUNT(I11:I46,第４面!I15:I46)</f>
        <v>0</v>
      </c>
      <c r="J54" s="445">
        <f>COUNT(J11:J46,第４面!J15:J46)</f>
        <v>0</v>
      </c>
      <c r="K54" s="445">
        <f>COUNT(K11:K46,第４面!K15:K46)</f>
        <v>0</v>
      </c>
    </row>
  </sheetData>
  <sheetProtection sheet="1" objects="1" scenarios="1"/>
  <mergeCells count="10">
    <mergeCell ref="A6:C9"/>
    <mergeCell ref="D6:F6"/>
    <mergeCell ref="G6:K6"/>
    <mergeCell ref="A10:C10"/>
    <mergeCell ref="G7:G9"/>
    <mergeCell ref="D7:D9"/>
    <mergeCell ref="E8:E9"/>
    <mergeCell ref="F8:F9"/>
    <mergeCell ref="H8:H9"/>
    <mergeCell ref="J8:J9"/>
  </mergeCells>
  <phoneticPr fontId="5"/>
  <dataValidations count="1">
    <dataValidation type="whole" operator="greaterThanOrEqual" allowBlank="1" showInputMessage="1" showErrorMessage="1" sqref="H11:K46 E11:F46">
      <formula1>0</formula1>
    </dataValidation>
  </dataValidations>
  <printOptions horizontalCentered="1"/>
  <pageMargins left="0.39370078740157483" right="0.39370078740157483" top="0.39370078740157483" bottom="0.47244094488188981" header="0.31496062992125984" footer="0.31496062992125984"/>
  <pageSetup paperSize="9" scale="62"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O55"/>
  <sheetViews>
    <sheetView zoomScale="70" zoomScaleNormal="70" zoomScaleSheetLayoutView="100" zoomScalePageLayoutView="70" workbookViewId="0">
      <selection activeCell="E40" sqref="E40"/>
    </sheetView>
  </sheetViews>
  <sheetFormatPr defaultRowHeight="13.5" x14ac:dyDescent="0.15"/>
  <cols>
    <col min="1" max="1" width="2.625" style="35" customWidth="1"/>
    <col min="2" max="2" width="2.625" style="461" customWidth="1"/>
    <col min="3" max="3" width="26.25" style="36" customWidth="1"/>
    <col min="4" max="11" width="15.625" style="35" customWidth="1"/>
    <col min="12" max="12" width="3.125" style="35" customWidth="1"/>
    <col min="13" max="13" width="15.125" style="35" customWidth="1"/>
    <col min="14" max="14" width="14.25" style="35" customWidth="1"/>
    <col min="15" max="16384" width="9" style="35"/>
  </cols>
  <sheetData>
    <row r="1" spans="1:15" ht="30" customHeight="1" x14ac:dyDescent="0.15">
      <c r="A1" s="41"/>
      <c r="B1" s="467"/>
      <c r="D1" s="40"/>
      <c r="E1" s="40"/>
      <c r="F1" s="40"/>
      <c r="G1" s="40"/>
      <c r="H1" s="40"/>
      <c r="I1" s="40"/>
      <c r="J1" s="40"/>
      <c r="K1" s="59" t="s">
        <v>530</v>
      </c>
      <c r="L1" s="58"/>
      <c r="M1" s="58"/>
      <c r="N1" s="677"/>
    </row>
    <row r="2" spans="1:15" ht="29.25" customHeight="1" x14ac:dyDescent="0.15">
      <c r="A2" s="32" t="s">
        <v>207</v>
      </c>
      <c r="B2" s="467"/>
      <c r="C2" s="57"/>
      <c r="D2" s="57"/>
      <c r="E2" s="57"/>
      <c r="F2" s="57"/>
      <c r="G2" s="57"/>
      <c r="H2" s="56"/>
      <c r="I2" s="56"/>
    </row>
    <row r="3" spans="1:15" ht="30" customHeight="1" x14ac:dyDescent="0.15">
      <c r="A3" s="41"/>
      <c r="B3" s="467"/>
      <c r="D3" s="40"/>
      <c r="E3" s="40"/>
      <c r="F3" s="40"/>
      <c r="G3" s="40"/>
      <c r="H3" s="40"/>
      <c r="I3" s="40"/>
      <c r="J3" s="40"/>
      <c r="K3" s="40"/>
      <c r="L3" s="58"/>
      <c r="M3" s="58"/>
      <c r="N3" s="677"/>
    </row>
    <row r="4" spans="1:15" ht="29.25" customHeight="1" thickBot="1" x14ac:dyDescent="0.2">
      <c r="B4" s="467" t="s">
        <v>168</v>
      </c>
      <c r="C4" s="57"/>
      <c r="D4" s="57"/>
      <c r="E4" s="57"/>
      <c r="F4" s="57"/>
      <c r="G4" s="57"/>
      <c r="H4" s="56"/>
      <c r="I4" s="56"/>
    </row>
    <row r="5" spans="1:15" ht="29.25" customHeight="1" thickBot="1" x14ac:dyDescent="0.2">
      <c r="A5" s="925"/>
      <c r="B5" s="926"/>
      <c r="C5" s="927"/>
      <c r="D5" s="949" t="s">
        <v>206</v>
      </c>
      <c r="E5" s="950"/>
      <c r="F5" s="951"/>
      <c r="G5" s="934" t="s">
        <v>139</v>
      </c>
      <c r="H5" s="935"/>
      <c r="I5" s="935"/>
      <c r="J5" s="935"/>
      <c r="K5" s="936"/>
      <c r="O5" s="37"/>
    </row>
    <row r="6" spans="1:15" ht="7.5" customHeight="1" x14ac:dyDescent="0.15">
      <c r="A6" s="928"/>
      <c r="B6" s="929"/>
      <c r="C6" s="930"/>
      <c r="D6" s="940" t="s">
        <v>205</v>
      </c>
      <c r="E6" s="197"/>
      <c r="F6" s="198"/>
      <c r="G6" s="940" t="s">
        <v>205</v>
      </c>
      <c r="H6" s="53"/>
      <c r="I6" s="53"/>
      <c r="J6" s="53"/>
      <c r="K6" s="52"/>
      <c r="O6" s="37"/>
    </row>
    <row r="7" spans="1:15" ht="7.5" customHeight="1" x14ac:dyDescent="0.15">
      <c r="A7" s="928"/>
      <c r="B7" s="929"/>
      <c r="C7" s="930"/>
      <c r="D7" s="941"/>
      <c r="E7" s="943" t="s">
        <v>203</v>
      </c>
      <c r="F7" s="945" t="s">
        <v>204</v>
      </c>
      <c r="G7" s="941"/>
      <c r="H7" s="947" t="s">
        <v>203</v>
      </c>
      <c r="I7" s="51"/>
      <c r="J7" s="947" t="s">
        <v>280</v>
      </c>
      <c r="K7" s="50"/>
      <c r="O7" s="37"/>
    </row>
    <row r="8" spans="1:15" ht="41.25" customHeight="1" thickBot="1" x14ac:dyDescent="0.2">
      <c r="A8" s="931"/>
      <c r="B8" s="932"/>
      <c r="C8" s="933"/>
      <c r="D8" s="942"/>
      <c r="E8" s="944"/>
      <c r="F8" s="946"/>
      <c r="G8" s="942"/>
      <c r="H8" s="948"/>
      <c r="I8" s="49" t="s">
        <v>183</v>
      </c>
      <c r="J8" s="948"/>
      <c r="K8" s="48" t="s">
        <v>183</v>
      </c>
      <c r="O8" s="37"/>
    </row>
    <row r="9" spans="1:15" ht="30" customHeight="1" x14ac:dyDescent="0.15">
      <c r="A9" s="44"/>
      <c r="B9" s="457" t="s">
        <v>505</v>
      </c>
      <c r="C9" s="446" t="s">
        <v>99</v>
      </c>
      <c r="D9" s="607" t="str">
        <f t="shared" ref="D9:D15" si="0">IF(AND(E9="",F9=""),"",AVERAGE(E9:F9))</f>
        <v/>
      </c>
      <c r="E9" s="608"/>
      <c r="F9" s="609"/>
      <c r="G9" s="610" t="str">
        <f t="shared" ref="G9:G15" si="1">IF(AND(H9="",J9=""),"",AVERAGE(H9,J9))</f>
        <v/>
      </c>
      <c r="H9" s="608"/>
      <c r="I9" s="611"/>
      <c r="J9" s="612"/>
      <c r="K9" s="613"/>
      <c r="L9" s="60"/>
      <c r="M9" s="325" t="str">
        <f>IF(OR(AND(D9&gt;0,D9&lt;&gt;"",OR(G9=0,G9="")),AND(E9&gt;0,E9&lt;&gt;"",OR(H9=0,H9="")),AND(F9&gt;0,F9&lt;&gt;"",OR(J9=0,J9=""))),"賃金が未入力","")</f>
        <v/>
      </c>
      <c r="N9" s="325" t="str">
        <f>IF(OR(AND(G9&gt;0,G9&lt;&gt;"",OR(D9=0,D9="")),AND(H9&gt;0,H9&lt;&gt;"",OR(E9=0,E9="")),AND(J9&gt;0,J9&lt;&gt;"",OR(F9=0,F9=""))),"料金が未入力","")</f>
        <v/>
      </c>
    </row>
    <row r="10" spans="1:15" ht="30" customHeight="1" x14ac:dyDescent="0.15">
      <c r="A10" s="44"/>
      <c r="B10" s="457" t="s">
        <v>506</v>
      </c>
      <c r="C10" s="43" t="s">
        <v>100</v>
      </c>
      <c r="D10" s="607" t="str">
        <f t="shared" si="0"/>
        <v/>
      </c>
      <c r="E10" s="608"/>
      <c r="F10" s="609"/>
      <c r="G10" s="610" t="str">
        <f t="shared" si="1"/>
        <v/>
      </c>
      <c r="H10" s="608"/>
      <c r="I10" s="611"/>
      <c r="J10" s="612"/>
      <c r="K10" s="613"/>
      <c r="L10" s="60"/>
      <c r="M10" s="325" t="str">
        <f t="shared" ref="M10:M19" si="2">IF(OR(AND(D10&gt;0,D10&lt;&gt;"",OR(G10=0,G10="")),AND(E10&gt;0,E10&lt;&gt;"",OR(H10=0,H10="")),AND(F10&gt;0,F10&lt;&gt;"",OR(J10=0,J10=""))),"賃金が未入力","")</f>
        <v/>
      </c>
      <c r="N10" s="325" t="str">
        <f t="shared" ref="N10:N19" si="3">IF(OR(AND(G10&gt;0,G10&lt;&gt;"",OR(D10=0,D10="")),AND(H10&gt;0,H10&lt;&gt;"",OR(E10=0,E10="")),AND(J10&gt;0,J10&lt;&gt;"",OR(F10=0,F10=""))),"料金が未入力","")</f>
        <v/>
      </c>
    </row>
    <row r="11" spans="1:15" ht="30" customHeight="1" x14ac:dyDescent="0.15">
      <c r="A11" s="44"/>
      <c r="B11" s="462" t="s">
        <v>507</v>
      </c>
      <c r="C11" s="47" t="s">
        <v>101</v>
      </c>
      <c r="D11" s="607" t="str">
        <f t="shared" si="0"/>
        <v/>
      </c>
      <c r="E11" s="608"/>
      <c r="F11" s="609"/>
      <c r="G11" s="610" t="str">
        <f t="shared" si="1"/>
        <v/>
      </c>
      <c r="H11" s="608"/>
      <c r="I11" s="611"/>
      <c r="J11" s="612"/>
      <c r="K11" s="613"/>
      <c r="L11" s="60"/>
      <c r="M11" s="325" t="str">
        <f t="shared" si="2"/>
        <v/>
      </c>
      <c r="N11" s="325" t="str">
        <f t="shared" si="3"/>
        <v/>
      </c>
    </row>
    <row r="12" spans="1:15" ht="30" customHeight="1" x14ac:dyDescent="0.15">
      <c r="A12" s="44"/>
      <c r="B12" s="457" t="s">
        <v>508</v>
      </c>
      <c r="C12" s="43" t="s">
        <v>102</v>
      </c>
      <c r="D12" s="607" t="str">
        <f t="shared" si="0"/>
        <v/>
      </c>
      <c r="E12" s="608"/>
      <c r="F12" s="609"/>
      <c r="G12" s="610" t="str">
        <f t="shared" si="1"/>
        <v/>
      </c>
      <c r="H12" s="608"/>
      <c r="I12" s="611"/>
      <c r="J12" s="612"/>
      <c r="K12" s="613"/>
      <c r="L12" s="46"/>
      <c r="M12" s="325" t="str">
        <f t="shared" si="2"/>
        <v/>
      </c>
      <c r="N12" s="325" t="str">
        <f t="shared" si="3"/>
        <v/>
      </c>
    </row>
    <row r="13" spans="1:15" ht="30" customHeight="1" x14ac:dyDescent="0.15">
      <c r="A13" s="44"/>
      <c r="B13" s="457" t="s">
        <v>509</v>
      </c>
      <c r="C13" s="43" t="s">
        <v>103</v>
      </c>
      <c r="D13" s="607" t="str">
        <f t="shared" si="0"/>
        <v/>
      </c>
      <c r="E13" s="608"/>
      <c r="F13" s="609"/>
      <c r="G13" s="610" t="str">
        <f t="shared" si="1"/>
        <v/>
      </c>
      <c r="H13" s="608"/>
      <c r="I13" s="611"/>
      <c r="J13" s="612"/>
      <c r="K13" s="613"/>
      <c r="L13" s="46"/>
      <c r="M13" s="325" t="str">
        <f t="shared" si="2"/>
        <v/>
      </c>
      <c r="N13" s="325" t="str">
        <f t="shared" si="3"/>
        <v/>
      </c>
    </row>
    <row r="14" spans="1:15" ht="30" customHeight="1" x14ac:dyDescent="0.15">
      <c r="A14" s="44"/>
      <c r="B14" s="457" t="s">
        <v>510</v>
      </c>
      <c r="C14" s="446" t="s">
        <v>104</v>
      </c>
      <c r="D14" s="614" t="str">
        <f t="shared" si="0"/>
        <v/>
      </c>
      <c r="E14" s="615"/>
      <c r="F14" s="616"/>
      <c r="G14" s="617" t="str">
        <f t="shared" si="1"/>
        <v/>
      </c>
      <c r="H14" s="615"/>
      <c r="I14" s="618"/>
      <c r="J14" s="619"/>
      <c r="K14" s="620"/>
      <c r="L14" s="46"/>
      <c r="M14" s="325" t="str">
        <f t="shared" si="2"/>
        <v/>
      </c>
      <c r="N14" s="325" t="str">
        <f t="shared" si="3"/>
        <v/>
      </c>
    </row>
    <row r="15" spans="1:15" ht="30" customHeight="1" x14ac:dyDescent="0.15">
      <c r="A15" s="44"/>
      <c r="B15" s="462" t="s">
        <v>511</v>
      </c>
      <c r="C15" s="47" t="s">
        <v>105</v>
      </c>
      <c r="D15" s="610" t="str">
        <f t="shared" si="0"/>
        <v/>
      </c>
      <c r="E15" s="608"/>
      <c r="F15" s="609"/>
      <c r="G15" s="610" t="str">
        <f t="shared" si="1"/>
        <v/>
      </c>
      <c r="H15" s="608"/>
      <c r="I15" s="611"/>
      <c r="J15" s="612"/>
      <c r="K15" s="613"/>
      <c r="L15" s="46"/>
      <c r="M15" s="325" t="str">
        <f t="shared" si="2"/>
        <v/>
      </c>
      <c r="N15" s="325" t="str">
        <f t="shared" si="3"/>
        <v/>
      </c>
    </row>
    <row r="16" spans="1:15" ht="29.25" customHeight="1" x14ac:dyDescent="0.15">
      <c r="A16" s="44"/>
      <c r="B16" s="463">
        <v>39</v>
      </c>
      <c r="C16" s="204" t="s">
        <v>106</v>
      </c>
      <c r="D16" s="607" t="str">
        <f t="shared" ref="D16:D19" si="4">IF(AND(E16="",F16=""),"",AVERAGE(E16:F16))</f>
        <v/>
      </c>
      <c r="E16" s="608"/>
      <c r="F16" s="609"/>
      <c r="G16" s="610" t="str">
        <f t="shared" ref="G16:G19" si="5">IF(AND(H16="",J16=""),"",AVERAGE(H16,J16))</f>
        <v/>
      </c>
      <c r="H16" s="608"/>
      <c r="I16" s="611"/>
      <c r="J16" s="612"/>
      <c r="K16" s="613"/>
      <c r="M16" s="325" t="str">
        <f t="shared" si="2"/>
        <v/>
      </c>
      <c r="N16" s="325" t="str">
        <f t="shared" si="3"/>
        <v/>
      </c>
      <c r="O16" s="37"/>
    </row>
    <row r="17" spans="1:15" ht="29.25" customHeight="1" x14ac:dyDescent="0.15">
      <c r="A17" s="44"/>
      <c r="B17" s="463">
        <v>40</v>
      </c>
      <c r="C17" s="204" t="s">
        <v>107</v>
      </c>
      <c r="D17" s="607" t="str">
        <f t="shared" si="4"/>
        <v/>
      </c>
      <c r="E17" s="608"/>
      <c r="F17" s="609"/>
      <c r="G17" s="610" t="str">
        <f t="shared" si="5"/>
        <v/>
      </c>
      <c r="H17" s="608"/>
      <c r="I17" s="611"/>
      <c r="J17" s="612"/>
      <c r="K17" s="613"/>
      <c r="M17" s="325" t="str">
        <f t="shared" si="2"/>
        <v/>
      </c>
      <c r="N17" s="325" t="str">
        <f t="shared" si="3"/>
        <v/>
      </c>
      <c r="O17" s="37"/>
    </row>
    <row r="18" spans="1:15" ht="29.25" customHeight="1" x14ac:dyDescent="0.15">
      <c r="A18" s="44"/>
      <c r="B18" s="463">
        <v>41</v>
      </c>
      <c r="C18" s="204" t="s">
        <v>108</v>
      </c>
      <c r="D18" s="607" t="str">
        <f t="shared" si="4"/>
        <v/>
      </c>
      <c r="E18" s="608"/>
      <c r="F18" s="609"/>
      <c r="G18" s="610" t="str">
        <f t="shared" si="5"/>
        <v/>
      </c>
      <c r="H18" s="608"/>
      <c r="I18" s="611"/>
      <c r="J18" s="612"/>
      <c r="K18" s="613"/>
      <c r="M18" s="325" t="str">
        <f t="shared" si="2"/>
        <v/>
      </c>
      <c r="N18" s="325" t="str">
        <f t="shared" si="3"/>
        <v/>
      </c>
      <c r="O18" s="37"/>
    </row>
    <row r="19" spans="1:15" ht="29.25" customHeight="1" x14ac:dyDescent="0.15">
      <c r="A19" s="44"/>
      <c r="B19" s="463">
        <v>42</v>
      </c>
      <c r="C19" s="204" t="s">
        <v>109</v>
      </c>
      <c r="D19" s="614" t="str">
        <f t="shared" si="4"/>
        <v/>
      </c>
      <c r="E19" s="615"/>
      <c r="F19" s="616"/>
      <c r="G19" s="617" t="str">
        <f t="shared" si="5"/>
        <v/>
      </c>
      <c r="H19" s="615"/>
      <c r="I19" s="618"/>
      <c r="J19" s="619"/>
      <c r="K19" s="620"/>
      <c r="M19" s="325" t="str">
        <f t="shared" si="2"/>
        <v/>
      </c>
      <c r="N19" s="325" t="str">
        <f t="shared" si="3"/>
        <v/>
      </c>
      <c r="O19" s="37"/>
    </row>
    <row r="20" spans="1:15" ht="29.25" customHeight="1" x14ac:dyDescent="0.15">
      <c r="A20" s="44"/>
      <c r="B20" s="464">
        <v>43</v>
      </c>
      <c r="C20" s="45" t="s">
        <v>158</v>
      </c>
      <c r="D20" s="649"/>
      <c r="E20" s="650"/>
      <c r="F20" s="651"/>
      <c r="G20" s="652"/>
      <c r="H20" s="653"/>
      <c r="I20" s="653"/>
      <c r="J20" s="653"/>
      <c r="K20" s="651"/>
      <c r="O20" s="37"/>
    </row>
    <row r="21" spans="1:15" ht="29.25" customHeight="1" x14ac:dyDescent="0.15">
      <c r="A21" s="44"/>
      <c r="B21" s="463">
        <v>46</v>
      </c>
      <c r="C21" s="204" t="s">
        <v>110</v>
      </c>
      <c r="D21" s="607" t="str">
        <f t="shared" ref="D21:D36" si="6">IF(AND(E21="",F21=""),"",AVERAGE(E21:F21))</f>
        <v/>
      </c>
      <c r="E21" s="608"/>
      <c r="F21" s="609"/>
      <c r="G21" s="610" t="str">
        <f t="shared" ref="G21:G36" si="7">IF(AND(H21="",J21=""),"",AVERAGE(H21,J21))</f>
        <v/>
      </c>
      <c r="H21" s="608"/>
      <c r="I21" s="611"/>
      <c r="J21" s="612"/>
      <c r="K21" s="613"/>
      <c r="M21" s="325" t="str">
        <f t="shared" ref="M21:M36" si="8">IF(OR(AND(D21&gt;0,D21&lt;&gt;"",OR(G21=0,G21="")),AND(E21&gt;0,E21&lt;&gt;"",OR(H21=0,H21="")),AND(F21&gt;0,F21&lt;&gt;"",OR(J21=0,J21=""))),"賃金が未入力","")</f>
        <v/>
      </c>
      <c r="N21" s="325" t="str">
        <f t="shared" ref="N21:N36" si="9">IF(OR(AND(G21&gt;0,G21&lt;&gt;"",OR(D21=0,D21="")),AND(H21&gt;0,H21&lt;&gt;"",OR(E21=0,E21="")),AND(J21&gt;0,J21&lt;&gt;"",OR(F21=0,F21=""))),"料金が未入力","")</f>
        <v/>
      </c>
      <c r="O21" s="37"/>
    </row>
    <row r="22" spans="1:15" ht="29.25" customHeight="1" x14ac:dyDescent="0.15">
      <c r="A22" s="44"/>
      <c r="B22" s="463">
        <v>47</v>
      </c>
      <c r="C22" s="204" t="s">
        <v>111</v>
      </c>
      <c r="D22" s="607" t="str">
        <f t="shared" si="6"/>
        <v/>
      </c>
      <c r="E22" s="608"/>
      <c r="F22" s="609"/>
      <c r="G22" s="610" t="str">
        <f t="shared" si="7"/>
        <v/>
      </c>
      <c r="H22" s="608"/>
      <c r="I22" s="611"/>
      <c r="J22" s="612"/>
      <c r="K22" s="613"/>
      <c r="M22" s="325" t="str">
        <f t="shared" si="8"/>
        <v/>
      </c>
      <c r="N22" s="325" t="str">
        <f t="shared" si="9"/>
        <v/>
      </c>
      <c r="O22" s="37"/>
    </row>
    <row r="23" spans="1:15" ht="29.25" customHeight="1" x14ac:dyDescent="0.15">
      <c r="A23" s="44"/>
      <c r="B23" s="463">
        <v>48</v>
      </c>
      <c r="C23" s="204" t="s">
        <v>112</v>
      </c>
      <c r="D23" s="607" t="str">
        <f t="shared" si="6"/>
        <v/>
      </c>
      <c r="E23" s="608"/>
      <c r="F23" s="609"/>
      <c r="G23" s="610" t="str">
        <f t="shared" si="7"/>
        <v/>
      </c>
      <c r="H23" s="608"/>
      <c r="I23" s="611"/>
      <c r="J23" s="612"/>
      <c r="K23" s="613"/>
      <c r="M23" s="325" t="str">
        <f t="shared" si="8"/>
        <v/>
      </c>
      <c r="N23" s="325" t="str">
        <f t="shared" si="9"/>
        <v/>
      </c>
      <c r="O23" s="37"/>
    </row>
    <row r="24" spans="1:15" ht="29.25" customHeight="1" x14ac:dyDescent="0.15">
      <c r="A24" s="44"/>
      <c r="B24" s="465" t="s">
        <v>202</v>
      </c>
      <c r="C24" s="204" t="s">
        <v>201</v>
      </c>
      <c r="D24" s="607" t="str">
        <f t="shared" si="6"/>
        <v/>
      </c>
      <c r="E24" s="608"/>
      <c r="F24" s="609"/>
      <c r="G24" s="610" t="str">
        <f t="shared" si="7"/>
        <v/>
      </c>
      <c r="H24" s="608"/>
      <c r="I24" s="611"/>
      <c r="J24" s="612"/>
      <c r="K24" s="613"/>
      <c r="M24" s="325" t="str">
        <f t="shared" si="8"/>
        <v/>
      </c>
      <c r="N24" s="325" t="str">
        <f t="shared" si="9"/>
        <v/>
      </c>
      <c r="O24" s="37"/>
    </row>
    <row r="25" spans="1:15" ht="29.25" customHeight="1" x14ac:dyDescent="0.15">
      <c r="A25" s="44"/>
      <c r="B25" s="463">
        <v>51</v>
      </c>
      <c r="C25" s="204" t="s">
        <v>113</v>
      </c>
      <c r="D25" s="607" t="str">
        <f t="shared" si="6"/>
        <v/>
      </c>
      <c r="E25" s="608"/>
      <c r="F25" s="609"/>
      <c r="G25" s="610" t="str">
        <f t="shared" si="7"/>
        <v/>
      </c>
      <c r="H25" s="608"/>
      <c r="I25" s="611"/>
      <c r="J25" s="612"/>
      <c r="K25" s="613"/>
      <c r="M25" s="325" t="str">
        <f t="shared" si="8"/>
        <v/>
      </c>
      <c r="N25" s="325" t="str">
        <f t="shared" si="9"/>
        <v/>
      </c>
      <c r="O25" s="37"/>
    </row>
    <row r="26" spans="1:15" ht="29.25" customHeight="1" x14ac:dyDescent="0.15">
      <c r="A26" s="44"/>
      <c r="B26" s="465" t="s">
        <v>200</v>
      </c>
      <c r="C26" s="204" t="s">
        <v>199</v>
      </c>
      <c r="D26" s="607" t="str">
        <f t="shared" si="6"/>
        <v/>
      </c>
      <c r="E26" s="608"/>
      <c r="F26" s="609"/>
      <c r="G26" s="610" t="str">
        <f t="shared" si="7"/>
        <v/>
      </c>
      <c r="H26" s="608"/>
      <c r="I26" s="611"/>
      <c r="J26" s="612"/>
      <c r="K26" s="613"/>
      <c r="M26" s="325" t="str">
        <f t="shared" si="8"/>
        <v/>
      </c>
      <c r="N26" s="325" t="str">
        <f t="shared" si="9"/>
        <v/>
      </c>
      <c r="O26" s="37"/>
    </row>
    <row r="27" spans="1:15" ht="29.25" customHeight="1" x14ac:dyDescent="0.15">
      <c r="A27" s="44"/>
      <c r="B27" s="463">
        <v>54</v>
      </c>
      <c r="C27" s="204" t="s">
        <v>114</v>
      </c>
      <c r="D27" s="607" t="str">
        <f t="shared" si="6"/>
        <v/>
      </c>
      <c r="E27" s="608"/>
      <c r="F27" s="609"/>
      <c r="G27" s="610" t="str">
        <f t="shared" si="7"/>
        <v/>
      </c>
      <c r="H27" s="608"/>
      <c r="I27" s="611"/>
      <c r="J27" s="612"/>
      <c r="K27" s="613"/>
      <c r="M27" s="325" t="str">
        <f t="shared" si="8"/>
        <v/>
      </c>
      <c r="N27" s="325" t="str">
        <f t="shared" si="9"/>
        <v/>
      </c>
      <c r="O27" s="37"/>
    </row>
    <row r="28" spans="1:15" ht="29.25" customHeight="1" x14ac:dyDescent="0.15">
      <c r="A28" s="44"/>
      <c r="B28" s="463">
        <v>55</v>
      </c>
      <c r="C28" s="204" t="s">
        <v>115</v>
      </c>
      <c r="D28" s="607" t="str">
        <f t="shared" si="6"/>
        <v/>
      </c>
      <c r="E28" s="608"/>
      <c r="F28" s="609"/>
      <c r="G28" s="610" t="str">
        <f t="shared" si="7"/>
        <v/>
      </c>
      <c r="H28" s="608"/>
      <c r="I28" s="611"/>
      <c r="J28" s="612"/>
      <c r="K28" s="613"/>
      <c r="M28" s="325" t="str">
        <f t="shared" si="8"/>
        <v/>
      </c>
      <c r="N28" s="325" t="str">
        <f t="shared" si="9"/>
        <v/>
      </c>
      <c r="O28" s="37"/>
    </row>
    <row r="29" spans="1:15" ht="29.25" customHeight="1" x14ac:dyDescent="0.15">
      <c r="A29" s="44"/>
      <c r="B29" s="465" t="s">
        <v>198</v>
      </c>
      <c r="C29" s="204" t="s">
        <v>197</v>
      </c>
      <c r="D29" s="607" t="str">
        <f t="shared" si="6"/>
        <v/>
      </c>
      <c r="E29" s="608"/>
      <c r="F29" s="609"/>
      <c r="G29" s="610" t="str">
        <f t="shared" si="7"/>
        <v/>
      </c>
      <c r="H29" s="608"/>
      <c r="I29" s="611"/>
      <c r="J29" s="612"/>
      <c r="K29" s="613"/>
      <c r="M29" s="325" t="str">
        <f t="shared" si="8"/>
        <v/>
      </c>
      <c r="N29" s="325" t="str">
        <f t="shared" si="9"/>
        <v/>
      </c>
      <c r="O29" s="37"/>
    </row>
    <row r="30" spans="1:15" ht="29.25" customHeight="1" x14ac:dyDescent="0.15">
      <c r="A30" s="44"/>
      <c r="B30" s="463">
        <v>58</v>
      </c>
      <c r="C30" s="204" t="s">
        <v>116</v>
      </c>
      <c r="D30" s="607" t="str">
        <f t="shared" si="6"/>
        <v/>
      </c>
      <c r="E30" s="608"/>
      <c r="F30" s="609"/>
      <c r="G30" s="610" t="str">
        <f t="shared" si="7"/>
        <v/>
      </c>
      <c r="H30" s="608"/>
      <c r="I30" s="611"/>
      <c r="J30" s="612"/>
      <c r="K30" s="613"/>
      <c r="M30" s="325" t="str">
        <f t="shared" si="8"/>
        <v/>
      </c>
      <c r="N30" s="325" t="str">
        <f t="shared" si="9"/>
        <v/>
      </c>
      <c r="O30" s="37"/>
    </row>
    <row r="31" spans="1:15" ht="29.25" customHeight="1" x14ac:dyDescent="0.15">
      <c r="A31" s="44"/>
      <c r="B31" s="463">
        <v>59</v>
      </c>
      <c r="C31" s="204" t="s">
        <v>117</v>
      </c>
      <c r="D31" s="607" t="str">
        <f t="shared" si="6"/>
        <v/>
      </c>
      <c r="E31" s="608"/>
      <c r="F31" s="609"/>
      <c r="G31" s="610" t="str">
        <f t="shared" si="7"/>
        <v/>
      </c>
      <c r="H31" s="608"/>
      <c r="I31" s="611"/>
      <c r="J31" s="612"/>
      <c r="K31" s="613"/>
      <c r="M31" s="325" t="str">
        <f t="shared" si="8"/>
        <v/>
      </c>
      <c r="N31" s="325" t="str">
        <f t="shared" si="9"/>
        <v/>
      </c>
      <c r="O31" s="37"/>
    </row>
    <row r="32" spans="1:15" ht="29.25" customHeight="1" x14ac:dyDescent="0.15">
      <c r="A32" s="44"/>
      <c r="B32" s="463">
        <v>60</v>
      </c>
      <c r="C32" s="204" t="s">
        <v>118</v>
      </c>
      <c r="D32" s="607" t="str">
        <f t="shared" si="6"/>
        <v/>
      </c>
      <c r="E32" s="608"/>
      <c r="F32" s="609"/>
      <c r="G32" s="610" t="str">
        <f t="shared" si="7"/>
        <v/>
      </c>
      <c r="H32" s="608"/>
      <c r="I32" s="611"/>
      <c r="J32" s="612"/>
      <c r="K32" s="613"/>
      <c r="M32" s="325" t="str">
        <f t="shared" si="8"/>
        <v/>
      </c>
      <c r="N32" s="325" t="str">
        <f t="shared" si="9"/>
        <v/>
      </c>
      <c r="O32" s="37"/>
    </row>
    <row r="33" spans="1:15" ht="29.25" customHeight="1" x14ac:dyDescent="0.15">
      <c r="A33" s="44"/>
      <c r="B33" s="463">
        <v>61</v>
      </c>
      <c r="C33" s="204" t="s">
        <v>119</v>
      </c>
      <c r="D33" s="607" t="str">
        <f t="shared" si="6"/>
        <v/>
      </c>
      <c r="E33" s="608"/>
      <c r="F33" s="609"/>
      <c r="G33" s="610" t="str">
        <f t="shared" si="7"/>
        <v/>
      </c>
      <c r="H33" s="608"/>
      <c r="I33" s="611"/>
      <c r="J33" s="612"/>
      <c r="K33" s="613"/>
      <c r="M33" s="325" t="str">
        <f t="shared" si="8"/>
        <v/>
      </c>
      <c r="N33" s="325" t="str">
        <f t="shared" si="9"/>
        <v/>
      </c>
      <c r="O33" s="37"/>
    </row>
    <row r="34" spans="1:15" ht="29.25" customHeight="1" x14ac:dyDescent="0.15">
      <c r="A34" s="44"/>
      <c r="B34" s="463">
        <v>62</v>
      </c>
      <c r="C34" s="204" t="s">
        <v>120</v>
      </c>
      <c r="D34" s="607" t="str">
        <f t="shared" si="6"/>
        <v/>
      </c>
      <c r="E34" s="608"/>
      <c r="F34" s="609"/>
      <c r="G34" s="610" t="str">
        <f t="shared" si="7"/>
        <v/>
      </c>
      <c r="H34" s="608"/>
      <c r="I34" s="611"/>
      <c r="J34" s="612"/>
      <c r="K34" s="613"/>
      <c r="M34" s="325" t="str">
        <f t="shared" si="8"/>
        <v/>
      </c>
      <c r="N34" s="325" t="str">
        <f t="shared" si="9"/>
        <v/>
      </c>
      <c r="O34" s="37"/>
    </row>
    <row r="35" spans="1:15" ht="29.25" customHeight="1" x14ac:dyDescent="0.15">
      <c r="A35" s="44"/>
      <c r="B35" s="463">
        <v>63</v>
      </c>
      <c r="C35" s="204" t="s">
        <v>121</v>
      </c>
      <c r="D35" s="607" t="str">
        <f t="shared" si="6"/>
        <v/>
      </c>
      <c r="E35" s="608"/>
      <c r="F35" s="609"/>
      <c r="G35" s="610" t="str">
        <f t="shared" si="7"/>
        <v/>
      </c>
      <c r="H35" s="608"/>
      <c r="I35" s="611"/>
      <c r="J35" s="612"/>
      <c r="K35" s="613"/>
      <c r="M35" s="325" t="str">
        <f t="shared" si="8"/>
        <v/>
      </c>
      <c r="N35" s="325" t="str">
        <f t="shared" si="9"/>
        <v/>
      </c>
      <c r="O35" s="37"/>
    </row>
    <row r="36" spans="1:15" ht="29.25" customHeight="1" x14ac:dyDescent="0.15">
      <c r="A36" s="44"/>
      <c r="B36" s="463">
        <v>64</v>
      </c>
      <c r="C36" s="204" t="s">
        <v>122</v>
      </c>
      <c r="D36" s="607" t="str">
        <f t="shared" si="6"/>
        <v/>
      </c>
      <c r="E36" s="608"/>
      <c r="F36" s="609"/>
      <c r="G36" s="610" t="str">
        <f t="shared" si="7"/>
        <v/>
      </c>
      <c r="H36" s="608"/>
      <c r="I36" s="611"/>
      <c r="J36" s="612"/>
      <c r="K36" s="613"/>
      <c r="M36" s="325" t="str">
        <f t="shared" si="8"/>
        <v/>
      </c>
      <c r="N36" s="325" t="str">
        <f t="shared" si="9"/>
        <v/>
      </c>
      <c r="O36" s="37"/>
    </row>
    <row r="37" spans="1:15" ht="29.25" customHeight="1" x14ac:dyDescent="0.15">
      <c r="A37" s="44"/>
      <c r="B37" s="463">
        <v>65</v>
      </c>
      <c r="C37" s="204" t="s">
        <v>123</v>
      </c>
      <c r="D37" s="649"/>
      <c r="E37" s="650"/>
      <c r="F37" s="651"/>
      <c r="G37" s="652"/>
      <c r="H37" s="653"/>
      <c r="I37" s="653"/>
      <c r="J37" s="653"/>
      <c r="K37" s="651"/>
      <c r="O37" s="37"/>
    </row>
    <row r="38" spans="1:15" ht="29.25" customHeight="1" x14ac:dyDescent="0.15">
      <c r="A38" s="44"/>
      <c r="B38" s="463">
        <v>66</v>
      </c>
      <c r="C38" s="204" t="s">
        <v>124</v>
      </c>
      <c r="D38" s="607" t="str">
        <f t="shared" ref="D38:D39" si="10">IF(AND(E38="",F38=""),"",AVERAGE(E38:F38))</f>
        <v/>
      </c>
      <c r="E38" s="608"/>
      <c r="F38" s="609"/>
      <c r="G38" s="610" t="str">
        <f t="shared" ref="G38:G39" si="11">IF(AND(H38="",J38=""),"",AVERAGE(H38,J38))</f>
        <v/>
      </c>
      <c r="H38" s="612"/>
      <c r="I38" s="612"/>
      <c r="J38" s="612"/>
      <c r="K38" s="609"/>
      <c r="M38" s="325" t="str">
        <f t="shared" ref="M38:M39" si="12">IF(OR(AND(D38&gt;0,D38&lt;&gt;"",OR(G38=0,G38="")),AND(E38&gt;0,E38&lt;&gt;"",OR(H38=0,H38="")),AND(F38&gt;0,F38&lt;&gt;"",OR(J38=0,J38=""))),"賃金が未入力","")</f>
        <v/>
      </c>
      <c r="N38" s="325" t="str">
        <f t="shared" ref="N38:N39" si="13">IF(OR(AND(G38&gt;0,G38&lt;&gt;"",OR(D38=0,D38="")),AND(H38&gt;0,H38&lt;&gt;"",OR(E38=0,E38="")),AND(J38&gt;0,J38&lt;&gt;"",OR(F38=0,F38=""))),"料金が未入力","")</f>
        <v/>
      </c>
      <c r="O38" s="37"/>
    </row>
    <row r="39" spans="1:15" ht="29.25" customHeight="1" x14ac:dyDescent="0.15">
      <c r="A39" s="44"/>
      <c r="B39" s="463">
        <v>67</v>
      </c>
      <c r="C39" s="204" t="s">
        <v>125</v>
      </c>
      <c r="D39" s="607" t="str">
        <f t="shared" si="10"/>
        <v/>
      </c>
      <c r="E39" s="608"/>
      <c r="F39" s="609"/>
      <c r="G39" s="610" t="str">
        <f t="shared" si="11"/>
        <v/>
      </c>
      <c r="H39" s="612"/>
      <c r="I39" s="612"/>
      <c r="J39" s="612"/>
      <c r="K39" s="609"/>
      <c r="M39" s="325" t="str">
        <f t="shared" si="12"/>
        <v/>
      </c>
      <c r="N39" s="325" t="str">
        <f t="shared" si="13"/>
        <v/>
      </c>
      <c r="O39" s="37"/>
    </row>
    <row r="40" spans="1:15" ht="29.25" customHeight="1" x14ac:dyDescent="0.15">
      <c r="A40" s="44"/>
      <c r="B40" s="463">
        <v>68</v>
      </c>
      <c r="C40" s="204" t="s">
        <v>126</v>
      </c>
      <c r="D40" s="649"/>
      <c r="E40" s="650"/>
      <c r="F40" s="651"/>
      <c r="G40" s="652"/>
      <c r="H40" s="654"/>
      <c r="I40" s="654"/>
      <c r="J40" s="654"/>
      <c r="K40" s="655"/>
      <c r="O40" s="37"/>
    </row>
    <row r="41" spans="1:15" ht="29.25" customHeight="1" x14ac:dyDescent="0.15">
      <c r="A41" s="44"/>
      <c r="B41" s="463">
        <v>69</v>
      </c>
      <c r="C41" s="204" t="s">
        <v>127</v>
      </c>
      <c r="D41" s="607" t="str">
        <f t="shared" ref="D41:D46" si="14">IF(AND(E41="",F41=""),"",AVERAGE(E41:F41))</f>
        <v/>
      </c>
      <c r="E41" s="608"/>
      <c r="F41" s="609"/>
      <c r="G41" s="610" t="str">
        <f t="shared" ref="G41:G46" si="15">IF(AND(H41="",J41=""),"",AVERAGE(H41,J41))</f>
        <v/>
      </c>
      <c r="H41" s="608"/>
      <c r="I41" s="611"/>
      <c r="J41" s="612"/>
      <c r="K41" s="613"/>
      <c r="L41" s="39"/>
      <c r="M41" s="325" t="str">
        <f t="shared" ref="M41:M46" si="16">IF(OR(AND(D41&gt;0,D41&lt;&gt;"",OR(G41=0,G41="")),AND(E41&gt;0,E41&lt;&gt;"",OR(H41=0,H41="")),AND(F41&gt;0,F41&lt;&gt;"",OR(J41=0,J41=""))),"賃金が未入力","")</f>
        <v/>
      </c>
      <c r="N41" s="325" t="str">
        <f t="shared" ref="N41:N46" si="17">IF(OR(AND(G41&gt;0,G41&lt;&gt;"",OR(D41=0,D41="")),AND(H41&gt;0,H41&lt;&gt;"",OR(E41=0,E41="")),AND(J41&gt;0,J41&lt;&gt;"",OR(F41=0,F41=""))),"料金が未入力","")</f>
        <v/>
      </c>
      <c r="O41" s="37"/>
    </row>
    <row r="42" spans="1:15" ht="29.25" customHeight="1" x14ac:dyDescent="0.15">
      <c r="A42" s="44"/>
      <c r="B42" s="463">
        <v>70</v>
      </c>
      <c r="C42" s="204" t="s">
        <v>128</v>
      </c>
      <c r="D42" s="607" t="str">
        <f t="shared" si="14"/>
        <v/>
      </c>
      <c r="E42" s="608"/>
      <c r="F42" s="609"/>
      <c r="G42" s="610" t="str">
        <f t="shared" si="15"/>
        <v/>
      </c>
      <c r="H42" s="608"/>
      <c r="I42" s="611"/>
      <c r="J42" s="612"/>
      <c r="K42" s="613"/>
      <c r="L42" s="39"/>
      <c r="M42" s="325" t="str">
        <f t="shared" si="16"/>
        <v/>
      </c>
      <c r="N42" s="325" t="str">
        <f t="shared" si="17"/>
        <v/>
      </c>
      <c r="O42" s="37"/>
    </row>
    <row r="43" spans="1:15" ht="29.25" customHeight="1" x14ac:dyDescent="0.15">
      <c r="A43" s="44"/>
      <c r="B43" s="463">
        <v>71</v>
      </c>
      <c r="C43" s="204" t="s">
        <v>129</v>
      </c>
      <c r="D43" s="607" t="str">
        <f t="shared" si="14"/>
        <v/>
      </c>
      <c r="E43" s="608"/>
      <c r="F43" s="609"/>
      <c r="G43" s="610" t="str">
        <f t="shared" si="15"/>
        <v/>
      </c>
      <c r="H43" s="608"/>
      <c r="I43" s="611"/>
      <c r="J43" s="612"/>
      <c r="K43" s="613"/>
      <c r="L43" s="39"/>
      <c r="M43" s="325" t="str">
        <f t="shared" si="16"/>
        <v/>
      </c>
      <c r="N43" s="325" t="str">
        <f t="shared" si="17"/>
        <v/>
      </c>
      <c r="O43" s="37"/>
    </row>
    <row r="44" spans="1:15" ht="29.25" customHeight="1" x14ac:dyDescent="0.15">
      <c r="A44" s="44"/>
      <c r="B44" s="463">
        <v>72</v>
      </c>
      <c r="C44" s="204" t="s">
        <v>130</v>
      </c>
      <c r="D44" s="607" t="str">
        <f t="shared" si="14"/>
        <v/>
      </c>
      <c r="E44" s="608"/>
      <c r="F44" s="609"/>
      <c r="G44" s="610" t="str">
        <f t="shared" si="15"/>
        <v/>
      </c>
      <c r="H44" s="608"/>
      <c r="I44" s="611"/>
      <c r="J44" s="612"/>
      <c r="K44" s="613"/>
      <c r="L44" s="39"/>
      <c r="M44" s="325" t="str">
        <f t="shared" si="16"/>
        <v/>
      </c>
      <c r="N44" s="325" t="str">
        <f t="shared" si="17"/>
        <v/>
      </c>
      <c r="O44" s="37"/>
    </row>
    <row r="45" spans="1:15" ht="29.25" customHeight="1" x14ac:dyDescent="0.15">
      <c r="A45" s="44"/>
      <c r="B45" s="463">
        <v>73</v>
      </c>
      <c r="C45" s="446" t="s">
        <v>477</v>
      </c>
      <c r="D45" s="607" t="str">
        <f t="shared" ref="D45" si="18">IF(AND(E45="",F45=""),"",AVERAGE(E45:F45))</f>
        <v/>
      </c>
      <c r="E45" s="608"/>
      <c r="F45" s="609"/>
      <c r="G45" s="610" t="str">
        <f t="shared" ref="G45" si="19">IF(AND(H45="",J45=""),"",AVERAGE(H45,J45))</f>
        <v/>
      </c>
      <c r="H45" s="608"/>
      <c r="I45" s="611"/>
      <c r="J45" s="612"/>
      <c r="K45" s="613"/>
      <c r="L45" s="39"/>
      <c r="M45" s="325" t="str">
        <f t="shared" si="16"/>
        <v/>
      </c>
      <c r="N45" s="325" t="str">
        <f t="shared" si="17"/>
        <v/>
      </c>
      <c r="O45" s="37"/>
    </row>
    <row r="46" spans="1:15" ht="29.25" customHeight="1" thickBot="1" x14ac:dyDescent="0.2">
      <c r="A46" s="42"/>
      <c r="B46" s="466">
        <v>99</v>
      </c>
      <c r="C46" s="205" t="s">
        <v>131</v>
      </c>
      <c r="D46" s="621" t="str">
        <f t="shared" si="14"/>
        <v/>
      </c>
      <c r="E46" s="622"/>
      <c r="F46" s="623"/>
      <c r="G46" s="621" t="str">
        <f t="shared" si="15"/>
        <v/>
      </c>
      <c r="H46" s="622"/>
      <c r="I46" s="624"/>
      <c r="J46" s="625"/>
      <c r="K46" s="626"/>
      <c r="L46" s="39"/>
      <c r="M46" s="325" t="str">
        <f t="shared" si="16"/>
        <v/>
      </c>
      <c r="N46" s="325" t="str">
        <f t="shared" si="17"/>
        <v/>
      </c>
      <c r="O46" s="37"/>
    </row>
    <row r="47" spans="1:15" ht="29.25" customHeight="1" x14ac:dyDescent="0.15">
      <c r="A47" s="41"/>
      <c r="D47" s="40"/>
      <c r="E47" s="40"/>
      <c r="F47" s="40"/>
      <c r="G47" s="40"/>
      <c r="H47" s="40"/>
      <c r="I47" s="40"/>
      <c r="J47" s="40"/>
      <c r="K47" s="40"/>
      <c r="L47" s="39"/>
      <c r="M47" s="38"/>
      <c r="N47" s="40"/>
      <c r="O47" s="37"/>
    </row>
    <row r="48" spans="1:15" ht="29.25" customHeight="1" x14ac:dyDescent="0.15">
      <c r="A48" s="41"/>
      <c r="C48" s="41"/>
      <c r="D48" s="40"/>
      <c r="E48" s="40"/>
      <c r="F48" s="40"/>
      <c r="G48" s="40"/>
      <c r="H48" s="40"/>
      <c r="I48" s="40"/>
      <c r="J48" s="40"/>
      <c r="K48" s="40"/>
      <c r="L48" s="39"/>
      <c r="M48" s="38"/>
      <c r="N48" s="40"/>
      <c r="O48" s="37"/>
    </row>
    <row r="49" spans="1:15" ht="29.25" customHeight="1" x14ac:dyDescent="0.15">
      <c r="A49" s="41"/>
      <c r="C49" s="41"/>
      <c r="D49" s="40"/>
      <c r="E49" s="40"/>
      <c r="F49" s="40"/>
      <c r="G49" s="40"/>
      <c r="H49" s="40"/>
      <c r="I49" s="40"/>
      <c r="J49" s="40"/>
      <c r="K49" s="40"/>
      <c r="L49" s="39"/>
      <c r="M49" s="38"/>
      <c r="N49" s="40"/>
      <c r="O49" s="37"/>
    </row>
    <row r="50" spans="1:15" ht="29.25" customHeight="1" x14ac:dyDescent="0.15">
      <c r="A50" s="41"/>
      <c r="C50" s="41"/>
      <c r="D50" s="40"/>
      <c r="E50" s="40"/>
      <c r="F50" s="40"/>
      <c r="G50" s="40"/>
      <c r="H50" s="40"/>
      <c r="I50" s="40"/>
      <c r="J50" s="40"/>
      <c r="K50" s="40"/>
      <c r="L50" s="39"/>
      <c r="M50" s="38"/>
      <c r="N50" s="40"/>
      <c r="O50" s="37"/>
    </row>
    <row r="51" spans="1:15" ht="29.25" customHeight="1" x14ac:dyDescent="0.15">
      <c r="A51" s="41"/>
      <c r="B51" s="447"/>
      <c r="C51" s="41"/>
      <c r="D51" s="40"/>
      <c r="E51" s="40"/>
      <c r="F51" s="40"/>
      <c r="G51" s="40"/>
      <c r="H51" s="40"/>
      <c r="I51" s="40"/>
      <c r="J51" s="40"/>
      <c r="K51" s="40"/>
      <c r="L51" s="39"/>
      <c r="M51" s="38"/>
      <c r="N51" s="40"/>
      <c r="O51" s="37"/>
    </row>
    <row r="52" spans="1:15" ht="29.25" customHeight="1" x14ac:dyDescent="0.15">
      <c r="L52" s="39"/>
      <c r="M52" s="38"/>
      <c r="N52" s="37"/>
      <c r="O52" s="37"/>
    </row>
    <row r="53" spans="1:15" ht="29.25" customHeight="1" x14ac:dyDescent="0.15">
      <c r="L53" s="39"/>
      <c r="M53" s="38"/>
      <c r="N53" s="37"/>
    </row>
    <row r="54" spans="1:15" ht="29.25" customHeight="1" x14ac:dyDescent="0.15">
      <c r="L54" s="37"/>
      <c r="M54" s="37"/>
      <c r="N54" s="37"/>
    </row>
    <row r="55" spans="1:15" ht="29.25" customHeight="1" x14ac:dyDescent="0.15">
      <c r="L55" s="37"/>
      <c r="M55" s="37"/>
      <c r="N55" s="37"/>
    </row>
  </sheetData>
  <sheetProtection sheet="1" objects="1" scenarios="1"/>
  <mergeCells count="9">
    <mergeCell ref="A5:C8"/>
    <mergeCell ref="D5:F5"/>
    <mergeCell ref="G5:K5"/>
    <mergeCell ref="D6:D8"/>
    <mergeCell ref="G6:G8"/>
    <mergeCell ref="E7:E8"/>
    <mergeCell ref="F7:F8"/>
    <mergeCell ref="H7:H8"/>
    <mergeCell ref="J7:J8"/>
  </mergeCells>
  <phoneticPr fontId="5"/>
  <dataValidations count="1">
    <dataValidation type="whole" operator="greaterThanOrEqual" allowBlank="1" showInputMessage="1" showErrorMessage="1" sqref="H9:K19 E21:F36 H21:K36 E38:F39 H38:K39 E9:F19 H41:K46 E41:F46">
      <formula1>0</formula1>
    </dataValidation>
  </dataValidations>
  <printOptions horizontalCentered="1"/>
  <pageMargins left="0.39370078740157483" right="0.39370078740157483" top="0.39370078740157483" bottom="0.47244094488188981" header="0.31496062992125984" footer="0.31496062992125984"/>
  <pageSetup paperSize="9" scale="61"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J49"/>
  <sheetViews>
    <sheetView topLeftCell="A25" zoomScale="90" zoomScaleNormal="90" zoomScaleSheetLayoutView="100" workbookViewId="0">
      <selection activeCell="C36" sqref="C36"/>
    </sheetView>
  </sheetViews>
  <sheetFormatPr defaultRowHeight="13.5" x14ac:dyDescent="0.15"/>
  <cols>
    <col min="1" max="1" width="2.625" style="35" customWidth="1"/>
    <col min="2" max="2" width="41.875" style="35" customWidth="1"/>
    <col min="3" max="3" width="31.25" style="36" customWidth="1"/>
    <col min="4" max="5" width="31.25" style="35" customWidth="1"/>
    <col min="6" max="6" width="18.125" style="35" customWidth="1"/>
    <col min="7" max="7" width="18.5" style="35" bestFit="1" customWidth="1"/>
    <col min="8" max="8" width="3.125" style="35" customWidth="1"/>
    <col min="9" max="9" width="21.625" style="35" customWidth="1"/>
    <col min="10" max="10" width="14.25" style="35" customWidth="1"/>
    <col min="11" max="16384" width="9" style="35"/>
  </cols>
  <sheetData>
    <row r="1" spans="1:10" ht="29.25" customHeight="1" x14ac:dyDescent="0.15">
      <c r="C1" s="35"/>
      <c r="D1" s="59"/>
      <c r="E1" s="59" t="s">
        <v>441</v>
      </c>
      <c r="H1" s="37"/>
      <c r="I1" s="37"/>
      <c r="J1" s="37"/>
    </row>
    <row r="2" spans="1:10" ht="29.25" customHeight="1" x14ac:dyDescent="0.15">
      <c r="A2" s="32" t="s">
        <v>237</v>
      </c>
      <c r="H2" s="37"/>
      <c r="I2" s="37"/>
      <c r="J2" s="37"/>
    </row>
    <row r="3" spans="1:10" ht="29.25" customHeight="1" x14ac:dyDescent="0.15">
      <c r="C3" s="35"/>
      <c r="H3" s="37"/>
      <c r="I3" s="37"/>
      <c r="J3" s="37"/>
    </row>
    <row r="4" spans="1:10" ht="29.25" customHeight="1" thickBot="1" x14ac:dyDescent="0.2">
      <c r="B4" s="36" t="s">
        <v>236</v>
      </c>
      <c r="C4" s="35"/>
      <c r="H4" s="37"/>
      <c r="I4" s="37"/>
      <c r="J4" s="37"/>
    </row>
    <row r="5" spans="1:10" ht="29.25" customHeight="1" x14ac:dyDescent="0.15">
      <c r="A5" s="925"/>
      <c r="B5" s="927"/>
      <c r="C5" s="940" t="s">
        <v>169</v>
      </c>
      <c r="D5" s="940" t="s">
        <v>170</v>
      </c>
      <c r="E5" s="952"/>
    </row>
    <row r="6" spans="1:10" ht="7.5" customHeight="1" x14ac:dyDescent="0.15">
      <c r="A6" s="928"/>
      <c r="B6" s="930"/>
      <c r="C6" s="941"/>
      <c r="D6" s="953" t="s">
        <v>174</v>
      </c>
      <c r="E6" s="76"/>
    </row>
    <row r="7" spans="1:10" ht="29.25" customHeight="1" thickBot="1" x14ac:dyDescent="0.2">
      <c r="A7" s="931"/>
      <c r="B7" s="933"/>
      <c r="C7" s="942"/>
      <c r="D7" s="942"/>
      <c r="E7" s="48" t="s">
        <v>171</v>
      </c>
    </row>
    <row r="8" spans="1:10" ht="29.25" customHeight="1" thickBot="1" x14ac:dyDescent="0.2">
      <c r="A8" s="940" t="s">
        <v>439</v>
      </c>
      <c r="B8" s="952"/>
      <c r="C8" s="489"/>
      <c r="D8" s="490"/>
      <c r="E8" s="498"/>
      <c r="F8" s="325" t="str">
        <f>IF(AND(C8&gt;0,C8&lt;&gt;"",OR(D8=0,D8="")),"賃金が未入力","")</f>
        <v/>
      </c>
      <c r="G8" s="325" t="str">
        <f>IF(AND(D8&gt;0,D8&lt;&gt;"",OR(C8=0,C8="")),"料金が未入力","")</f>
        <v/>
      </c>
    </row>
    <row r="9" spans="1:10" ht="29.25" customHeight="1" x14ac:dyDescent="0.15">
      <c r="A9" s="74"/>
      <c r="B9" s="75" t="s">
        <v>235</v>
      </c>
      <c r="C9" s="491"/>
      <c r="D9" s="492"/>
      <c r="E9" s="499"/>
      <c r="F9" s="325" t="str">
        <f t="shared" ref="F9:F27" si="0">IF(AND(C9&gt;0,C9&lt;&gt;"",OR(D9=0,D9="")),"賃金が未入力","")</f>
        <v/>
      </c>
      <c r="G9" s="325" t="str">
        <f t="shared" ref="G9:G27" si="1">IF(AND(D9&gt;0,D9&lt;&gt;"",OR(C9=0,C9="")),"料金が未入力","")</f>
        <v/>
      </c>
    </row>
    <row r="10" spans="1:10" ht="29.25" customHeight="1" x14ac:dyDescent="0.15">
      <c r="A10" s="74"/>
      <c r="B10" s="73" t="s">
        <v>234</v>
      </c>
      <c r="C10" s="493"/>
      <c r="D10" s="494"/>
      <c r="E10" s="500"/>
      <c r="F10" s="325" t="str">
        <f t="shared" si="0"/>
        <v/>
      </c>
      <c r="G10" s="325" t="str">
        <f t="shared" si="1"/>
        <v/>
      </c>
    </row>
    <row r="11" spans="1:10" ht="29.25" customHeight="1" x14ac:dyDescent="0.15">
      <c r="A11" s="74"/>
      <c r="B11" s="73" t="s">
        <v>233</v>
      </c>
      <c r="C11" s="493"/>
      <c r="D11" s="494"/>
      <c r="E11" s="500"/>
      <c r="F11" s="325" t="str">
        <f t="shared" si="0"/>
        <v/>
      </c>
      <c r="G11" s="325" t="str">
        <f t="shared" si="1"/>
        <v/>
      </c>
    </row>
    <row r="12" spans="1:10" ht="29.25" customHeight="1" x14ac:dyDescent="0.15">
      <c r="A12" s="74"/>
      <c r="B12" s="73" t="s">
        <v>232</v>
      </c>
      <c r="C12" s="493"/>
      <c r="D12" s="494"/>
      <c r="E12" s="500"/>
      <c r="F12" s="325" t="str">
        <f t="shared" si="0"/>
        <v/>
      </c>
      <c r="G12" s="325" t="str">
        <f t="shared" si="1"/>
        <v/>
      </c>
    </row>
    <row r="13" spans="1:10" ht="29.25" customHeight="1" x14ac:dyDescent="0.15">
      <c r="A13" s="74"/>
      <c r="B13" s="73" t="s">
        <v>231</v>
      </c>
      <c r="C13" s="493"/>
      <c r="D13" s="495"/>
      <c r="E13" s="470"/>
      <c r="F13" s="325" t="str">
        <f t="shared" si="0"/>
        <v/>
      </c>
      <c r="G13" s="325" t="str">
        <f t="shared" si="1"/>
        <v/>
      </c>
    </row>
    <row r="14" spans="1:10" ht="29.25" customHeight="1" x14ac:dyDescent="0.15">
      <c r="A14" s="74"/>
      <c r="B14" s="73" t="s">
        <v>230</v>
      </c>
      <c r="C14" s="493"/>
      <c r="D14" s="495"/>
      <c r="E14" s="470"/>
      <c r="F14" s="325" t="str">
        <f t="shared" si="0"/>
        <v/>
      </c>
      <c r="G14" s="325" t="str">
        <f t="shared" si="1"/>
        <v/>
      </c>
    </row>
    <row r="15" spans="1:10" ht="29.25" customHeight="1" x14ac:dyDescent="0.15">
      <c r="A15" s="74"/>
      <c r="B15" s="73" t="s">
        <v>229</v>
      </c>
      <c r="C15" s="493"/>
      <c r="D15" s="495"/>
      <c r="E15" s="470"/>
      <c r="F15" s="325" t="str">
        <f t="shared" si="0"/>
        <v/>
      </c>
      <c r="G15" s="325" t="str">
        <f t="shared" si="1"/>
        <v/>
      </c>
    </row>
    <row r="16" spans="1:10" ht="29.25" customHeight="1" x14ac:dyDescent="0.15">
      <c r="A16" s="74"/>
      <c r="B16" s="73" t="s">
        <v>228</v>
      </c>
      <c r="C16" s="493"/>
      <c r="D16" s="495"/>
      <c r="E16" s="470"/>
      <c r="F16" s="325" t="str">
        <f t="shared" si="0"/>
        <v/>
      </c>
      <c r="G16" s="325" t="str">
        <f t="shared" si="1"/>
        <v/>
      </c>
    </row>
    <row r="17" spans="1:7" ht="29.25" customHeight="1" x14ac:dyDescent="0.15">
      <c r="A17" s="74"/>
      <c r="B17" s="73" t="s">
        <v>227</v>
      </c>
      <c r="C17" s="493"/>
      <c r="D17" s="495"/>
      <c r="E17" s="470"/>
      <c r="F17" s="325" t="str">
        <f t="shared" si="0"/>
        <v/>
      </c>
      <c r="G17" s="325" t="str">
        <f t="shared" si="1"/>
        <v/>
      </c>
    </row>
    <row r="18" spans="1:7" ht="29.25" customHeight="1" x14ac:dyDescent="0.15">
      <c r="A18" s="74"/>
      <c r="B18" s="73" t="s">
        <v>226</v>
      </c>
      <c r="C18" s="493"/>
      <c r="D18" s="495"/>
      <c r="E18" s="470"/>
      <c r="F18" s="325" t="str">
        <f t="shared" si="0"/>
        <v/>
      </c>
      <c r="G18" s="325" t="str">
        <f t="shared" si="1"/>
        <v/>
      </c>
    </row>
    <row r="19" spans="1:7" ht="29.25" customHeight="1" x14ac:dyDescent="0.15">
      <c r="A19" s="74"/>
      <c r="B19" s="73" t="s">
        <v>225</v>
      </c>
      <c r="C19" s="493"/>
      <c r="D19" s="495"/>
      <c r="E19" s="470"/>
      <c r="F19" s="325" t="str">
        <f t="shared" si="0"/>
        <v/>
      </c>
      <c r="G19" s="325" t="str">
        <f t="shared" si="1"/>
        <v/>
      </c>
    </row>
    <row r="20" spans="1:7" ht="29.25" customHeight="1" x14ac:dyDescent="0.15">
      <c r="A20" s="74"/>
      <c r="B20" s="73" t="s">
        <v>224</v>
      </c>
      <c r="C20" s="493"/>
      <c r="D20" s="495"/>
      <c r="E20" s="470"/>
      <c r="F20" s="325" t="str">
        <f t="shared" si="0"/>
        <v/>
      </c>
      <c r="G20" s="325" t="str">
        <f t="shared" si="1"/>
        <v/>
      </c>
    </row>
    <row r="21" spans="1:7" ht="29.25" customHeight="1" x14ac:dyDescent="0.15">
      <c r="A21" s="74"/>
      <c r="B21" s="73" t="s">
        <v>223</v>
      </c>
      <c r="C21" s="493"/>
      <c r="D21" s="495"/>
      <c r="E21" s="470"/>
      <c r="F21" s="325" t="str">
        <f t="shared" si="0"/>
        <v/>
      </c>
      <c r="G21" s="325" t="str">
        <f t="shared" si="1"/>
        <v/>
      </c>
    </row>
    <row r="22" spans="1:7" ht="29.25" customHeight="1" x14ac:dyDescent="0.15">
      <c r="A22" s="74"/>
      <c r="B22" s="73" t="s">
        <v>222</v>
      </c>
      <c r="C22" s="493"/>
      <c r="D22" s="495"/>
      <c r="E22" s="470"/>
      <c r="F22" s="325" t="str">
        <f t="shared" si="0"/>
        <v/>
      </c>
      <c r="G22" s="325" t="str">
        <f t="shared" si="1"/>
        <v/>
      </c>
    </row>
    <row r="23" spans="1:7" ht="29.25" customHeight="1" x14ac:dyDescent="0.15">
      <c r="A23" s="74"/>
      <c r="B23" s="73" t="s">
        <v>221</v>
      </c>
      <c r="C23" s="493"/>
      <c r="D23" s="495"/>
      <c r="E23" s="470"/>
      <c r="F23" s="325" t="str">
        <f t="shared" si="0"/>
        <v/>
      </c>
      <c r="G23" s="325" t="str">
        <f t="shared" si="1"/>
        <v/>
      </c>
    </row>
    <row r="24" spans="1:7" ht="29.25" customHeight="1" x14ac:dyDescent="0.15">
      <c r="A24" s="74"/>
      <c r="B24" s="73" t="s">
        <v>220</v>
      </c>
      <c r="C24" s="493"/>
      <c r="D24" s="495"/>
      <c r="E24" s="470"/>
      <c r="F24" s="325" t="str">
        <f t="shared" si="0"/>
        <v/>
      </c>
      <c r="G24" s="325" t="str">
        <f t="shared" si="1"/>
        <v/>
      </c>
    </row>
    <row r="25" spans="1:7" ht="29.25" customHeight="1" x14ac:dyDescent="0.15">
      <c r="A25" s="74"/>
      <c r="B25" s="73" t="s">
        <v>219</v>
      </c>
      <c r="C25" s="493"/>
      <c r="D25" s="495"/>
      <c r="E25" s="470"/>
      <c r="F25" s="325" t="str">
        <f t="shared" si="0"/>
        <v/>
      </c>
      <c r="G25" s="325" t="str">
        <f t="shared" si="1"/>
        <v/>
      </c>
    </row>
    <row r="26" spans="1:7" ht="29.25" customHeight="1" x14ac:dyDescent="0.15">
      <c r="A26" s="74"/>
      <c r="B26" s="73" t="s">
        <v>218</v>
      </c>
      <c r="C26" s="493"/>
      <c r="D26" s="495"/>
      <c r="E26" s="470"/>
      <c r="F26" s="325" t="str">
        <f t="shared" si="0"/>
        <v/>
      </c>
      <c r="G26" s="325" t="str">
        <f t="shared" si="1"/>
        <v/>
      </c>
    </row>
    <row r="27" spans="1:7" ht="29.25" customHeight="1" thickBot="1" x14ac:dyDescent="0.2">
      <c r="A27" s="72"/>
      <c r="B27" s="71" t="s">
        <v>512</v>
      </c>
      <c r="C27" s="496"/>
      <c r="D27" s="497"/>
      <c r="E27" s="501"/>
      <c r="F27" s="325" t="str">
        <f t="shared" si="0"/>
        <v/>
      </c>
      <c r="G27" s="325" t="str">
        <f t="shared" si="1"/>
        <v/>
      </c>
    </row>
    <row r="28" spans="1:7" ht="29.25" customHeight="1" x14ac:dyDescent="0.15"/>
    <row r="29" spans="1:7" ht="29.25" customHeight="1" thickBot="1" x14ac:dyDescent="0.2">
      <c r="A29" s="37" t="s">
        <v>600</v>
      </c>
    </row>
    <row r="30" spans="1:7" ht="29.25" customHeight="1" thickBot="1" x14ac:dyDescent="0.2">
      <c r="B30" s="70" t="s">
        <v>135</v>
      </c>
      <c r="C30" s="69" t="s">
        <v>172</v>
      </c>
    </row>
    <row r="31" spans="1:7" ht="29.25" customHeight="1" x14ac:dyDescent="0.15">
      <c r="B31" s="324" t="s">
        <v>138</v>
      </c>
      <c r="C31" s="387"/>
    </row>
    <row r="32" spans="1:7" ht="29.25" customHeight="1" x14ac:dyDescent="0.15">
      <c r="B32" s="68" t="s">
        <v>404</v>
      </c>
      <c r="C32" s="388"/>
    </row>
    <row r="33" spans="2:6" ht="29.25" customHeight="1" thickBot="1" x14ac:dyDescent="0.2">
      <c r="B33" s="396" t="s">
        <v>134</v>
      </c>
      <c r="C33" s="389"/>
      <c r="F33" s="683" t="str">
        <f>IF(AND(C31="",C32="",C33=""),"情報提供状況が未入力","")</f>
        <v>情報提供状況が未入力</v>
      </c>
    </row>
    <row r="34" spans="2:6" ht="29.25" customHeight="1" x14ac:dyDescent="0.15">
      <c r="C34" s="35"/>
    </row>
    <row r="35" spans="2:6" ht="29.25" customHeight="1" x14ac:dyDescent="0.15">
      <c r="C35" s="35"/>
    </row>
    <row r="36" spans="2:6" ht="29.25" customHeight="1" x14ac:dyDescent="0.15">
      <c r="C36" s="35"/>
    </row>
    <row r="37" spans="2:6" ht="29.25" customHeight="1" x14ac:dyDescent="0.15"/>
    <row r="38" spans="2:6" ht="29.25" customHeight="1" x14ac:dyDescent="0.15"/>
    <row r="39" spans="2:6" ht="29.25" customHeight="1" x14ac:dyDescent="0.15"/>
    <row r="40" spans="2:6" ht="29.25" customHeight="1" x14ac:dyDescent="0.15"/>
    <row r="41" spans="2:6" ht="29.25" customHeight="1" x14ac:dyDescent="0.15"/>
    <row r="42" spans="2:6" ht="29.25" customHeight="1" x14ac:dyDescent="0.15"/>
    <row r="43" spans="2:6" ht="29.25" customHeight="1" x14ac:dyDescent="0.15"/>
    <row r="44" spans="2:6" ht="29.25" customHeight="1" x14ac:dyDescent="0.15"/>
    <row r="45" spans="2:6" ht="29.25" customHeight="1" x14ac:dyDescent="0.15"/>
    <row r="46" spans="2:6" ht="29.25" customHeight="1" x14ac:dyDescent="0.15"/>
    <row r="47" spans="2:6" ht="29.25" customHeight="1" x14ac:dyDescent="0.15"/>
    <row r="48" spans="2:6" ht="29.25" customHeight="1" x14ac:dyDescent="0.15"/>
    <row r="49" ht="29.25" customHeight="1" x14ac:dyDescent="0.15"/>
  </sheetData>
  <sheetProtection sheet="1" objects="1" scenarios="1"/>
  <mergeCells count="5">
    <mergeCell ref="D5:E5"/>
    <mergeCell ref="C5:C7"/>
    <mergeCell ref="A5:B7"/>
    <mergeCell ref="A8:B8"/>
    <mergeCell ref="D6:D7"/>
  </mergeCells>
  <phoneticPr fontId="5"/>
  <dataValidations count="2">
    <dataValidation type="whole" operator="greaterThanOrEqual" allowBlank="1" showInputMessage="1" showErrorMessage="1" sqref="C8:E27">
      <formula1>0</formula1>
    </dataValidation>
    <dataValidation type="list" allowBlank="1" showInputMessage="1" showErrorMessage="1" sqref="C31:C33">
      <formula1>"　,○"</formula1>
    </dataValidation>
  </dataValidations>
  <printOptions horizontalCentered="1"/>
  <pageMargins left="0.39370078740157483" right="0.39370078740157483" top="0.39370078740157483" bottom="0.47244094488188981" header="0.31496062992125984" footer="0.31496062992125984"/>
  <pageSetup paperSize="9" scale="62" orientation="portrait" r:id="rId1"/>
  <headerFooter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V57"/>
  <sheetViews>
    <sheetView zoomScale="70" zoomScaleNormal="70" zoomScaleSheetLayoutView="100" workbookViewId="0">
      <selection activeCell="L3" sqref="L3"/>
    </sheetView>
  </sheetViews>
  <sheetFormatPr defaultRowHeight="13.5" x14ac:dyDescent="0.15"/>
  <cols>
    <col min="1" max="1" width="1.875" style="77" customWidth="1"/>
    <col min="2" max="2" width="4.625" style="77" customWidth="1"/>
    <col min="3" max="3" width="11.5" style="77" customWidth="1"/>
    <col min="4" max="4" width="8.375" style="77" customWidth="1"/>
    <col min="5" max="12" width="8.125" style="77" customWidth="1"/>
    <col min="13" max="16" width="15.75" style="77" customWidth="1"/>
    <col min="17" max="17" width="22.75" style="331" customWidth="1"/>
    <col min="18" max="18" width="31.125" style="331" bestFit="1" customWidth="1"/>
    <col min="19" max="19" width="16.625" style="95" customWidth="1"/>
    <col min="20" max="20" width="6.375" style="95" customWidth="1"/>
    <col min="21" max="21" width="17.125" style="95" customWidth="1"/>
    <col min="22" max="22" width="9" style="95"/>
    <col min="23" max="16384" width="9" style="77"/>
  </cols>
  <sheetData>
    <row r="1" spans="1:20" ht="29.25" customHeight="1" x14ac:dyDescent="0.15">
      <c r="P1" s="59" t="s">
        <v>441</v>
      </c>
    </row>
    <row r="2" spans="1:20" ht="29.25" customHeight="1" x14ac:dyDescent="0.15">
      <c r="A2" s="1" t="s">
        <v>185</v>
      </c>
    </row>
    <row r="3" spans="1:20" ht="29.25" customHeight="1" x14ac:dyDescent="0.15"/>
    <row r="4" spans="1:20" ht="28.5" customHeight="1" x14ac:dyDescent="0.15">
      <c r="A4" s="114"/>
      <c r="B4" s="114" t="s">
        <v>601</v>
      </c>
      <c r="C4" s="139"/>
      <c r="D4" s="139"/>
      <c r="E4" s="139"/>
      <c r="F4" s="139"/>
      <c r="G4" s="97"/>
      <c r="H4" s="97"/>
      <c r="I4" s="97"/>
      <c r="J4" s="97"/>
      <c r="K4" s="114"/>
      <c r="L4" s="114"/>
      <c r="M4" s="114"/>
      <c r="N4" s="114"/>
      <c r="O4" s="114"/>
      <c r="P4" s="114"/>
      <c r="Q4" s="328"/>
      <c r="R4" s="399"/>
      <c r="S4" s="113"/>
      <c r="T4" s="113"/>
    </row>
    <row r="5" spans="1:20" s="21" customFormat="1" ht="28.5" customHeight="1" thickBot="1" x14ac:dyDescent="0.2">
      <c r="B5" s="138" t="s">
        <v>258</v>
      </c>
      <c r="C5" s="137" t="s">
        <v>165</v>
      </c>
      <c r="D5" s="137"/>
      <c r="E5" s="137"/>
      <c r="F5" s="119"/>
      <c r="G5" s="97"/>
      <c r="H5" s="97"/>
      <c r="I5" s="97"/>
      <c r="J5" s="97"/>
      <c r="K5" s="116"/>
      <c r="L5" s="116"/>
      <c r="M5" s="116"/>
      <c r="N5" s="116"/>
      <c r="O5" s="116"/>
      <c r="P5" s="116"/>
      <c r="Q5" s="329"/>
      <c r="R5" s="329"/>
      <c r="S5" s="115"/>
    </row>
    <row r="6" spans="1:20" s="21" customFormat="1" ht="8.25" customHeight="1" thickBot="1" x14ac:dyDescent="0.2">
      <c r="B6" s="136"/>
      <c r="C6" s="135"/>
      <c r="D6" s="135"/>
      <c r="E6" s="977" t="s">
        <v>1</v>
      </c>
      <c r="F6" s="134"/>
      <c r="G6" s="133"/>
      <c r="H6" s="133"/>
      <c r="I6" s="133"/>
      <c r="J6" s="1042" t="s">
        <v>257</v>
      </c>
      <c r="K6" s="1012"/>
      <c r="L6" s="1043"/>
      <c r="M6" s="977" t="s">
        <v>425</v>
      </c>
      <c r="N6" s="978"/>
      <c r="Q6" s="330"/>
      <c r="R6" s="330"/>
    </row>
    <row r="7" spans="1:20" s="21" customFormat="1" ht="26.25" customHeight="1" x14ac:dyDescent="0.15">
      <c r="B7" s="132"/>
      <c r="C7" s="131"/>
      <c r="D7" s="131"/>
      <c r="E7" s="1007"/>
      <c r="F7" s="977" t="s">
        <v>12</v>
      </c>
      <c r="G7" s="1009"/>
      <c r="H7" s="1012" t="s">
        <v>13</v>
      </c>
      <c r="I7" s="1013"/>
      <c r="J7" s="1044"/>
      <c r="K7" s="1045"/>
      <c r="L7" s="1046"/>
      <c r="M7" s="979"/>
      <c r="N7" s="980"/>
      <c r="Q7" s="330"/>
      <c r="R7" s="330"/>
    </row>
    <row r="8" spans="1:20" s="21" customFormat="1" ht="24" customHeight="1" thickBot="1" x14ac:dyDescent="0.2">
      <c r="B8" s="130"/>
      <c r="C8" s="129"/>
      <c r="D8" s="129"/>
      <c r="E8" s="1008"/>
      <c r="F8" s="1010"/>
      <c r="G8" s="1011"/>
      <c r="H8" s="1014"/>
      <c r="I8" s="1014"/>
      <c r="J8" s="1047"/>
      <c r="K8" s="1048"/>
      <c r="L8" s="1049"/>
      <c r="M8" s="128" t="s">
        <v>423</v>
      </c>
      <c r="N8" s="127" t="s">
        <v>424</v>
      </c>
      <c r="Q8" s="678" t="str">
        <f>IF(E9=0,"キャリアコンサルティングの窓口担当者未入力","")</f>
        <v>キャリアコンサルティングの窓口担当者未入力</v>
      </c>
      <c r="R8" s="330"/>
    </row>
    <row r="9" spans="1:20" s="21" customFormat="1" ht="24" customHeight="1" thickBot="1" x14ac:dyDescent="0.2">
      <c r="B9" s="1017" t="s">
        <v>1</v>
      </c>
      <c r="C9" s="1018"/>
      <c r="D9" s="1019"/>
      <c r="E9" s="416">
        <f>SUM(F9:I9)</f>
        <v>0</v>
      </c>
      <c r="F9" s="1015">
        <f>SUM(F10:G11)</f>
        <v>0</v>
      </c>
      <c r="G9" s="1016">
        <f>G10+G11</f>
        <v>0</v>
      </c>
      <c r="H9" s="1015">
        <f>SUM(H10:I11)</f>
        <v>0</v>
      </c>
      <c r="I9" s="1016">
        <f>I10+I11</f>
        <v>0</v>
      </c>
      <c r="J9" s="974"/>
      <c r="K9" s="975"/>
      <c r="L9" s="976"/>
      <c r="M9" s="421">
        <f>M11</f>
        <v>0</v>
      </c>
      <c r="N9" s="422">
        <f>N11</f>
        <v>0</v>
      </c>
      <c r="Q9" s="330" t="str">
        <f>IF(E9="","",IF(E9-E10&lt;&gt;M9+N9,"職務経験・知見あるものが少ない",""))</f>
        <v/>
      </c>
      <c r="R9" s="330"/>
    </row>
    <row r="10" spans="1:20" s="21" customFormat="1" ht="24" customHeight="1" thickBot="1" x14ac:dyDescent="0.2">
      <c r="B10" s="124"/>
      <c r="C10" s="1028" t="s">
        <v>256</v>
      </c>
      <c r="D10" s="1029"/>
      <c r="E10" s="417">
        <f>SUM(F10:I10)</f>
        <v>0</v>
      </c>
      <c r="F10" s="988"/>
      <c r="G10" s="989"/>
      <c r="H10" s="988"/>
      <c r="I10" s="989"/>
      <c r="J10" s="990" t="s">
        <v>438</v>
      </c>
      <c r="K10" s="991"/>
      <c r="L10" s="992"/>
      <c r="M10" s="126" t="s">
        <v>438</v>
      </c>
      <c r="N10" s="125" t="s">
        <v>438</v>
      </c>
      <c r="Q10" s="330" t="str">
        <f>IF(J9&gt;E9,"兼務の派遣元責任者数が多い","")</f>
        <v/>
      </c>
      <c r="R10" s="330"/>
    </row>
    <row r="11" spans="1:20" s="21" customFormat="1" ht="24" customHeight="1" x14ac:dyDescent="0.15">
      <c r="B11" s="124"/>
      <c r="C11" s="1020" t="s">
        <v>14</v>
      </c>
      <c r="D11" s="1021"/>
      <c r="E11" s="418">
        <f>SUM(F11:I11)</f>
        <v>0</v>
      </c>
      <c r="F11" s="984">
        <f>SUM(F12:F13)</f>
        <v>0</v>
      </c>
      <c r="G11" s="985">
        <f>SUM(G12:G13)</f>
        <v>0</v>
      </c>
      <c r="H11" s="984">
        <f>SUM(H12:H13)</f>
        <v>0</v>
      </c>
      <c r="I11" s="985">
        <f>SUM(I12:I13)</f>
        <v>0</v>
      </c>
      <c r="J11" s="993" t="s">
        <v>255</v>
      </c>
      <c r="K11" s="994"/>
      <c r="L11" s="995"/>
      <c r="M11" s="423">
        <f>SUM(M12:M13)</f>
        <v>0</v>
      </c>
      <c r="N11" s="424">
        <f>SUM(N12:N13)</f>
        <v>0</v>
      </c>
      <c r="Q11" s="330"/>
      <c r="R11" s="330"/>
    </row>
    <row r="12" spans="1:20" s="21" customFormat="1" ht="24" customHeight="1" x14ac:dyDescent="0.15">
      <c r="B12" s="124"/>
      <c r="C12" s="124"/>
      <c r="D12" s="123" t="s">
        <v>15</v>
      </c>
      <c r="E12" s="419">
        <f>SUM(F12:I12)</f>
        <v>0</v>
      </c>
      <c r="F12" s="986"/>
      <c r="G12" s="987"/>
      <c r="H12" s="986"/>
      <c r="I12" s="987"/>
      <c r="J12" s="996" t="s">
        <v>153</v>
      </c>
      <c r="K12" s="997"/>
      <c r="L12" s="998"/>
      <c r="M12" s="502"/>
      <c r="N12" s="503"/>
      <c r="Q12" s="330"/>
      <c r="R12" s="330"/>
    </row>
    <row r="13" spans="1:20" s="21" customFormat="1" ht="24" customHeight="1" thickBot="1" x14ac:dyDescent="0.2">
      <c r="B13" s="122"/>
      <c r="C13" s="121"/>
      <c r="D13" s="120" t="s">
        <v>0</v>
      </c>
      <c r="E13" s="420">
        <f>SUM(F13:I13)</f>
        <v>0</v>
      </c>
      <c r="F13" s="982"/>
      <c r="G13" s="983"/>
      <c r="H13" s="982"/>
      <c r="I13" s="983"/>
      <c r="J13" s="1036" t="s">
        <v>255</v>
      </c>
      <c r="K13" s="1037"/>
      <c r="L13" s="1038"/>
      <c r="M13" s="504"/>
      <c r="N13" s="505"/>
      <c r="Q13" s="330"/>
      <c r="R13" s="330"/>
    </row>
    <row r="14" spans="1:20" s="21" customFormat="1" ht="29.25" customHeight="1" x14ac:dyDescent="0.15">
      <c r="A14" s="117"/>
      <c r="B14" s="119"/>
      <c r="C14" s="119"/>
      <c r="D14" s="118"/>
      <c r="E14" s="118"/>
      <c r="F14" s="118"/>
      <c r="G14" s="118"/>
      <c r="H14" s="118"/>
      <c r="I14" s="119"/>
      <c r="J14" s="119"/>
      <c r="K14" s="119"/>
      <c r="L14" s="119"/>
      <c r="M14" s="118"/>
      <c r="N14" s="117"/>
      <c r="O14" s="117"/>
      <c r="P14" s="117"/>
      <c r="Q14" s="684"/>
      <c r="R14" s="329"/>
      <c r="S14" s="115"/>
    </row>
    <row r="15" spans="1:20" ht="29.25" customHeight="1" thickBot="1" x14ac:dyDescent="0.2">
      <c r="A15" s="96"/>
      <c r="B15" s="97" t="s">
        <v>254</v>
      </c>
      <c r="C15" s="96" t="s">
        <v>253</v>
      </c>
      <c r="D15" s="96"/>
      <c r="E15" s="96"/>
      <c r="F15" s="96"/>
      <c r="G15" s="98"/>
      <c r="H15" s="98"/>
      <c r="I15" s="98"/>
      <c r="J15" s="98"/>
      <c r="K15" s="98"/>
      <c r="L15" s="98"/>
      <c r="M15" s="114"/>
      <c r="N15" s="114"/>
      <c r="O15" s="114"/>
      <c r="P15" s="114"/>
      <c r="R15" s="399"/>
      <c r="S15" s="113"/>
      <c r="T15" s="113"/>
    </row>
    <row r="16" spans="1:20" s="95" customFormat="1" ht="7.5" customHeight="1" thickBot="1" x14ac:dyDescent="0.2">
      <c r="A16" s="98"/>
      <c r="B16" s="112"/>
      <c r="C16" s="853" t="s">
        <v>75</v>
      </c>
      <c r="D16" s="853"/>
      <c r="E16" s="853"/>
      <c r="F16" s="111"/>
      <c r="G16" s="111"/>
      <c r="H16" s="111"/>
      <c r="I16" s="111"/>
      <c r="J16" s="111"/>
      <c r="K16" s="111"/>
      <c r="L16" s="110"/>
      <c r="N16" s="98"/>
      <c r="O16" s="98"/>
      <c r="P16" s="98"/>
      <c r="Q16" s="331"/>
      <c r="R16" s="331"/>
    </row>
    <row r="17" spans="1:22" s="95" customFormat="1" ht="6" customHeight="1" thickBot="1" x14ac:dyDescent="0.2">
      <c r="A17" s="98"/>
      <c r="B17" s="109"/>
      <c r="C17" s="981"/>
      <c r="D17" s="981"/>
      <c r="E17" s="981"/>
      <c r="F17" s="1022" t="s">
        <v>10</v>
      </c>
      <c r="G17" s="1023"/>
      <c r="H17" s="1023"/>
      <c r="I17" s="111"/>
      <c r="J17" s="111"/>
      <c r="K17" s="111"/>
      <c r="L17" s="110"/>
      <c r="N17" s="98"/>
      <c r="O17" s="98"/>
      <c r="P17" s="98"/>
      <c r="Q17" s="331"/>
      <c r="R17" s="331"/>
    </row>
    <row r="18" spans="1:22" s="95" customFormat="1" ht="20.25" customHeight="1" x14ac:dyDescent="0.15">
      <c r="A18" s="98"/>
      <c r="B18" s="109"/>
      <c r="C18" s="981"/>
      <c r="D18" s="981"/>
      <c r="E18" s="981"/>
      <c r="F18" s="1024"/>
      <c r="G18" s="1025"/>
      <c r="H18" s="1025"/>
      <c r="I18" s="1026" t="s">
        <v>11</v>
      </c>
      <c r="J18" s="1027"/>
      <c r="K18" s="1027"/>
      <c r="L18" s="110"/>
      <c r="N18" s="98"/>
      <c r="O18" s="98"/>
      <c r="P18" s="98"/>
      <c r="Q18" s="331"/>
      <c r="R18" s="331"/>
    </row>
    <row r="19" spans="1:22" s="95" customFormat="1" ht="54" customHeight="1" thickBot="1" x14ac:dyDescent="0.2">
      <c r="A19" s="98"/>
      <c r="B19" s="109"/>
      <c r="C19" s="108" t="s">
        <v>1</v>
      </c>
      <c r="D19" s="104" t="s">
        <v>16</v>
      </c>
      <c r="E19" s="106" t="s">
        <v>17</v>
      </c>
      <c r="F19" s="107" t="s">
        <v>1</v>
      </c>
      <c r="G19" s="104" t="s">
        <v>16</v>
      </c>
      <c r="H19" s="106" t="s">
        <v>17</v>
      </c>
      <c r="I19" s="105" t="s">
        <v>1</v>
      </c>
      <c r="J19" s="104" t="s">
        <v>16</v>
      </c>
      <c r="K19" s="103" t="s">
        <v>17</v>
      </c>
      <c r="L19" s="102"/>
      <c r="N19" s="98"/>
      <c r="O19" s="98"/>
      <c r="P19" s="98"/>
      <c r="Q19" s="331" t="str">
        <f>IF(OR(F20&gt;C20,G20&gt;D20,H20&gt;E20),"全派遣労働者数より希望者数が多い","")</f>
        <v/>
      </c>
      <c r="R19" s="331"/>
    </row>
    <row r="20" spans="1:22" s="95" customFormat="1" ht="24" customHeight="1" thickBot="1" x14ac:dyDescent="0.2">
      <c r="A20" s="98"/>
      <c r="B20" s="101"/>
      <c r="C20" s="425">
        <f>SUM(D20:E20)</f>
        <v>0</v>
      </c>
      <c r="D20" s="506"/>
      <c r="E20" s="507"/>
      <c r="F20" s="425">
        <f>SUM(G20:H20)</f>
        <v>0</v>
      </c>
      <c r="G20" s="506"/>
      <c r="H20" s="508"/>
      <c r="I20" s="425">
        <f>SUM(J20:K20)</f>
        <v>0</v>
      </c>
      <c r="J20" s="509"/>
      <c r="K20" s="508"/>
      <c r="L20" s="100"/>
      <c r="N20" s="98"/>
      <c r="O20" s="98"/>
      <c r="P20" s="98"/>
      <c r="Q20" s="331" t="str">
        <f>IF(OR(I20&gt;F20,J20&gt;G20,K20&gt;H20),"希望者数より実施者数が多い","")</f>
        <v/>
      </c>
      <c r="R20" s="331"/>
    </row>
    <row r="21" spans="1:22" s="95" customFormat="1" ht="28.5" customHeight="1" x14ac:dyDescent="0.15">
      <c r="A21" s="98"/>
      <c r="B21" s="99"/>
      <c r="C21" s="96"/>
      <c r="D21" s="96"/>
      <c r="E21" s="96"/>
      <c r="F21" s="96"/>
      <c r="G21" s="96"/>
      <c r="H21" s="96"/>
      <c r="I21" s="96"/>
      <c r="J21" s="96"/>
      <c r="K21" s="96"/>
      <c r="L21" s="96"/>
      <c r="M21" s="96"/>
      <c r="N21" s="96"/>
      <c r="O21" s="96"/>
      <c r="P21" s="96"/>
      <c r="Q21" s="332"/>
      <c r="R21" s="331"/>
    </row>
    <row r="22" spans="1:22" s="95" customFormat="1" ht="28.5" customHeight="1" thickBot="1" x14ac:dyDescent="0.2">
      <c r="A22" s="98"/>
      <c r="B22" s="97" t="s">
        <v>252</v>
      </c>
      <c r="C22" s="96" t="s">
        <v>432</v>
      </c>
      <c r="D22" s="96"/>
      <c r="E22" s="96"/>
      <c r="F22" s="96"/>
      <c r="G22" s="96"/>
      <c r="H22" s="96"/>
      <c r="I22" s="96"/>
      <c r="J22" s="96"/>
      <c r="K22" s="96"/>
      <c r="L22" s="96"/>
      <c r="M22" s="96"/>
      <c r="N22" s="96"/>
      <c r="O22" s="96"/>
      <c r="P22" s="96"/>
      <c r="Q22" s="332"/>
      <c r="R22" s="331"/>
    </row>
    <row r="23" spans="1:22" ht="42" customHeight="1" x14ac:dyDescent="0.15">
      <c r="A23" s="79"/>
      <c r="B23" s="999" t="s">
        <v>18</v>
      </c>
      <c r="C23" s="1000"/>
      <c r="D23" s="1000"/>
      <c r="E23" s="1030" t="s">
        <v>251</v>
      </c>
      <c r="F23" s="1031"/>
      <c r="G23" s="1031"/>
      <c r="H23" s="1032"/>
      <c r="I23" s="1030" t="s">
        <v>166</v>
      </c>
      <c r="J23" s="1031"/>
      <c r="K23" s="1031"/>
      <c r="L23" s="1032"/>
      <c r="M23" s="1051" t="s">
        <v>250</v>
      </c>
      <c r="N23" s="1051" t="s">
        <v>249</v>
      </c>
      <c r="O23" s="1051" t="s">
        <v>248</v>
      </c>
      <c r="P23" s="1032" t="s">
        <v>247</v>
      </c>
    </row>
    <row r="24" spans="1:22" ht="21.75" customHeight="1" x14ac:dyDescent="0.15">
      <c r="A24" s="79"/>
      <c r="B24" s="1001"/>
      <c r="C24" s="1002"/>
      <c r="D24" s="1002"/>
      <c r="E24" s="1033"/>
      <c r="F24" s="1034"/>
      <c r="G24" s="1034"/>
      <c r="H24" s="1035"/>
      <c r="I24" s="1033"/>
      <c r="J24" s="1034"/>
      <c r="K24" s="1034"/>
      <c r="L24" s="1035"/>
      <c r="M24" s="1052"/>
      <c r="N24" s="1052"/>
      <c r="O24" s="1052"/>
      <c r="P24" s="1035"/>
    </row>
    <row r="25" spans="1:22" ht="21.75" customHeight="1" x14ac:dyDescent="0.15">
      <c r="A25" s="79"/>
      <c r="B25" s="1001"/>
      <c r="C25" s="1002"/>
      <c r="D25" s="1002"/>
      <c r="E25" s="1033"/>
      <c r="F25" s="1034"/>
      <c r="G25" s="1034"/>
      <c r="H25" s="1035"/>
      <c r="I25" s="1033" t="s">
        <v>164</v>
      </c>
      <c r="J25" s="1034"/>
      <c r="K25" s="1034"/>
      <c r="L25" s="1035"/>
      <c r="M25" s="1052"/>
      <c r="N25" s="1052"/>
      <c r="O25" s="1052"/>
      <c r="P25" s="1035"/>
    </row>
    <row r="26" spans="1:22" ht="33" customHeight="1" x14ac:dyDescent="0.15">
      <c r="A26" s="79"/>
      <c r="B26" s="1003"/>
      <c r="C26" s="1004"/>
      <c r="D26" s="1004"/>
      <c r="E26" s="1039" t="s">
        <v>246</v>
      </c>
      <c r="F26" s="1040"/>
      <c r="G26" s="1040"/>
      <c r="H26" s="1041"/>
      <c r="I26" s="1039"/>
      <c r="J26" s="1054"/>
      <c r="K26" s="1054"/>
      <c r="L26" s="1055"/>
      <c r="M26" s="1052"/>
      <c r="N26" s="1052"/>
      <c r="O26" s="1052"/>
      <c r="P26" s="1035"/>
    </row>
    <row r="27" spans="1:22" ht="23.25" customHeight="1" thickBot="1" x14ac:dyDescent="0.2">
      <c r="A27" s="79"/>
      <c r="B27" s="1005"/>
      <c r="C27" s="1006"/>
      <c r="D27" s="1006"/>
      <c r="E27" s="94" t="s">
        <v>140</v>
      </c>
      <c r="F27" s="93" t="s">
        <v>141</v>
      </c>
      <c r="G27" s="93" t="s">
        <v>142</v>
      </c>
      <c r="H27" s="92" t="s">
        <v>143</v>
      </c>
      <c r="I27" s="91" t="s">
        <v>140</v>
      </c>
      <c r="J27" s="90" t="s">
        <v>141</v>
      </c>
      <c r="K27" s="90" t="s">
        <v>142</v>
      </c>
      <c r="L27" s="89" t="s">
        <v>143</v>
      </c>
      <c r="M27" s="1053"/>
      <c r="N27" s="1053"/>
      <c r="O27" s="1053"/>
      <c r="P27" s="1050"/>
    </row>
    <row r="28" spans="1:22" ht="21.75" customHeight="1" thickBot="1" x14ac:dyDescent="0.2">
      <c r="A28" s="79"/>
      <c r="B28" s="88" t="s">
        <v>136</v>
      </c>
      <c r="C28" s="83"/>
      <c r="D28" s="87"/>
      <c r="E28" s="83"/>
      <c r="F28" s="83"/>
      <c r="G28" s="83"/>
      <c r="H28" s="83"/>
      <c r="I28" s="82"/>
      <c r="J28" s="82"/>
      <c r="K28" s="82"/>
      <c r="L28" s="82"/>
      <c r="M28" s="82"/>
      <c r="N28" s="82"/>
      <c r="O28" s="81"/>
      <c r="P28" s="80"/>
    </row>
    <row r="29" spans="1:22" ht="21.75" customHeight="1" thickBot="1" x14ac:dyDescent="0.2">
      <c r="A29" s="79"/>
      <c r="B29" s="958" t="s">
        <v>238</v>
      </c>
      <c r="C29" s="954"/>
      <c r="D29" s="955"/>
      <c r="E29" s="510"/>
      <c r="F29" s="511"/>
      <c r="G29" s="512"/>
      <c r="H29" s="513"/>
      <c r="I29" s="583"/>
      <c r="J29" s="584"/>
      <c r="K29" s="584"/>
      <c r="L29" s="585"/>
      <c r="M29" s="427"/>
      <c r="N29" s="427"/>
      <c r="O29" s="427"/>
      <c r="P29" s="427"/>
      <c r="Q29" s="334" t="str">
        <f>IF(AND(C29&lt;&gt;"",I29="",J29="",K29="",L29=""),"教育訓練時間未入力","")</f>
        <v/>
      </c>
      <c r="R29" s="331" t="str">
        <f>IF(AND(OR(AND(I29="",I30=""),AND(I29&lt;&gt;"",I30&lt;&gt;"")),OR(AND(J29="",J30=""),AND(J29&lt;&gt;"",J30&lt;&gt;"")),OR(AND(K29="",K30=""),AND(K29&lt;&gt;"",K30&lt;&gt;"")),OR(AND(L29="",L30=""),AND(L29&lt;&gt;"",L30&lt;&gt;""))),"","教育訓練時間、受講人数不整合")</f>
        <v/>
      </c>
      <c r="S29" s="685">
        <f>IF(AND(O29*P29=1,OR(M29=1,M29=2)),I29,)</f>
        <v>0</v>
      </c>
      <c r="T29" s="686">
        <f>IF(AND(O29*P29=1,OR(M29=1,M29=2)),J29,)</f>
        <v>0</v>
      </c>
      <c r="U29" s="686">
        <f>IF(AND(O29*P29=1,OR(M29=1,M29=2)),K29,)</f>
        <v>0</v>
      </c>
      <c r="V29" s="686">
        <f>IF(AND(O29*P29=1,OR(M29=1,M29=2)),L29,)</f>
        <v>0</v>
      </c>
    </row>
    <row r="30" spans="1:22" ht="21.75" customHeight="1" thickBot="1" x14ac:dyDescent="0.2">
      <c r="A30" s="79"/>
      <c r="B30" s="959"/>
      <c r="C30" s="956"/>
      <c r="D30" s="957"/>
      <c r="E30" s="514"/>
      <c r="F30" s="515"/>
      <c r="G30" s="515"/>
      <c r="H30" s="516"/>
      <c r="I30" s="517"/>
      <c r="J30" s="518"/>
      <c r="K30" s="518"/>
      <c r="L30" s="519"/>
      <c r="M30" s="333" t="s">
        <v>2</v>
      </c>
      <c r="N30" s="961"/>
      <c r="O30" s="962"/>
      <c r="P30" s="963"/>
      <c r="Q30" s="334" t="str">
        <f>IF(OR(AND(C29="",M29="",N29="",O29="",P29=""),AND(M29&lt;&gt;"",N29&lt;&gt;"",O29&lt;&gt;"",P29&lt;&gt;"")),"","訓練の方法等未入力")</f>
        <v/>
      </c>
      <c r="S30" s="686">
        <f t="shared" ref="S30:S52" si="0">IF(AND(O30*P30=1,OR(M30=1,M30=2)),I30,)</f>
        <v>0</v>
      </c>
      <c r="T30" s="686">
        <f t="shared" ref="T30:T52" si="1">IF(AND(O30*P30=1,OR(M30=1,M30=2)),J30,)</f>
        <v>0</v>
      </c>
      <c r="U30" s="686">
        <f t="shared" ref="U30:U52" si="2">IF(AND(O30*P30=1,OR(M30=1,M30=2)),K30,)</f>
        <v>0</v>
      </c>
      <c r="V30" s="686">
        <f t="shared" ref="V30:V52" si="3">IF(AND(O30*P30=1,OR(M30=1,M30=2)),L30,)</f>
        <v>0</v>
      </c>
    </row>
    <row r="31" spans="1:22" ht="21.75" customHeight="1" thickBot="1" x14ac:dyDescent="0.2">
      <c r="A31" s="79"/>
      <c r="B31" s="960" t="s">
        <v>245</v>
      </c>
      <c r="C31" s="964"/>
      <c r="D31" s="965"/>
      <c r="E31" s="520"/>
      <c r="F31" s="521"/>
      <c r="G31" s="522"/>
      <c r="H31" s="523"/>
      <c r="I31" s="586"/>
      <c r="J31" s="587"/>
      <c r="K31" s="587"/>
      <c r="L31" s="588"/>
      <c r="M31" s="426"/>
      <c r="N31" s="427"/>
      <c r="O31" s="427"/>
      <c r="P31" s="427"/>
      <c r="Q31" s="334" t="str">
        <f>IF(AND(C31&lt;&gt;"",I31="",J31="",K31="",L31=""),"教育訓練時間未入力","")</f>
        <v/>
      </c>
      <c r="R31" s="331" t="str">
        <f>IF(AND(OR(AND(I31="",I32=""),AND(I31&lt;&gt;"",I32&lt;&gt;"")),OR(AND(J31="",J32=""),AND(J31&lt;&gt;"",J32&lt;&gt;"")),OR(AND(K31="",K32=""),AND(K31&lt;&gt;"",K32&lt;&gt;"")),OR(AND(L31="",L32=""),AND(L31&lt;&gt;"",L32&lt;&gt;""))),"","教育訓練時間、受講人数不整合")</f>
        <v/>
      </c>
      <c r="S31" s="686">
        <f t="shared" si="0"/>
        <v>0</v>
      </c>
      <c r="T31" s="686">
        <f t="shared" si="1"/>
        <v>0</v>
      </c>
      <c r="U31" s="686">
        <f t="shared" si="2"/>
        <v>0</v>
      </c>
      <c r="V31" s="686">
        <f t="shared" si="3"/>
        <v>0</v>
      </c>
    </row>
    <row r="32" spans="1:22" ht="21.75" customHeight="1" thickBot="1" x14ac:dyDescent="0.2">
      <c r="A32" s="79"/>
      <c r="B32" s="959"/>
      <c r="C32" s="966"/>
      <c r="D32" s="967"/>
      <c r="E32" s="524"/>
      <c r="F32" s="525"/>
      <c r="G32" s="525"/>
      <c r="H32" s="526"/>
      <c r="I32" s="517"/>
      <c r="J32" s="518"/>
      <c r="K32" s="518"/>
      <c r="L32" s="519"/>
      <c r="M32" s="333" t="s">
        <v>2</v>
      </c>
      <c r="N32" s="961"/>
      <c r="O32" s="962"/>
      <c r="P32" s="963"/>
      <c r="Q32" s="334" t="str">
        <f>IF(OR(AND(C31="",M31="",N31="",O31="",P31=""),AND(M31&lt;&gt;"",N31&lt;&gt;"",O31&lt;&gt;"",P31&lt;&gt;"")),"","訓練の方法等未入力")</f>
        <v/>
      </c>
      <c r="S32" s="686">
        <f t="shared" si="0"/>
        <v>0</v>
      </c>
      <c r="T32" s="686">
        <f t="shared" si="1"/>
        <v>0</v>
      </c>
      <c r="U32" s="686">
        <f t="shared" si="2"/>
        <v>0</v>
      </c>
      <c r="V32" s="686">
        <f t="shared" si="3"/>
        <v>0</v>
      </c>
    </row>
    <row r="33" spans="1:22" ht="21.75" customHeight="1" thickBot="1" x14ac:dyDescent="0.2">
      <c r="A33" s="79"/>
      <c r="B33" s="84" t="s">
        <v>244</v>
      </c>
      <c r="C33" s="82"/>
      <c r="D33" s="86"/>
      <c r="E33" s="390"/>
      <c r="F33" s="391"/>
      <c r="G33" s="390"/>
      <c r="H33" s="390"/>
      <c r="I33" s="390"/>
      <c r="J33" s="390"/>
      <c r="K33" s="390"/>
      <c r="L33" s="390"/>
      <c r="M33" s="390"/>
      <c r="N33" s="390"/>
      <c r="O33" s="393"/>
      <c r="P33" s="394"/>
      <c r="Q33" s="334"/>
      <c r="S33" s="686">
        <f t="shared" si="0"/>
        <v>0</v>
      </c>
      <c r="T33" s="686">
        <f t="shared" si="1"/>
        <v>0</v>
      </c>
      <c r="U33" s="686">
        <f t="shared" si="2"/>
        <v>0</v>
      </c>
      <c r="V33" s="686">
        <f t="shared" si="3"/>
        <v>0</v>
      </c>
    </row>
    <row r="34" spans="1:22" ht="21.75" customHeight="1" thickBot="1" x14ac:dyDescent="0.2">
      <c r="A34" s="79"/>
      <c r="B34" s="958" t="s">
        <v>241</v>
      </c>
      <c r="C34" s="968"/>
      <c r="D34" s="969"/>
      <c r="E34" s="510"/>
      <c r="F34" s="511"/>
      <c r="G34" s="512"/>
      <c r="H34" s="513"/>
      <c r="I34" s="583"/>
      <c r="J34" s="584"/>
      <c r="K34" s="584"/>
      <c r="L34" s="585"/>
      <c r="M34" s="427"/>
      <c r="N34" s="427"/>
      <c r="O34" s="427"/>
      <c r="P34" s="427"/>
      <c r="Q34" s="334" t="str">
        <f t="shared" ref="Q34" si="4">IF(AND(C34&lt;&gt;"",I34="",J34="",K34="",L34=""),"教育訓練時間未入力","")</f>
        <v/>
      </c>
      <c r="R34" s="331" t="str">
        <f t="shared" ref="R34" si="5">IF(AND(OR(AND(I34="",I35=""),AND(I34&lt;&gt;"",I35&lt;&gt;"")),OR(AND(J34="",J35=""),AND(J34&lt;&gt;"",J35&lt;&gt;"")),OR(AND(K34="",K35=""),AND(K34&lt;&gt;"",K35&lt;&gt;"")),OR(AND(L34="",L35=""),AND(L34&lt;&gt;"",L35&lt;&gt;""))),"","教育訓練時間、受講人数不整合")</f>
        <v/>
      </c>
      <c r="S34" s="686">
        <f t="shared" si="0"/>
        <v>0</v>
      </c>
      <c r="T34" s="686">
        <f t="shared" si="1"/>
        <v>0</v>
      </c>
      <c r="U34" s="686">
        <f t="shared" si="2"/>
        <v>0</v>
      </c>
      <c r="V34" s="686">
        <f t="shared" si="3"/>
        <v>0</v>
      </c>
    </row>
    <row r="35" spans="1:22" ht="21.75" customHeight="1" thickBot="1" x14ac:dyDescent="0.2">
      <c r="A35" s="79"/>
      <c r="B35" s="959"/>
      <c r="C35" s="970"/>
      <c r="D35" s="971"/>
      <c r="E35" s="514"/>
      <c r="F35" s="515"/>
      <c r="G35" s="515"/>
      <c r="H35" s="516"/>
      <c r="I35" s="517"/>
      <c r="J35" s="518"/>
      <c r="K35" s="518"/>
      <c r="L35" s="519"/>
      <c r="M35" s="333" t="s">
        <v>2</v>
      </c>
      <c r="N35" s="961"/>
      <c r="O35" s="962"/>
      <c r="P35" s="963"/>
      <c r="Q35" s="334" t="str">
        <f t="shared" ref="Q35" si="6">IF(OR(AND(C34="",M34="",N34="",O34="",P34=""),AND(M34&lt;&gt;"",N34&lt;&gt;"",O34&lt;&gt;"",P34&lt;&gt;"")),"","訓練の方法等未入力")</f>
        <v/>
      </c>
      <c r="S35" s="686">
        <f t="shared" si="0"/>
        <v>0</v>
      </c>
      <c r="T35" s="686">
        <f t="shared" si="1"/>
        <v>0</v>
      </c>
      <c r="U35" s="686">
        <f t="shared" si="2"/>
        <v>0</v>
      </c>
      <c r="V35" s="686">
        <f t="shared" si="3"/>
        <v>0</v>
      </c>
    </row>
    <row r="36" spans="1:22" ht="21.75" customHeight="1" thickBot="1" x14ac:dyDescent="0.2">
      <c r="A36" s="79"/>
      <c r="B36" s="960" t="s">
        <v>243</v>
      </c>
      <c r="C36" s="970"/>
      <c r="D36" s="971"/>
      <c r="E36" s="520"/>
      <c r="F36" s="521"/>
      <c r="G36" s="522"/>
      <c r="H36" s="523"/>
      <c r="I36" s="586"/>
      <c r="J36" s="587"/>
      <c r="K36" s="587"/>
      <c r="L36" s="588"/>
      <c r="M36" s="426"/>
      <c r="N36" s="427"/>
      <c r="O36" s="427"/>
      <c r="P36" s="427"/>
      <c r="Q36" s="334" t="str">
        <f t="shared" ref="Q36" si="7">IF(AND(C36&lt;&gt;"",I36="",J36="",K36="",L36=""),"教育訓練時間未入力","")</f>
        <v/>
      </c>
      <c r="R36" s="331" t="str">
        <f t="shared" ref="R36" si="8">IF(AND(OR(AND(I36="",I37=""),AND(I36&lt;&gt;"",I37&lt;&gt;"")),OR(AND(J36="",J37=""),AND(J36&lt;&gt;"",J37&lt;&gt;"")),OR(AND(K36="",K37=""),AND(K36&lt;&gt;"",K37&lt;&gt;"")),OR(AND(L36="",L37=""),AND(L36&lt;&gt;"",L37&lt;&gt;""))),"","教育訓練時間、受講人数不整合")</f>
        <v/>
      </c>
      <c r="S36" s="686">
        <f t="shared" si="0"/>
        <v>0</v>
      </c>
      <c r="T36" s="686">
        <f t="shared" si="1"/>
        <v>0</v>
      </c>
      <c r="U36" s="686">
        <f t="shared" si="2"/>
        <v>0</v>
      </c>
      <c r="V36" s="686">
        <f t="shared" si="3"/>
        <v>0</v>
      </c>
    </row>
    <row r="37" spans="1:22" ht="21.75" customHeight="1" thickBot="1" x14ac:dyDescent="0.2">
      <c r="A37" s="79"/>
      <c r="B37" s="959"/>
      <c r="C37" s="972"/>
      <c r="D37" s="973"/>
      <c r="E37" s="524"/>
      <c r="F37" s="525"/>
      <c r="G37" s="525"/>
      <c r="H37" s="526"/>
      <c r="I37" s="517"/>
      <c r="J37" s="518"/>
      <c r="K37" s="518"/>
      <c r="L37" s="519"/>
      <c r="M37" s="333" t="s">
        <v>2</v>
      </c>
      <c r="N37" s="961"/>
      <c r="O37" s="962"/>
      <c r="P37" s="963"/>
      <c r="Q37" s="334" t="str">
        <f t="shared" ref="Q37" si="9">IF(OR(AND(C36="",M36="",N36="",O36="",P36=""),AND(M36&lt;&gt;"",N36&lt;&gt;"",O36&lt;&gt;"",P36&lt;&gt;"")),"","訓練の方法等未入力")</f>
        <v/>
      </c>
      <c r="S37" s="686">
        <f t="shared" si="0"/>
        <v>0</v>
      </c>
      <c r="T37" s="686">
        <f t="shared" si="1"/>
        <v>0</v>
      </c>
      <c r="U37" s="686">
        <f t="shared" si="2"/>
        <v>0</v>
      </c>
      <c r="V37" s="686">
        <f t="shared" si="3"/>
        <v>0</v>
      </c>
    </row>
    <row r="38" spans="1:22" ht="21.75" customHeight="1" thickBot="1" x14ac:dyDescent="0.2">
      <c r="A38" s="79"/>
      <c r="B38" s="84" t="s">
        <v>242</v>
      </c>
      <c r="C38" s="82"/>
      <c r="D38" s="85"/>
      <c r="E38" s="392"/>
      <c r="F38" s="391"/>
      <c r="G38" s="390"/>
      <c r="H38" s="390"/>
      <c r="I38" s="390"/>
      <c r="J38" s="390"/>
      <c r="K38" s="390"/>
      <c r="L38" s="390"/>
      <c r="M38" s="390"/>
      <c r="N38" s="390"/>
      <c r="O38" s="393"/>
      <c r="P38" s="394"/>
      <c r="Q38" s="334"/>
      <c r="S38" s="686">
        <f t="shared" si="0"/>
        <v>0</v>
      </c>
      <c r="T38" s="686">
        <f t="shared" si="1"/>
        <v>0</v>
      </c>
      <c r="U38" s="686">
        <f t="shared" si="2"/>
        <v>0</v>
      </c>
      <c r="V38" s="686">
        <f t="shared" si="3"/>
        <v>0</v>
      </c>
    </row>
    <row r="39" spans="1:22" ht="21.75" customHeight="1" thickBot="1" x14ac:dyDescent="0.2">
      <c r="A39" s="79"/>
      <c r="B39" s="958" t="s">
        <v>241</v>
      </c>
      <c r="C39" s="954"/>
      <c r="D39" s="955"/>
      <c r="E39" s="510"/>
      <c r="F39" s="511"/>
      <c r="G39" s="512"/>
      <c r="H39" s="513"/>
      <c r="I39" s="583"/>
      <c r="J39" s="584"/>
      <c r="K39" s="584"/>
      <c r="L39" s="585"/>
      <c r="M39" s="427"/>
      <c r="N39" s="427"/>
      <c r="O39" s="427"/>
      <c r="P39" s="427"/>
      <c r="Q39" s="334" t="str">
        <f t="shared" ref="Q39" si="10">IF(AND(C39&lt;&gt;"",I39="",J39="",K39="",L39=""),"教育訓練時間未入力","")</f>
        <v/>
      </c>
      <c r="R39" s="331" t="str">
        <f t="shared" ref="R39" si="11">IF(AND(OR(AND(I39="",I40=""),AND(I39&lt;&gt;"",I40&lt;&gt;"")),OR(AND(J39="",J40=""),AND(J39&lt;&gt;"",J40&lt;&gt;"")),OR(AND(K39="",K40=""),AND(K39&lt;&gt;"",K40&lt;&gt;"")),OR(AND(L39="",L40=""),AND(L39&lt;&gt;"",L40&lt;&gt;""))),"","教育訓練時間、受講人数不整合")</f>
        <v/>
      </c>
      <c r="S39" s="686">
        <f t="shared" si="0"/>
        <v>0</v>
      </c>
      <c r="T39" s="686">
        <f t="shared" si="1"/>
        <v>0</v>
      </c>
      <c r="U39" s="686">
        <f t="shared" si="2"/>
        <v>0</v>
      </c>
      <c r="V39" s="686">
        <f t="shared" si="3"/>
        <v>0</v>
      </c>
    </row>
    <row r="40" spans="1:22" ht="21.75" customHeight="1" thickBot="1" x14ac:dyDescent="0.2">
      <c r="A40" s="79"/>
      <c r="B40" s="959"/>
      <c r="C40" s="956"/>
      <c r="D40" s="957"/>
      <c r="E40" s="514"/>
      <c r="F40" s="515"/>
      <c r="G40" s="515"/>
      <c r="H40" s="516"/>
      <c r="I40" s="517"/>
      <c r="J40" s="518"/>
      <c r="K40" s="518"/>
      <c r="L40" s="519"/>
      <c r="M40" s="333" t="s">
        <v>2</v>
      </c>
      <c r="N40" s="961"/>
      <c r="O40" s="962"/>
      <c r="P40" s="963"/>
      <c r="Q40" s="334" t="str">
        <f t="shared" ref="Q40" si="12">IF(OR(AND(C39="",M39="",N39="",O39="",P39=""),AND(M39&lt;&gt;"",N39&lt;&gt;"",O39&lt;&gt;"",P39&lt;&gt;"")),"","訓練の方法等未入力")</f>
        <v/>
      </c>
      <c r="S40" s="686">
        <f t="shared" si="0"/>
        <v>0</v>
      </c>
      <c r="T40" s="686">
        <f t="shared" si="1"/>
        <v>0</v>
      </c>
      <c r="U40" s="686">
        <f t="shared" si="2"/>
        <v>0</v>
      </c>
      <c r="V40" s="686">
        <f t="shared" si="3"/>
        <v>0</v>
      </c>
    </row>
    <row r="41" spans="1:22" ht="21.75" customHeight="1" thickBot="1" x14ac:dyDescent="0.2">
      <c r="A41" s="79"/>
      <c r="B41" s="960" t="s">
        <v>137</v>
      </c>
      <c r="C41" s="964"/>
      <c r="D41" s="965"/>
      <c r="E41" s="520"/>
      <c r="F41" s="521"/>
      <c r="G41" s="522"/>
      <c r="H41" s="523"/>
      <c r="I41" s="586"/>
      <c r="J41" s="587"/>
      <c r="K41" s="587"/>
      <c r="L41" s="588"/>
      <c r="M41" s="426"/>
      <c r="N41" s="427"/>
      <c r="O41" s="427"/>
      <c r="P41" s="427"/>
      <c r="Q41" s="334" t="str">
        <f t="shared" ref="Q41" si="13">IF(AND(C41&lt;&gt;"",I41="",J41="",K41="",L41=""),"教育訓練時間未入力","")</f>
        <v/>
      </c>
      <c r="R41" s="331" t="str">
        <f t="shared" ref="R41" si="14">IF(AND(OR(AND(I41="",I42=""),AND(I41&lt;&gt;"",I42&lt;&gt;"")),OR(AND(J41="",J42=""),AND(J41&lt;&gt;"",J42&lt;&gt;"")),OR(AND(K41="",K42=""),AND(K41&lt;&gt;"",K42&lt;&gt;"")),OR(AND(L41="",L42=""),AND(L41&lt;&gt;"",L42&lt;&gt;""))),"","教育訓練時間、受講人数不整合")</f>
        <v/>
      </c>
      <c r="S41" s="686">
        <f t="shared" si="0"/>
        <v>0</v>
      </c>
      <c r="T41" s="686">
        <f t="shared" si="1"/>
        <v>0</v>
      </c>
      <c r="U41" s="686">
        <f t="shared" si="2"/>
        <v>0</v>
      </c>
      <c r="V41" s="686">
        <f t="shared" si="3"/>
        <v>0</v>
      </c>
    </row>
    <row r="42" spans="1:22" ht="21.75" customHeight="1" thickBot="1" x14ac:dyDescent="0.2">
      <c r="A42" s="79"/>
      <c r="B42" s="959"/>
      <c r="C42" s="966"/>
      <c r="D42" s="967"/>
      <c r="E42" s="524"/>
      <c r="F42" s="525"/>
      <c r="G42" s="525"/>
      <c r="H42" s="526"/>
      <c r="I42" s="517"/>
      <c r="J42" s="518"/>
      <c r="K42" s="518"/>
      <c r="L42" s="519"/>
      <c r="M42" s="333" t="s">
        <v>2</v>
      </c>
      <c r="N42" s="961"/>
      <c r="O42" s="962"/>
      <c r="P42" s="963"/>
      <c r="Q42" s="334" t="str">
        <f t="shared" ref="Q42" si="15">IF(OR(AND(C41="",M41="",N41="",O41="",P41=""),AND(M41&lt;&gt;"",N41&lt;&gt;"",O41&lt;&gt;"",P41&lt;&gt;"")),"","訓練の方法等未入力")</f>
        <v/>
      </c>
      <c r="S42" s="686">
        <f t="shared" si="0"/>
        <v>0</v>
      </c>
      <c r="T42" s="686">
        <f t="shared" si="1"/>
        <v>0</v>
      </c>
      <c r="U42" s="686">
        <f t="shared" si="2"/>
        <v>0</v>
      </c>
      <c r="V42" s="686">
        <f t="shared" si="3"/>
        <v>0</v>
      </c>
    </row>
    <row r="43" spans="1:22" ht="21.75" customHeight="1" thickBot="1" x14ac:dyDescent="0.2">
      <c r="A43" s="79"/>
      <c r="B43" s="84" t="s">
        <v>240</v>
      </c>
      <c r="C43" s="82"/>
      <c r="D43" s="86"/>
      <c r="E43" s="390"/>
      <c r="F43" s="391"/>
      <c r="G43" s="390"/>
      <c r="H43" s="390"/>
      <c r="I43" s="390"/>
      <c r="J43" s="390"/>
      <c r="K43" s="390"/>
      <c r="L43" s="390"/>
      <c r="M43" s="390"/>
      <c r="N43" s="390"/>
      <c r="O43" s="393"/>
      <c r="P43" s="394"/>
      <c r="Q43" s="334"/>
      <c r="S43" s="686">
        <f t="shared" si="0"/>
        <v>0</v>
      </c>
      <c r="T43" s="686">
        <f t="shared" si="1"/>
        <v>0</v>
      </c>
      <c r="U43" s="686">
        <f t="shared" si="2"/>
        <v>0</v>
      </c>
      <c r="V43" s="686">
        <f t="shared" si="3"/>
        <v>0</v>
      </c>
    </row>
    <row r="44" spans="1:22" ht="21.75" customHeight="1" thickBot="1" x14ac:dyDescent="0.2">
      <c r="A44" s="79"/>
      <c r="B44" s="958" t="s">
        <v>238</v>
      </c>
      <c r="C44" s="954"/>
      <c r="D44" s="955"/>
      <c r="E44" s="510"/>
      <c r="F44" s="511"/>
      <c r="G44" s="512"/>
      <c r="H44" s="513"/>
      <c r="I44" s="583"/>
      <c r="J44" s="584"/>
      <c r="K44" s="584"/>
      <c r="L44" s="585"/>
      <c r="M44" s="427"/>
      <c r="N44" s="427"/>
      <c r="O44" s="427"/>
      <c r="P44" s="427"/>
      <c r="Q44" s="334" t="str">
        <f t="shared" ref="Q44" si="16">IF(AND(C44&lt;&gt;"",I44="",J44="",K44="",L44=""),"教育訓練時間未入力","")</f>
        <v/>
      </c>
      <c r="R44" s="331" t="str">
        <f t="shared" ref="R44" si="17">IF(AND(OR(AND(I44="",I45=""),AND(I44&lt;&gt;"",I45&lt;&gt;"")),OR(AND(J44="",J45=""),AND(J44&lt;&gt;"",J45&lt;&gt;"")),OR(AND(K44="",K45=""),AND(K44&lt;&gt;"",K45&lt;&gt;"")),OR(AND(L44="",L45=""),AND(L44&lt;&gt;"",L45&lt;&gt;""))),"","教育訓練時間、受講人数不整合")</f>
        <v/>
      </c>
      <c r="S44" s="686">
        <f t="shared" si="0"/>
        <v>0</v>
      </c>
      <c r="T44" s="686">
        <f t="shared" si="1"/>
        <v>0</v>
      </c>
      <c r="U44" s="686">
        <f t="shared" si="2"/>
        <v>0</v>
      </c>
      <c r="V44" s="686">
        <f t="shared" si="3"/>
        <v>0</v>
      </c>
    </row>
    <row r="45" spans="1:22" ht="21.75" customHeight="1" thickBot="1" x14ac:dyDescent="0.2">
      <c r="A45" s="79"/>
      <c r="B45" s="959"/>
      <c r="C45" s="956"/>
      <c r="D45" s="957"/>
      <c r="E45" s="514"/>
      <c r="F45" s="515"/>
      <c r="G45" s="515"/>
      <c r="H45" s="516"/>
      <c r="I45" s="517"/>
      <c r="J45" s="518"/>
      <c r="K45" s="518"/>
      <c r="L45" s="519"/>
      <c r="M45" s="333" t="s">
        <v>2</v>
      </c>
      <c r="N45" s="961"/>
      <c r="O45" s="962"/>
      <c r="P45" s="963"/>
      <c r="Q45" s="334" t="str">
        <f t="shared" ref="Q45" si="18">IF(OR(AND(C44="",M44="",N44="",O44="",P44=""),AND(M44&lt;&gt;"",N44&lt;&gt;"",O44&lt;&gt;"",P44&lt;&gt;"")),"","訓練の方法等未入力")</f>
        <v/>
      </c>
      <c r="S45" s="686">
        <f t="shared" si="0"/>
        <v>0</v>
      </c>
      <c r="T45" s="686">
        <f t="shared" si="1"/>
        <v>0</v>
      </c>
      <c r="U45" s="686">
        <f t="shared" si="2"/>
        <v>0</v>
      </c>
      <c r="V45" s="686">
        <f t="shared" si="3"/>
        <v>0</v>
      </c>
    </row>
    <row r="46" spans="1:22" ht="21.75" customHeight="1" thickBot="1" x14ac:dyDescent="0.2">
      <c r="A46" s="79"/>
      <c r="B46" s="960" t="s">
        <v>137</v>
      </c>
      <c r="C46" s="964"/>
      <c r="D46" s="965"/>
      <c r="E46" s="520"/>
      <c r="F46" s="521"/>
      <c r="G46" s="522"/>
      <c r="H46" s="523"/>
      <c r="I46" s="586"/>
      <c r="J46" s="587"/>
      <c r="K46" s="587"/>
      <c r="L46" s="588"/>
      <c r="M46" s="426"/>
      <c r="N46" s="427"/>
      <c r="O46" s="427"/>
      <c r="P46" s="427"/>
      <c r="Q46" s="334" t="str">
        <f t="shared" ref="Q46" si="19">IF(AND(C46&lt;&gt;"",I46="",J46="",K46="",L46=""),"教育訓練時間未入力","")</f>
        <v/>
      </c>
      <c r="R46" s="331" t="str">
        <f t="shared" ref="R46" si="20">IF(AND(OR(AND(I46="",I47=""),AND(I46&lt;&gt;"",I47&lt;&gt;"")),OR(AND(J46="",J47=""),AND(J46&lt;&gt;"",J47&lt;&gt;"")),OR(AND(K46="",K47=""),AND(K46&lt;&gt;"",K47&lt;&gt;"")),OR(AND(L46="",L47=""),AND(L46&lt;&gt;"",L47&lt;&gt;""))),"","教育訓練時間、受講人数不整合")</f>
        <v/>
      </c>
      <c r="S46" s="686">
        <f t="shared" si="0"/>
        <v>0</v>
      </c>
      <c r="T46" s="686">
        <f t="shared" si="1"/>
        <v>0</v>
      </c>
      <c r="U46" s="686">
        <f t="shared" si="2"/>
        <v>0</v>
      </c>
      <c r="V46" s="686">
        <f t="shared" si="3"/>
        <v>0</v>
      </c>
    </row>
    <row r="47" spans="1:22" ht="21.75" customHeight="1" thickBot="1" x14ac:dyDescent="0.2">
      <c r="A47" s="79"/>
      <c r="B47" s="959"/>
      <c r="C47" s="966"/>
      <c r="D47" s="967"/>
      <c r="E47" s="524"/>
      <c r="F47" s="525"/>
      <c r="G47" s="525"/>
      <c r="H47" s="526"/>
      <c r="I47" s="517"/>
      <c r="J47" s="518"/>
      <c r="K47" s="518"/>
      <c r="L47" s="519"/>
      <c r="M47" s="333" t="s">
        <v>2</v>
      </c>
      <c r="N47" s="961"/>
      <c r="O47" s="962"/>
      <c r="P47" s="963"/>
      <c r="Q47" s="334" t="str">
        <f t="shared" ref="Q47" si="21">IF(OR(AND(C46="",M46="",N46="",O46="",P46=""),AND(M46&lt;&gt;"",N46&lt;&gt;"",O46&lt;&gt;"",P46&lt;&gt;"")),"","訓練の方法等未入力")</f>
        <v/>
      </c>
      <c r="S47" s="686">
        <f t="shared" si="0"/>
        <v>0</v>
      </c>
      <c r="T47" s="686">
        <f t="shared" si="1"/>
        <v>0</v>
      </c>
      <c r="U47" s="686">
        <f t="shared" si="2"/>
        <v>0</v>
      </c>
      <c r="V47" s="686">
        <f t="shared" si="3"/>
        <v>0</v>
      </c>
    </row>
    <row r="48" spans="1:22" ht="21.75" customHeight="1" thickBot="1" x14ac:dyDescent="0.2">
      <c r="A48" s="79"/>
      <c r="B48" s="84" t="s">
        <v>239</v>
      </c>
      <c r="C48" s="82"/>
      <c r="D48" s="85"/>
      <c r="E48" s="392"/>
      <c r="F48" s="391"/>
      <c r="G48" s="390"/>
      <c r="H48" s="390"/>
      <c r="I48" s="390"/>
      <c r="J48" s="390"/>
      <c r="K48" s="390"/>
      <c r="L48" s="390"/>
      <c r="M48" s="390"/>
      <c r="N48" s="390"/>
      <c r="O48" s="393"/>
      <c r="P48" s="394"/>
      <c r="Q48" s="334"/>
      <c r="S48" s="686">
        <f t="shared" si="0"/>
        <v>0</v>
      </c>
      <c r="T48" s="686">
        <f t="shared" si="1"/>
        <v>0</v>
      </c>
      <c r="U48" s="686">
        <f t="shared" si="2"/>
        <v>0</v>
      </c>
      <c r="V48" s="686">
        <f t="shared" si="3"/>
        <v>0</v>
      </c>
    </row>
    <row r="49" spans="1:22" ht="21.75" customHeight="1" thickBot="1" x14ac:dyDescent="0.2">
      <c r="A49" s="79"/>
      <c r="B49" s="958" t="s">
        <v>238</v>
      </c>
      <c r="C49" s="954"/>
      <c r="D49" s="955"/>
      <c r="E49" s="510"/>
      <c r="F49" s="511"/>
      <c r="G49" s="512"/>
      <c r="H49" s="513"/>
      <c r="I49" s="583"/>
      <c r="J49" s="584"/>
      <c r="K49" s="584"/>
      <c r="L49" s="585"/>
      <c r="M49" s="427"/>
      <c r="N49" s="427"/>
      <c r="O49" s="427"/>
      <c r="P49" s="427"/>
      <c r="Q49" s="334" t="str">
        <f t="shared" ref="Q49" si="22">IF(AND(C49&lt;&gt;"",I49="",J49="",K49="",L49=""),"教育訓練時間未入力","")</f>
        <v/>
      </c>
      <c r="R49" s="331" t="str">
        <f t="shared" ref="R49" si="23">IF(AND(OR(AND(I49="",I50=""),AND(I49&lt;&gt;"",I50&lt;&gt;"")),OR(AND(J49="",J50=""),AND(J49&lt;&gt;"",J50&lt;&gt;"")),OR(AND(K49="",K50=""),AND(K49&lt;&gt;"",K50&lt;&gt;"")),OR(AND(L49="",L50=""),AND(L49&lt;&gt;"",L50&lt;&gt;""))),"","教育訓練時間、受講人数不整合")</f>
        <v/>
      </c>
      <c r="S49" s="686">
        <f t="shared" si="0"/>
        <v>0</v>
      </c>
      <c r="T49" s="686">
        <f t="shared" si="1"/>
        <v>0</v>
      </c>
      <c r="U49" s="686">
        <f t="shared" si="2"/>
        <v>0</v>
      </c>
      <c r="V49" s="686">
        <f t="shared" si="3"/>
        <v>0</v>
      </c>
    </row>
    <row r="50" spans="1:22" ht="21.75" customHeight="1" thickBot="1" x14ac:dyDescent="0.2">
      <c r="A50" s="79"/>
      <c r="B50" s="959"/>
      <c r="C50" s="956"/>
      <c r="D50" s="957"/>
      <c r="E50" s="514"/>
      <c r="F50" s="515"/>
      <c r="G50" s="515"/>
      <c r="H50" s="516"/>
      <c r="I50" s="517"/>
      <c r="J50" s="518"/>
      <c r="K50" s="518"/>
      <c r="L50" s="519"/>
      <c r="M50" s="333" t="s">
        <v>2</v>
      </c>
      <c r="N50" s="961"/>
      <c r="O50" s="962"/>
      <c r="P50" s="963"/>
      <c r="Q50" s="334" t="str">
        <f t="shared" ref="Q50" si="24">IF(OR(AND(C49="",M49="",N49="",O49="",P49=""),AND(M49&lt;&gt;"",N49&lt;&gt;"",O49&lt;&gt;"",P49&lt;&gt;"")),"","訓練の方法等未入力")</f>
        <v/>
      </c>
      <c r="S50" s="686">
        <f t="shared" si="0"/>
        <v>0</v>
      </c>
      <c r="T50" s="686">
        <f t="shared" si="1"/>
        <v>0</v>
      </c>
      <c r="U50" s="686">
        <f t="shared" si="2"/>
        <v>0</v>
      </c>
      <c r="V50" s="686">
        <f t="shared" si="3"/>
        <v>0</v>
      </c>
    </row>
    <row r="51" spans="1:22" ht="21.75" customHeight="1" thickBot="1" x14ac:dyDescent="0.2">
      <c r="A51" s="79"/>
      <c r="B51" s="960" t="s">
        <v>137</v>
      </c>
      <c r="C51" s="964"/>
      <c r="D51" s="965"/>
      <c r="E51" s="520"/>
      <c r="F51" s="521"/>
      <c r="G51" s="522"/>
      <c r="H51" s="523"/>
      <c r="I51" s="586"/>
      <c r="J51" s="587"/>
      <c r="K51" s="587"/>
      <c r="L51" s="588"/>
      <c r="M51" s="426"/>
      <c r="N51" s="427"/>
      <c r="O51" s="427"/>
      <c r="P51" s="427"/>
      <c r="Q51" s="334" t="str">
        <f t="shared" ref="Q51" si="25">IF(AND(C51&lt;&gt;"",I51="",J51="",K51="",L51=""),"教育訓練時間未入力","")</f>
        <v/>
      </c>
      <c r="R51" s="331" t="str">
        <f t="shared" ref="R51" si="26">IF(AND(OR(AND(I51="",I52=""),AND(I51&lt;&gt;"",I52&lt;&gt;"")),OR(AND(J51="",J52=""),AND(J51&lt;&gt;"",J52&lt;&gt;"")),OR(AND(K51="",K52=""),AND(K51&lt;&gt;"",K52&lt;&gt;"")),OR(AND(L51="",L52=""),AND(L51&lt;&gt;"",L52&lt;&gt;""))),"","教育訓練時間、受講人数不整合")</f>
        <v/>
      </c>
      <c r="S51" s="686">
        <f t="shared" si="0"/>
        <v>0</v>
      </c>
      <c r="T51" s="686">
        <f t="shared" si="1"/>
        <v>0</v>
      </c>
      <c r="U51" s="686">
        <f t="shared" si="2"/>
        <v>0</v>
      </c>
      <c r="V51" s="686">
        <f t="shared" si="3"/>
        <v>0</v>
      </c>
    </row>
    <row r="52" spans="1:22" ht="21.75" customHeight="1" thickBot="1" x14ac:dyDescent="0.2">
      <c r="A52" s="79"/>
      <c r="B52" s="1068"/>
      <c r="C52" s="966"/>
      <c r="D52" s="967"/>
      <c r="E52" s="524"/>
      <c r="F52" s="525"/>
      <c r="G52" s="525"/>
      <c r="H52" s="526"/>
      <c r="I52" s="517"/>
      <c r="J52" s="518"/>
      <c r="K52" s="518"/>
      <c r="L52" s="519"/>
      <c r="M52" s="333" t="s">
        <v>2</v>
      </c>
      <c r="N52" s="961"/>
      <c r="O52" s="962"/>
      <c r="P52" s="963"/>
      <c r="Q52" s="334" t="str">
        <f t="shared" ref="Q52" si="27">IF(OR(AND(C51="",M51="",N51="",O51="",P51=""),AND(M51&lt;&gt;"",N51&lt;&gt;"",O51&lt;&gt;"",P51&lt;&gt;"")),"","訓練の方法等未入力")</f>
        <v/>
      </c>
      <c r="S52" s="686">
        <f t="shared" si="0"/>
        <v>0</v>
      </c>
      <c r="T52" s="686">
        <f t="shared" si="1"/>
        <v>0</v>
      </c>
      <c r="U52" s="686">
        <f t="shared" si="2"/>
        <v>0</v>
      </c>
      <c r="V52" s="686">
        <f t="shared" si="3"/>
        <v>0</v>
      </c>
    </row>
    <row r="53" spans="1:22" ht="38.25" customHeight="1" thickTop="1" x14ac:dyDescent="0.15">
      <c r="A53" s="79"/>
      <c r="B53" s="1056" t="s">
        <v>162</v>
      </c>
      <c r="C53" s="1057"/>
      <c r="D53" s="1057"/>
      <c r="E53" s="1057"/>
      <c r="F53" s="1057"/>
      <c r="G53" s="1057"/>
      <c r="H53" s="1058"/>
      <c r="I53" s="336" t="str">
        <f>IF(SUM(S29:S52)=0,"",SUM(S29:S52))</f>
        <v/>
      </c>
      <c r="J53" s="337" t="str">
        <f>IF(SUM(T29:T52)=0,"",SUM(T29:T52))</f>
        <v/>
      </c>
      <c r="K53" s="337" t="str">
        <f>IF(SUM(U29:U52)=0,"",SUM(U29:U52))</f>
        <v/>
      </c>
      <c r="L53" s="338" t="str">
        <f>IF(SUM(V29:V52)=0,"",SUM(V29:V52))</f>
        <v/>
      </c>
      <c r="M53" s="1078" t="s">
        <v>160</v>
      </c>
      <c r="N53" s="1079"/>
      <c r="O53" s="1080"/>
      <c r="P53" s="335" t="str">
        <f>IF(SUM(I53:K53)=0,"",SUM(I53:K53))</f>
        <v/>
      </c>
    </row>
    <row r="54" spans="1:22" ht="38.25" customHeight="1" x14ac:dyDescent="0.15">
      <c r="A54" s="79"/>
      <c r="B54" s="1062" t="s">
        <v>163</v>
      </c>
      <c r="C54" s="1063"/>
      <c r="D54" s="1063"/>
      <c r="E54" s="1063"/>
      <c r="F54" s="1063"/>
      <c r="G54" s="1063"/>
      <c r="H54" s="1064"/>
      <c r="I54" s="527"/>
      <c r="J54" s="528"/>
      <c r="K54" s="528"/>
      <c r="L54" s="529"/>
      <c r="M54" s="1072" t="s">
        <v>161</v>
      </c>
      <c r="N54" s="1073"/>
      <c r="O54" s="1074"/>
      <c r="P54" s="404" t="str">
        <f>IF(SUM(I54:K54)=0,"",SUM(I54:K54))</f>
        <v/>
      </c>
      <c r="Q54" s="681" t="str">
        <f>IF(OR(AND(I53&lt;&gt;"",I54=""),AND(J53&lt;&gt;"",J54=""),AND(K53&lt;&gt;"",K54=""),AND(L53&lt;&gt;"",L54="")),"教育訓練受講者実人数未入力","")</f>
        <v/>
      </c>
    </row>
    <row r="55" spans="1:22" ht="38.25" customHeight="1" thickBot="1" x14ac:dyDescent="0.2">
      <c r="A55" s="79"/>
      <c r="B55" s="1065" t="s">
        <v>167</v>
      </c>
      <c r="C55" s="1066"/>
      <c r="D55" s="1066"/>
      <c r="E55" s="1066"/>
      <c r="F55" s="1066"/>
      <c r="G55" s="1066"/>
      <c r="H55" s="1067"/>
      <c r="I55" s="400" t="str">
        <f>IF(OR(I53=0,I53="",I54=0,I54=""),"",ROUNDDOWN(I53/I54,0))</f>
        <v/>
      </c>
      <c r="J55" s="401" t="str">
        <f t="shared" ref="J55:L55" si="28">IF(OR(J53=0,J53="",J54=0,J54=""),"",ROUNDDOWN(J53/J54,0))</f>
        <v/>
      </c>
      <c r="K55" s="401" t="str">
        <f t="shared" si="28"/>
        <v/>
      </c>
      <c r="L55" s="402" t="str">
        <f t="shared" si="28"/>
        <v/>
      </c>
      <c r="M55" s="1075" t="s">
        <v>159</v>
      </c>
      <c r="N55" s="1076"/>
      <c r="O55" s="1077"/>
      <c r="P55" s="403" t="str">
        <f>IF(OR(P53="",P54=""),"",ROUNDDOWN(P53/P54,0))</f>
        <v/>
      </c>
      <c r="Q55" s="687"/>
    </row>
    <row r="56" spans="1:22" ht="21" customHeight="1" thickBot="1" x14ac:dyDescent="0.2">
      <c r="A56" s="79"/>
      <c r="B56" s="1059" t="s">
        <v>144</v>
      </c>
      <c r="C56" s="1060"/>
      <c r="D56" s="1060"/>
      <c r="E56" s="1060"/>
      <c r="F56" s="1060"/>
      <c r="G56" s="1060"/>
      <c r="H56" s="1060"/>
      <c r="I56" s="1060"/>
      <c r="J56" s="1060"/>
      <c r="K56" s="1060"/>
      <c r="L56" s="1061"/>
      <c r="M56" s="1069"/>
      <c r="N56" s="1070"/>
      <c r="O56" s="1070"/>
      <c r="P56" s="1071"/>
      <c r="Q56" s="680" t="str">
        <f>IF(M56="","１人当たり平均賃金未入力","")</f>
        <v>１人当たり平均賃金未入力</v>
      </c>
    </row>
    <row r="57" spans="1:22" x14ac:dyDescent="0.15">
      <c r="M57" s="78"/>
    </row>
  </sheetData>
  <sheetProtection sheet="1" objects="1" scenarios="1"/>
  <mergeCells count="73">
    <mergeCell ref="M56:P56"/>
    <mergeCell ref="N37:P37"/>
    <mergeCell ref="N40:P40"/>
    <mergeCell ref="M54:O54"/>
    <mergeCell ref="M55:O55"/>
    <mergeCell ref="N50:P50"/>
    <mergeCell ref="M53:O53"/>
    <mergeCell ref="N52:P52"/>
    <mergeCell ref="N42:P42"/>
    <mergeCell ref="N47:P47"/>
    <mergeCell ref="N45:P45"/>
    <mergeCell ref="B53:H53"/>
    <mergeCell ref="B39:B40"/>
    <mergeCell ref="B56:L56"/>
    <mergeCell ref="B41:B42"/>
    <mergeCell ref="C41:D42"/>
    <mergeCell ref="B49:B50"/>
    <mergeCell ref="C49:D50"/>
    <mergeCell ref="B54:H54"/>
    <mergeCell ref="B44:B45"/>
    <mergeCell ref="C44:D45"/>
    <mergeCell ref="B55:H55"/>
    <mergeCell ref="B51:B52"/>
    <mergeCell ref="C51:D52"/>
    <mergeCell ref="B46:B47"/>
    <mergeCell ref="C46:D47"/>
    <mergeCell ref="P23:P27"/>
    <mergeCell ref="M23:M27"/>
    <mergeCell ref="I25:L26"/>
    <mergeCell ref="I23:L24"/>
    <mergeCell ref="N30:P30"/>
    <mergeCell ref="N23:N27"/>
    <mergeCell ref="O23:O27"/>
    <mergeCell ref="B23:D27"/>
    <mergeCell ref="E6:E8"/>
    <mergeCell ref="F7:G8"/>
    <mergeCell ref="H7:I8"/>
    <mergeCell ref="H9:I9"/>
    <mergeCell ref="B9:D9"/>
    <mergeCell ref="F9:G9"/>
    <mergeCell ref="F10:G10"/>
    <mergeCell ref="C11:D11"/>
    <mergeCell ref="F17:H18"/>
    <mergeCell ref="I18:K18"/>
    <mergeCell ref="C10:D10"/>
    <mergeCell ref="E23:H25"/>
    <mergeCell ref="J13:L13"/>
    <mergeCell ref="E26:H26"/>
    <mergeCell ref="J6:L8"/>
    <mergeCell ref="J9:L9"/>
    <mergeCell ref="M6:N7"/>
    <mergeCell ref="C16:E18"/>
    <mergeCell ref="H13:I13"/>
    <mergeCell ref="F11:G11"/>
    <mergeCell ref="F12:G12"/>
    <mergeCell ref="F13:G13"/>
    <mergeCell ref="H11:I11"/>
    <mergeCell ref="H10:I10"/>
    <mergeCell ref="H12:I12"/>
    <mergeCell ref="J10:L10"/>
    <mergeCell ref="J11:L11"/>
    <mergeCell ref="J12:L12"/>
    <mergeCell ref="C29:D30"/>
    <mergeCell ref="C39:D40"/>
    <mergeCell ref="B29:B30"/>
    <mergeCell ref="B31:B32"/>
    <mergeCell ref="N35:P35"/>
    <mergeCell ref="N32:P32"/>
    <mergeCell ref="C31:D32"/>
    <mergeCell ref="C34:D35"/>
    <mergeCell ref="B36:B37"/>
    <mergeCell ref="C36:D37"/>
    <mergeCell ref="B34:B35"/>
  </mergeCells>
  <phoneticPr fontId="5"/>
  <dataValidations count="7">
    <dataValidation operator="greaterThanOrEqual" allowBlank="1" showInputMessage="1" showErrorMessage="1" sqref="E9:I9 E10 E11:I11 E12:E13"/>
    <dataValidation type="whole" operator="greaterThanOrEqual" allowBlank="1" showInputMessage="1" showErrorMessage="1" sqref="F12:I13 F10:I10 M12:N13 J9:L9 D20:E20 G20:H20 J20:K20 E30:L30 E32:L32 E35:L35 E37:L37 E40:L40 E42:L42 E45:L45 E47:L47 E50:L50 E52:L52 M56:P56 I54:L54">
      <formula1>0</formula1>
    </dataValidation>
    <dataValidation type="list" allowBlank="1" showInputMessage="1" showErrorMessage="1" sqref="N29 N31 N34 N36 N39 N41 N44 N46 N49 N51">
      <formula1>"1,2,3,4"</formula1>
    </dataValidation>
    <dataValidation type="list" allowBlank="1" showInputMessage="1" showErrorMessage="1" sqref="O31:P31 M31 M29 O29:P29 O36:P36 M36 M34 O34:P34 O41:P41 M41 M39 O39:P39 O46:P46 M46 M44 O44:P44 O51:P51 M51 M49 O49:P49">
      <formula1>"1,2,3"</formula1>
    </dataValidation>
    <dataValidation type="list" allowBlank="1" showInputMessage="1" showErrorMessage="1" sqref="E29:H29 E31:H31 E34:H34 E36:H36 E39:H39 E41:H41 E44:H44 E46:H46 E49:H49 E51:H51">
      <formula1>"1,2,3,4,5,6"</formula1>
    </dataValidation>
    <dataValidation type="decimal" operator="greaterThanOrEqual" allowBlank="1" showInputMessage="1" showErrorMessage="1" sqref="I29:L29 I34:L34 I39:L39 I44:L44 I49:L49">
      <formula1>0</formula1>
    </dataValidation>
    <dataValidation imeMode="on" allowBlank="1" showInputMessage="1" showErrorMessage="1" sqref="C29:D32 C34:D37 C39:D42 C44:D47 C49:D52"/>
  </dataValidations>
  <printOptions horizontalCentered="1"/>
  <pageMargins left="0.39370078740157483" right="0.39370078740157483" top="0.39370078740157483" bottom="0.47244094488188981" header="0.31496062992125984" footer="0.31496062992125984"/>
  <pageSetup paperSize="9" scale="6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57"/>
  <sheetViews>
    <sheetView zoomScale="70" zoomScaleNormal="70" zoomScaleSheetLayoutView="100" workbookViewId="0">
      <selection activeCell="B4" sqref="B4"/>
    </sheetView>
  </sheetViews>
  <sheetFormatPr defaultRowHeight="13.5" x14ac:dyDescent="0.15"/>
  <cols>
    <col min="1" max="1" width="1.875" style="77" customWidth="1"/>
    <col min="2" max="2" width="4.625" style="77" customWidth="1"/>
    <col min="3" max="3" width="11.5" style="77" customWidth="1"/>
    <col min="4" max="4" width="8.375" style="77" customWidth="1"/>
    <col min="5" max="12" width="8.125" style="77" customWidth="1"/>
    <col min="13" max="16" width="15.75" style="77" customWidth="1"/>
    <col min="17" max="17" width="22.75" style="331" customWidth="1"/>
    <col min="18" max="18" width="31.125" style="95" bestFit="1" customWidth="1"/>
    <col min="19" max="19" width="16.625" style="95" customWidth="1"/>
    <col min="20" max="20" width="6.375" style="95" customWidth="1"/>
    <col min="21" max="21" width="17.125" style="95" customWidth="1"/>
    <col min="22" max="22" width="9" style="95"/>
    <col min="23" max="16384" width="9" style="77"/>
  </cols>
  <sheetData>
    <row r="1" spans="1:20" ht="29.25" customHeight="1" x14ac:dyDescent="0.15">
      <c r="P1" s="59" t="s">
        <v>441</v>
      </c>
    </row>
    <row r="2" spans="1:20" ht="29.25" customHeight="1" x14ac:dyDescent="0.15">
      <c r="A2" s="1" t="s">
        <v>185</v>
      </c>
    </row>
    <row r="3" spans="1:20" ht="29.25" customHeight="1" x14ac:dyDescent="0.15"/>
    <row r="4" spans="1:20" ht="28.5" customHeight="1" x14ac:dyDescent="0.15">
      <c r="A4" s="114"/>
      <c r="B4" s="114" t="s">
        <v>601</v>
      </c>
      <c r="C4" s="139"/>
      <c r="D4" s="139"/>
      <c r="E4" s="139"/>
      <c r="F4" s="139"/>
      <c r="G4" s="97"/>
      <c r="H4" s="97"/>
      <c r="I4" s="97"/>
      <c r="J4" s="97"/>
      <c r="K4" s="114"/>
      <c r="L4" s="114"/>
      <c r="M4" s="114"/>
      <c r="N4" s="114"/>
      <c r="O4" s="114"/>
      <c r="P4" s="114"/>
      <c r="Q4" s="328"/>
      <c r="R4" s="113"/>
      <c r="S4" s="113"/>
      <c r="T4" s="113"/>
    </row>
    <row r="5" spans="1:20" s="21" customFormat="1" ht="28.5" customHeight="1" thickBot="1" x14ac:dyDescent="0.2">
      <c r="B5" s="138" t="s">
        <v>258</v>
      </c>
      <c r="C5" s="137" t="s">
        <v>165</v>
      </c>
      <c r="D5" s="137"/>
      <c r="E5" s="137"/>
      <c r="F5" s="119"/>
      <c r="G5" s="97"/>
      <c r="H5" s="97"/>
      <c r="I5" s="97"/>
      <c r="J5" s="97"/>
      <c r="K5" s="116"/>
      <c r="L5" s="116"/>
      <c r="M5" s="116"/>
      <c r="N5" s="116"/>
      <c r="O5" s="116"/>
      <c r="P5" s="116"/>
      <c r="Q5" s="329"/>
      <c r="R5" s="116"/>
      <c r="S5" s="115"/>
    </row>
    <row r="6" spans="1:20" s="21" customFormat="1" ht="8.25" customHeight="1" thickBot="1" x14ac:dyDescent="0.2">
      <c r="B6" s="136"/>
      <c r="C6" s="135"/>
      <c r="D6" s="135"/>
      <c r="E6" s="977" t="s">
        <v>1</v>
      </c>
      <c r="F6" s="134"/>
      <c r="G6" s="133"/>
      <c r="H6" s="133"/>
      <c r="I6" s="133"/>
      <c r="J6" s="1042" t="s">
        <v>257</v>
      </c>
      <c r="K6" s="1012"/>
      <c r="L6" s="1043"/>
      <c r="M6" s="977" t="s">
        <v>425</v>
      </c>
      <c r="N6" s="978"/>
      <c r="Q6" s="330"/>
    </row>
    <row r="7" spans="1:20" s="21" customFormat="1" ht="26.25" customHeight="1" x14ac:dyDescent="0.15">
      <c r="B7" s="132"/>
      <c r="C7" s="131"/>
      <c r="D7" s="131"/>
      <c r="E7" s="1007"/>
      <c r="F7" s="977" t="s">
        <v>12</v>
      </c>
      <c r="G7" s="1009"/>
      <c r="H7" s="1012" t="s">
        <v>13</v>
      </c>
      <c r="I7" s="1013"/>
      <c r="J7" s="1044"/>
      <c r="K7" s="1045"/>
      <c r="L7" s="1046"/>
      <c r="M7" s="979"/>
      <c r="N7" s="980"/>
      <c r="Q7" s="330"/>
    </row>
    <row r="8" spans="1:20" s="21" customFormat="1" ht="24" customHeight="1" thickBot="1" x14ac:dyDescent="0.2">
      <c r="B8" s="130"/>
      <c r="C8" s="129"/>
      <c r="D8" s="129"/>
      <c r="E8" s="1008"/>
      <c r="F8" s="1010"/>
      <c r="G8" s="1011"/>
      <c r="H8" s="1014"/>
      <c r="I8" s="1014"/>
      <c r="J8" s="1047"/>
      <c r="K8" s="1048"/>
      <c r="L8" s="1049"/>
      <c r="M8" s="128" t="s">
        <v>423</v>
      </c>
      <c r="N8" s="127" t="s">
        <v>424</v>
      </c>
      <c r="Q8" s="678" t="str">
        <f>IF(E9=0,"キャリアコンサルティングの窓口担当者未入力","")</f>
        <v>キャリアコンサルティングの窓口担当者未入力</v>
      </c>
    </row>
    <row r="9" spans="1:20" s="21" customFormat="1" ht="24" customHeight="1" thickBot="1" x14ac:dyDescent="0.2">
      <c r="B9" s="1017" t="s">
        <v>1</v>
      </c>
      <c r="C9" s="1018"/>
      <c r="D9" s="1019"/>
      <c r="E9" s="416">
        <f>SUM(F9:I9)</f>
        <v>0</v>
      </c>
      <c r="F9" s="1015">
        <f>SUM(F10:G11)</f>
        <v>0</v>
      </c>
      <c r="G9" s="1016">
        <f>G10+G11</f>
        <v>0</v>
      </c>
      <c r="H9" s="1015">
        <f>SUM(H10:I11)</f>
        <v>0</v>
      </c>
      <c r="I9" s="1016">
        <f>I10+I11</f>
        <v>0</v>
      </c>
      <c r="J9" s="974"/>
      <c r="K9" s="975"/>
      <c r="L9" s="976"/>
      <c r="M9" s="421">
        <f>M11</f>
        <v>0</v>
      </c>
      <c r="N9" s="422">
        <f>N11</f>
        <v>0</v>
      </c>
      <c r="Q9" s="330" t="str">
        <f>IF(E9="","",IF(E9-E10&lt;&gt;M9+N9,"職務経験・知見あるものが少ない",""))</f>
        <v/>
      </c>
    </row>
    <row r="10" spans="1:20" s="21" customFormat="1" ht="24" customHeight="1" thickBot="1" x14ac:dyDescent="0.2">
      <c r="B10" s="124"/>
      <c r="C10" s="1028" t="s">
        <v>256</v>
      </c>
      <c r="D10" s="1029"/>
      <c r="E10" s="417">
        <f>SUM(F10:I10)</f>
        <v>0</v>
      </c>
      <c r="F10" s="988"/>
      <c r="G10" s="989"/>
      <c r="H10" s="988"/>
      <c r="I10" s="989"/>
      <c r="J10" s="990" t="s">
        <v>153</v>
      </c>
      <c r="K10" s="991"/>
      <c r="L10" s="992"/>
      <c r="M10" s="126" t="s">
        <v>153</v>
      </c>
      <c r="N10" s="125" t="s">
        <v>153</v>
      </c>
      <c r="Q10" s="330" t="str">
        <f>IF(J9&gt;E9,"兼務の派遣元責任者数が多い","")</f>
        <v/>
      </c>
    </row>
    <row r="11" spans="1:20" s="21" customFormat="1" ht="24" customHeight="1" x14ac:dyDescent="0.15">
      <c r="B11" s="124"/>
      <c r="C11" s="1020" t="s">
        <v>14</v>
      </c>
      <c r="D11" s="1021"/>
      <c r="E11" s="418">
        <f>SUM(F11:I11)</f>
        <v>0</v>
      </c>
      <c r="F11" s="984">
        <f>SUM(F12:F13)</f>
        <v>0</v>
      </c>
      <c r="G11" s="985">
        <f>SUM(G12:G13)</f>
        <v>0</v>
      </c>
      <c r="H11" s="984">
        <f>SUM(H12:H13)</f>
        <v>0</v>
      </c>
      <c r="I11" s="985">
        <f>SUM(I12:I13)</f>
        <v>0</v>
      </c>
      <c r="J11" s="993" t="s">
        <v>153</v>
      </c>
      <c r="K11" s="994"/>
      <c r="L11" s="995"/>
      <c r="M11" s="423">
        <f>SUM(M12:M13)</f>
        <v>0</v>
      </c>
      <c r="N11" s="424">
        <f>SUM(N12:N13)</f>
        <v>0</v>
      </c>
      <c r="Q11" s="330"/>
    </row>
    <row r="12" spans="1:20" s="21" customFormat="1" ht="24" customHeight="1" x14ac:dyDescent="0.15">
      <c r="B12" s="124"/>
      <c r="C12" s="124"/>
      <c r="D12" s="123" t="s">
        <v>15</v>
      </c>
      <c r="E12" s="419">
        <f>SUM(F12:I12)</f>
        <v>0</v>
      </c>
      <c r="F12" s="986"/>
      <c r="G12" s="987"/>
      <c r="H12" s="986"/>
      <c r="I12" s="987"/>
      <c r="J12" s="996" t="s">
        <v>153</v>
      </c>
      <c r="K12" s="997"/>
      <c r="L12" s="998"/>
      <c r="M12" s="502"/>
      <c r="N12" s="503"/>
      <c r="Q12" s="330"/>
    </row>
    <row r="13" spans="1:20" s="21" customFormat="1" ht="24" customHeight="1" thickBot="1" x14ac:dyDescent="0.2">
      <c r="B13" s="122"/>
      <c r="C13" s="121"/>
      <c r="D13" s="120" t="s">
        <v>0</v>
      </c>
      <c r="E13" s="420">
        <f>SUM(F13:I13)</f>
        <v>0</v>
      </c>
      <c r="F13" s="982"/>
      <c r="G13" s="983"/>
      <c r="H13" s="982"/>
      <c r="I13" s="983"/>
      <c r="J13" s="1036" t="s">
        <v>153</v>
      </c>
      <c r="K13" s="1037"/>
      <c r="L13" s="1038"/>
      <c r="M13" s="504"/>
      <c r="N13" s="505"/>
      <c r="Q13" s="330"/>
    </row>
    <row r="14" spans="1:20" s="21" customFormat="1" ht="29.25" customHeight="1" x14ac:dyDescent="0.15">
      <c r="A14" s="117"/>
      <c r="B14" s="119"/>
      <c r="C14" s="119"/>
      <c r="D14" s="118"/>
      <c r="E14" s="118"/>
      <c r="F14" s="118"/>
      <c r="G14" s="118"/>
      <c r="H14" s="118"/>
      <c r="I14" s="119"/>
      <c r="J14" s="119"/>
      <c r="K14" s="119"/>
      <c r="L14" s="119"/>
      <c r="M14" s="118"/>
      <c r="N14" s="117"/>
      <c r="O14" s="117"/>
      <c r="P14" s="117"/>
      <c r="Q14" s="684"/>
      <c r="R14" s="116"/>
      <c r="S14" s="115"/>
    </row>
    <row r="15" spans="1:20" ht="29.25" customHeight="1" thickBot="1" x14ac:dyDescent="0.2">
      <c r="A15" s="96"/>
      <c r="B15" s="97" t="s">
        <v>254</v>
      </c>
      <c r="C15" s="96" t="s">
        <v>253</v>
      </c>
      <c r="D15" s="96"/>
      <c r="E15" s="96"/>
      <c r="F15" s="96"/>
      <c r="G15" s="98"/>
      <c r="H15" s="98"/>
      <c r="I15" s="98"/>
      <c r="J15" s="98"/>
      <c r="K15" s="98"/>
      <c r="L15" s="98"/>
      <c r="M15" s="114"/>
      <c r="N15" s="114"/>
      <c r="O15" s="114"/>
      <c r="P15" s="114"/>
      <c r="R15" s="113"/>
      <c r="S15" s="113"/>
      <c r="T15" s="113"/>
    </row>
    <row r="16" spans="1:20" s="95" customFormat="1" ht="7.5" customHeight="1" thickBot="1" x14ac:dyDescent="0.2">
      <c r="A16" s="98"/>
      <c r="B16" s="112"/>
      <c r="C16" s="853" t="s">
        <v>75</v>
      </c>
      <c r="D16" s="853"/>
      <c r="E16" s="853"/>
      <c r="F16" s="111"/>
      <c r="G16" s="111"/>
      <c r="H16" s="111"/>
      <c r="I16" s="111"/>
      <c r="J16" s="111"/>
      <c r="K16" s="111"/>
      <c r="L16" s="110"/>
      <c r="N16" s="98"/>
      <c r="O16" s="98"/>
      <c r="P16" s="98"/>
      <c r="Q16" s="331"/>
    </row>
    <row r="17" spans="1:22" s="95" customFormat="1" ht="6" customHeight="1" thickBot="1" x14ac:dyDescent="0.2">
      <c r="A17" s="98"/>
      <c r="B17" s="109"/>
      <c r="C17" s="981"/>
      <c r="D17" s="981"/>
      <c r="E17" s="981"/>
      <c r="F17" s="1022" t="s">
        <v>10</v>
      </c>
      <c r="G17" s="1023"/>
      <c r="H17" s="1023"/>
      <c r="I17" s="111"/>
      <c r="J17" s="111"/>
      <c r="K17" s="111"/>
      <c r="L17" s="110"/>
      <c r="N17" s="98"/>
      <c r="O17" s="98"/>
      <c r="P17" s="98"/>
      <c r="Q17" s="331"/>
    </row>
    <row r="18" spans="1:22" s="95" customFormat="1" ht="20.25" customHeight="1" x14ac:dyDescent="0.15">
      <c r="A18" s="98"/>
      <c r="B18" s="109"/>
      <c r="C18" s="981"/>
      <c r="D18" s="981"/>
      <c r="E18" s="981"/>
      <c r="F18" s="1024"/>
      <c r="G18" s="1025"/>
      <c r="H18" s="1025"/>
      <c r="I18" s="1026" t="s">
        <v>11</v>
      </c>
      <c r="J18" s="1027"/>
      <c r="K18" s="1027"/>
      <c r="L18" s="110"/>
      <c r="N18" s="98"/>
      <c r="O18" s="98"/>
      <c r="P18" s="98"/>
      <c r="Q18" s="331"/>
    </row>
    <row r="19" spans="1:22" s="95" customFormat="1" ht="54" customHeight="1" thickBot="1" x14ac:dyDescent="0.2">
      <c r="A19" s="98"/>
      <c r="B19" s="109"/>
      <c r="C19" s="108" t="s">
        <v>1</v>
      </c>
      <c r="D19" s="104" t="s">
        <v>16</v>
      </c>
      <c r="E19" s="106" t="s">
        <v>17</v>
      </c>
      <c r="F19" s="107" t="s">
        <v>1</v>
      </c>
      <c r="G19" s="104" t="s">
        <v>16</v>
      </c>
      <c r="H19" s="106" t="s">
        <v>17</v>
      </c>
      <c r="I19" s="105" t="s">
        <v>1</v>
      </c>
      <c r="J19" s="104" t="s">
        <v>16</v>
      </c>
      <c r="K19" s="103" t="s">
        <v>17</v>
      </c>
      <c r="L19" s="102"/>
      <c r="N19" s="98"/>
      <c r="O19" s="98"/>
      <c r="P19" s="98"/>
      <c r="Q19" s="331" t="str">
        <f>IF(OR(F20&gt;C20,G20&gt;D20,H20&gt;E20),"全派遣労働者数より希望者数が多い","")</f>
        <v/>
      </c>
    </row>
    <row r="20" spans="1:22" s="95" customFormat="1" ht="24" customHeight="1" thickBot="1" x14ac:dyDescent="0.2">
      <c r="A20" s="98"/>
      <c r="B20" s="101"/>
      <c r="C20" s="425">
        <f>SUM(D20:E20)</f>
        <v>0</v>
      </c>
      <c r="D20" s="506"/>
      <c r="E20" s="507"/>
      <c r="F20" s="425">
        <f>SUM(G20:H20)</f>
        <v>0</v>
      </c>
      <c r="G20" s="506"/>
      <c r="H20" s="508"/>
      <c r="I20" s="425">
        <f>SUM(J20:K20)</f>
        <v>0</v>
      </c>
      <c r="J20" s="509"/>
      <c r="K20" s="508"/>
      <c r="L20" s="100"/>
      <c r="N20" s="98"/>
      <c r="O20" s="98"/>
      <c r="P20" s="98"/>
      <c r="Q20" s="331" t="str">
        <f>IF(OR(I20&gt;F20,J20&gt;G20,K20&gt;H20),"希望者数より実施者数が多い","")</f>
        <v/>
      </c>
    </row>
    <row r="21" spans="1:22" s="95" customFormat="1" ht="28.5" customHeight="1" x14ac:dyDescent="0.15">
      <c r="A21" s="98"/>
      <c r="B21" s="99"/>
      <c r="C21" s="96"/>
      <c r="D21" s="96"/>
      <c r="E21" s="96"/>
      <c r="F21" s="96"/>
      <c r="G21" s="96"/>
      <c r="H21" s="96"/>
      <c r="I21" s="96"/>
      <c r="J21" s="96"/>
      <c r="K21" s="96"/>
      <c r="L21" s="96"/>
      <c r="M21" s="96"/>
      <c r="N21" s="96"/>
      <c r="O21" s="96"/>
      <c r="P21" s="96"/>
      <c r="Q21" s="332"/>
    </row>
    <row r="22" spans="1:22" s="95" customFormat="1" ht="28.5" customHeight="1" thickBot="1" x14ac:dyDescent="0.2">
      <c r="A22" s="98"/>
      <c r="B22" s="97" t="s">
        <v>252</v>
      </c>
      <c r="C22" s="96" t="s">
        <v>433</v>
      </c>
      <c r="D22" s="96"/>
      <c r="E22" s="96"/>
      <c r="F22" s="96"/>
      <c r="G22" s="96"/>
      <c r="H22" s="96"/>
      <c r="I22" s="96"/>
      <c r="J22" s="96"/>
      <c r="K22" s="96"/>
      <c r="L22" s="96"/>
      <c r="M22" s="96"/>
      <c r="N22" s="96"/>
      <c r="O22" s="96"/>
      <c r="P22" s="96"/>
      <c r="Q22" s="332"/>
    </row>
    <row r="23" spans="1:22" ht="42" customHeight="1" x14ac:dyDescent="0.15">
      <c r="A23" s="79"/>
      <c r="B23" s="999" t="s">
        <v>18</v>
      </c>
      <c r="C23" s="1000"/>
      <c r="D23" s="1000"/>
      <c r="E23" s="1030" t="s">
        <v>251</v>
      </c>
      <c r="F23" s="1031"/>
      <c r="G23" s="1031"/>
      <c r="H23" s="1032"/>
      <c r="I23" s="1030" t="s">
        <v>166</v>
      </c>
      <c r="J23" s="1031"/>
      <c r="K23" s="1031"/>
      <c r="L23" s="1032"/>
      <c r="M23" s="1051" t="s">
        <v>250</v>
      </c>
      <c r="N23" s="1051" t="s">
        <v>249</v>
      </c>
      <c r="O23" s="1051" t="s">
        <v>248</v>
      </c>
      <c r="P23" s="1032" t="s">
        <v>247</v>
      </c>
    </row>
    <row r="24" spans="1:22" ht="21.75" customHeight="1" x14ac:dyDescent="0.15">
      <c r="A24" s="79"/>
      <c r="B24" s="1001"/>
      <c r="C24" s="1002"/>
      <c r="D24" s="1002"/>
      <c r="E24" s="1033"/>
      <c r="F24" s="1034"/>
      <c r="G24" s="1034"/>
      <c r="H24" s="1035"/>
      <c r="I24" s="1033"/>
      <c r="J24" s="1034"/>
      <c r="K24" s="1034"/>
      <c r="L24" s="1035"/>
      <c r="M24" s="1052"/>
      <c r="N24" s="1052"/>
      <c r="O24" s="1052"/>
      <c r="P24" s="1035"/>
    </row>
    <row r="25" spans="1:22" ht="21.75" customHeight="1" x14ac:dyDescent="0.15">
      <c r="A25" s="79"/>
      <c r="B25" s="1001"/>
      <c r="C25" s="1002"/>
      <c r="D25" s="1002"/>
      <c r="E25" s="1033"/>
      <c r="F25" s="1034"/>
      <c r="G25" s="1034"/>
      <c r="H25" s="1035"/>
      <c r="I25" s="1033" t="s">
        <v>164</v>
      </c>
      <c r="J25" s="1034"/>
      <c r="K25" s="1034"/>
      <c r="L25" s="1035"/>
      <c r="M25" s="1052"/>
      <c r="N25" s="1052"/>
      <c r="O25" s="1052"/>
      <c r="P25" s="1035"/>
    </row>
    <row r="26" spans="1:22" ht="33" customHeight="1" x14ac:dyDescent="0.15">
      <c r="A26" s="79"/>
      <c r="B26" s="1003"/>
      <c r="C26" s="1004"/>
      <c r="D26" s="1004"/>
      <c r="E26" s="1039" t="s">
        <v>246</v>
      </c>
      <c r="F26" s="1040"/>
      <c r="G26" s="1040"/>
      <c r="H26" s="1041"/>
      <c r="I26" s="1039"/>
      <c r="J26" s="1054"/>
      <c r="K26" s="1054"/>
      <c r="L26" s="1055"/>
      <c r="M26" s="1052"/>
      <c r="N26" s="1052"/>
      <c r="O26" s="1052"/>
      <c r="P26" s="1035"/>
    </row>
    <row r="27" spans="1:22" ht="23.25" customHeight="1" thickBot="1" x14ac:dyDescent="0.2">
      <c r="A27" s="79"/>
      <c r="B27" s="1005"/>
      <c r="C27" s="1006"/>
      <c r="D27" s="1006"/>
      <c r="E27" s="94" t="s">
        <v>140</v>
      </c>
      <c r="F27" s="93" t="s">
        <v>141</v>
      </c>
      <c r="G27" s="93" t="s">
        <v>142</v>
      </c>
      <c r="H27" s="92" t="s">
        <v>143</v>
      </c>
      <c r="I27" s="91" t="s">
        <v>140</v>
      </c>
      <c r="J27" s="90" t="s">
        <v>141</v>
      </c>
      <c r="K27" s="90" t="s">
        <v>142</v>
      </c>
      <c r="L27" s="89" t="s">
        <v>143</v>
      </c>
      <c r="M27" s="1053"/>
      <c r="N27" s="1053"/>
      <c r="O27" s="1053"/>
      <c r="P27" s="1050"/>
    </row>
    <row r="28" spans="1:22" ht="21.75" customHeight="1" thickBot="1" x14ac:dyDescent="0.2">
      <c r="A28" s="79"/>
      <c r="B28" s="88" t="s">
        <v>136</v>
      </c>
      <c r="C28" s="83"/>
      <c r="D28" s="87"/>
      <c r="E28" s="83"/>
      <c r="F28" s="83"/>
      <c r="G28" s="83"/>
      <c r="H28" s="83"/>
      <c r="I28" s="82"/>
      <c r="J28" s="82"/>
      <c r="K28" s="82"/>
      <c r="L28" s="82"/>
      <c r="M28" s="82"/>
      <c r="N28" s="82"/>
      <c r="O28" s="81"/>
      <c r="P28" s="80"/>
    </row>
    <row r="29" spans="1:22" ht="21.75" customHeight="1" thickBot="1" x14ac:dyDescent="0.2">
      <c r="A29" s="79"/>
      <c r="B29" s="958" t="s">
        <v>238</v>
      </c>
      <c r="C29" s="954"/>
      <c r="D29" s="955"/>
      <c r="E29" s="510"/>
      <c r="F29" s="511"/>
      <c r="G29" s="512"/>
      <c r="H29" s="513"/>
      <c r="I29" s="583"/>
      <c r="J29" s="584"/>
      <c r="K29" s="584"/>
      <c r="L29" s="585"/>
      <c r="M29" s="427"/>
      <c r="N29" s="427"/>
      <c r="O29" s="427"/>
      <c r="P29" s="427"/>
      <c r="Q29" s="334" t="str">
        <f>IF(AND(C29&lt;&gt;"",I29="",J29="",K29="",L29=""),"教育訓練時間未入力","")</f>
        <v/>
      </c>
      <c r="R29" s="331" t="str">
        <f>IF(AND(OR(AND(I29="",I30=""),AND(I29&lt;&gt;"",I30&lt;&gt;"")),OR(AND(J29="",J30=""),AND(J29&lt;&gt;"",J30&lt;&gt;"")),OR(AND(K29="",K30=""),AND(K29&lt;&gt;"",K30&lt;&gt;"")),OR(AND(L29="",L30=""),AND(L29&lt;&gt;"",L30&lt;&gt;""))),"","教育訓練時間、受講人数不整合")</f>
        <v/>
      </c>
      <c r="S29" s="685">
        <f>IF(AND(O29*P29=1,OR(M29=1,M29=2)),I29,)</f>
        <v>0</v>
      </c>
      <c r="T29" s="686">
        <f>IF(AND(O29*P29=1,OR(M29=1,M29=2)),J29,)</f>
        <v>0</v>
      </c>
      <c r="U29" s="686">
        <f>IF(AND(O29*P29=1,OR(M29=1,M29=2)),K29,)</f>
        <v>0</v>
      </c>
      <c r="V29" s="686">
        <f>IF(AND(O29*P29=1,OR(M29=1,M29=2)),L29,)</f>
        <v>0</v>
      </c>
    </row>
    <row r="30" spans="1:22" ht="21.75" customHeight="1" thickBot="1" x14ac:dyDescent="0.2">
      <c r="A30" s="79"/>
      <c r="B30" s="959"/>
      <c r="C30" s="956"/>
      <c r="D30" s="957"/>
      <c r="E30" s="514"/>
      <c r="F30" s="515"/>
      <c r="G30" s="515"/>
      <c r="H30" s="516"/>
      <c r="I30" s="517"/>
      <c r="J30" s="518"/>
      <c r="K30" s="518"/>
      <c r="L30" s="519"/>
      <c r="M30" s="333" t="s">
        <v>2</v>
      </c>
      <c r="N30" s="961"/>
      <c r="O30" s="962"/>
      <c r="P30" s="963"/>
      <c r="Q30" s="334" t="str">
        <f>IF(OR(AND(C29="",M29="",N29="",O29="",P29=""),AND(M29&lt;&gt;"",N29&lt;&gt;"",O29&lt;&gt;"",P29&lt;&gt;"")),"","訓練の方法等未入力")</f>
        <v/>
      </c>
      <c r="R30" s="331"/>
      <c r="S30" s="686">
        <f t="shared" ref="S30:S52" si="0">IF(AND(O30*P30=1,OR(M30=1,M30=2)),I30,)</f>
        <v>0</v>
      </c>
      <c r="T30" s="686">
        <f t="shared" ref="T30:T52" si="1">IF(AND(O30*P30=1,OR(M30=1,M30=2)),J30,)</f>
        <v>0</v>
      </c>
      <c r="U30" s="686">
        <f t="shared" ref="U30:U52" si="2">IF(AND(O30*P30=1,OR(M30=1,M30=2)),K30,)</f>
        <v>0</v>
      </c>
      <c r="V30" s="686">
        <f t="shared" ref="V30:V52" si="3">IF(AND(O30*P30=1,OR(M30=1,M30=2)),L30,)</f>
        <v>0</v>
      </c>
    </row>
    <row r="31" spans="1:22" ht="21.75" customHeight="1" thickBot="1" x14ac:dyDescent="0.2">
      <c r="A31" s="79"/>
      <c r="B31" s="960" t="s">
        <v>137</v>
      </c>
      <c r="C31" s="964"/>
      <c r="D31" s="965"/>
      <c r="E31" s="520"/>
      <c r="F31" s="521"/>
      <c r="G31" s="522"/>
      <c r="H31" s="523"/>
      <c r="I31" s="586"/>
      <c r="J31" s="587"/>
      <c r="K31" s="587"/>
      <c r="L31" s="588"/>
      <c r="M31" s="426"/>
      <c r="N31" s="427"/>
      <c r="O31" s="427"/>
      <c r="P31" s="427"/>
      <c r="Q31" s="334" t="str">
        <f>IF(AND(C31&lt;&gt;"",I31="",J31="",K31="",L31=""),"教育訓練時間未入力","")</f>
        <v/>
      </c>
      <c r="R31" s="331" t="str">
        <f>IF(AND(OR(AND(I31="",I32=""),AND(I31&lt;&gt;"",I32&lt;&gt;"")),OR(AND(J31="",J32=""),AND(J31&lt;&gt;"",J32&lt;&gt;"")),OR(AND(K31="",K32=""),AND(K31&lt;&gt;"",K32&lt;&gt;"")),OR(AND(L31="",L32=""),AND(L31&lt;&gt;"",L32&lt;&gt;""))),"","教育訓練時間、受講人数不整合")</f>
        <v/>
      </c>
      <c r="S31" s="686">
        <f t="shared" si="0"/>
        <v>0</v>
      </c>
      <c r="T31" s="686">
        <f t="shared" si="1"/>
        <v>0</v>
      </c>
      <c r="U31" s="686">
        <f t="shared" si="2"/>
        <v>0</v>
      </c>
      <c r="V31" s="686">
        <f t="shared" si="3"/>
        <v>0</v>
      </c>
    </row>
    <row r="32" spans="1:22" ht="21.75" customHeight="1" thickBot="1" x14ac:dyDescent="0.2">
      <c r="A32" s="79"/>
      <c r="B32" s="959"/>
      <c r="C32" s="966"/>
      <c r="D32" s="967"/>
      <c r="E32" s="524"/>
      <c r="F32" s="525"/>
      <c r="G32" s="525"/>
      <c r="H32" s="526"/>
      <c r="I32" s="517"/>
      <c r="J32" s="518"/>
      <c r="K32" s="518"/>
      <c r="L32" s="519"/>
      <c r="M32" s="333" t="s">
        <v>2</v>
      </c>
      <c r="N32" s="961"/>
      <c r="O32" s="962"/>
      <c r="P32" s="963"/>
      <c r="Q32" s="334" t="str">
        <f>IF(OR(AND(C31="",M31="",N31="",O31="",P31=""),AND(M31&lt;&gt;"",N31&lt;&gt;"",O31&lt;&gt;"",P31&lt;&gt;"")),"","訓練の方法等未入力")</f>
        <v/>
      </c>
      <c r="R32" s="331"/>
      <c r="S32" s="686">
        <f t="shared" si="0"/>
        <v>0</v>
      </c>
      <c r="T32" s="686">
        <f t="shared" si="1"/>
        <v>0</v>
      </c>
      <c r="U32" s="686">
        <f t="shared" si="2"/>
        <v>0</v>
      </c>
      <c r="V32" s="686">
        <f t="shared" si="3"/>
        <v>0</v>
      </c>
    </row>
    <row r="33" spans="1:22" ht="21.75" customHeight="1" thickBot="1" x14ac:dyDescent="0.2">
      <c r="A33" s="79"/>
      <c r="B33" s="84" t="s">
        <v>244</v>
      </c>
      <c r="C33" s="82"/>
      <c r="D33" s="86"/>
      <c r="E33" s="390"/>
      <c r="F33" s="391"/>
      <c r="G33" s="390"/>
      <c r="H33" s="390"/>
      <c r="I33" s="390"/>
      <c r="J33" s="390"/>
      <c r="K33" s="390"/>
      <c r="L33" s="390"/>
      <c r="M33" s="390"/>
      <c r="N33" s="390"/>
      <c r="O33" s="393"/>
      <c r="P33" s="394"/>
      <c r="Q33" s="334"/>
      <c r="R33" s="331"/>
      <c r="S33" s="686">
        <f t="shared" si="0"/>
        <v>0</v>
      </c>
      <c r="T33" s="686">
        <f t="shared" si="1"/>
        <v>0</v>
      </c>
      <c r="U33" s="686">
        <f t="shared" si="2"/>
        <v>0</v>
      </c>
      <c r="V33" s="686">
        <f t="shared" si="3"/>
        <v>0</v>
      </c>
    </row>
    <row r="34" spans="1:22" ht="21.75" customHeight="1" thickBot="1" x14ac:dyDescent="0.2">
      <c r="A34" s="79"/>
      <c r="B34" s="958" t="s">
        <v>238</v>
      </c>
      <c r="C34" s="954"/>
      <c r="D34" s="955"/>
      <c r="E34" s="510"/>
      <c r="F34" s="511"/>
      <c r="G34" s="512"/>
      <c r="H34" s="513"/>
      <c r="I34" s="583"/>
      <c r="J34" s="584"/>
      <c r="K34" s="584"/>
      <c r="L34" s="585"/>
      <c r="M34" s="427"/>
      <c r="N34" s="427"/>
      <c r="O34" s="427"/>
      <c r="P34" s="427"/>
      <c r="Q34" s="334" t="str">
        <f t="shared" ref="Q34" si="4">IF(AND(C34&lt;&gt;"",I34="",J34="",K34="",L34=""),"教育訓練時間未入力","")</f>
        <v/>
      </c>
      <c r="R34" s="331" t="str">
        <f t="shared" ref="R34" si="5">IF(AND(OR(AND(I34="",I35=""),AND(I34&lt;&gt;"",I35&lt;&gt;"")),OR(AND(J34="",J35=""),AND(J34&lt;&gt;"",J35&lt;&gt;"")),OR(AND(K34="",K35=""),AND(K34&lt;&gt;"",K35&lt;&gt;"")),OR(AND(L34="",L35=""),AND(L34&lt;&gt;"",L35&lt;&gt;""))),"","教育訓練時間、受講人数不整合")</f>
        <v/>
      </c>
      <c r="S34" s="686">
        <f t="shared" si="0"/>
        <v>0</v>
      </c>
      <c r="T34" s="686">
        <f t="shared" si="1"/>
        <v>0</v>
      </c>
      <c r="U34" s="686">
        <f t="shared" si="2"/>
        <v>0</v>
      </c>
      <c r="V34" s="686">
        <f t="shared" si="3"/>
        <v>0</v>
      </c>
    </row>
    <row r="35" spans="1:22" ht="21.75" customHeight="1" thickBot="1" x14ac:dyDescent="0.2">
      <c r="A35" s="79"/>
      <c r="B35" s="959"/>
      <c r="C35" s="956"/>
      <c r="D35" s="957"/>
      <c r="E35" s="514"/>
      <c r="F35" s="515"/>
      <c r="G35" s="515"/>
      <c r="H35" s="516"/>
      <c r="I35" s="517"/>
      <c r="J35" s="518"/>
      <c r="K35" s="518"/>
      <c r="L35" s="519"/>
      <c r="M35" s="333" t="s">
        <v>2</v>
      </c>
      <c r="N35" s="961"/>
      <c r="O35" s="962"/>
      <c r="P35" s="963"/>
      <c r="Q35" s="334" t="str">
        <f t="shared" ref="Q35" si="6">IF(OR(AND(C34="",M34="",N34="",O34="",P34=""),AND(M34&lt;&gt;"",N34&lt;&gt;"",O34&lt;&gt;"",P34&lt;&gt;"")),"","訓練の方法等未入力")</f>
        <v/>
      </c>
      <c r="R35" s="331"/>
      <c r="S35" s="686">
        <f t="shared" si="0"/>
        <v>0</v>
      </c>
      <c r="T35" s="686">
        <f t="shared" si="1"/>
        <v>0</v>
      </c>
      <c r="U35" s="686">
        <f t="shared" si="2"/>
        <v>0</v>
      </c>
      <c r="V35" s="686">
        <f t="shared" si="3"/>
        <v>0</v>
      </c>
    </row>
    <row r="36" spans="1:22" ht="21.75" customHeight="1" thickBot="1" x14ac:dyDescent="0.2">
      <c r="A36" s="79"/>
      <c r="B36" s="960" t="s">
        <v>137</v>
      </c>
      <c r="C36" s="964"/>
      <c r="D36" s="965"/>
      <c r="E36" s="520"/>
      <c r="F36" s="521"/>
      <c r="G36" s="522"/>
      <c r="H36" s="523"/>
      <c r="I36" s="586"/>
      <c r="J36" s="587"/>
      <c r="K36" s="587"/>
      <c r="L36" s="588"/>
      <c r="M36" s="426"/>
      <c r="N36" s="427"/>
      <c r="O36" s="427"/>
      <c r="P36" s="427"/>
      <c r="Q36" s="334" t="str">
        <f t="shared" ref="Q36" si="7">IF(AND(C36&lt;&gt;"",I36="",J36="",K36="",L36=""),"教育訓練時間未入力","")</f>
        <v/>
      </c>
      <c r="R36" s="331" t="str">
        <f t="shared" ref="R36" si="8">IF(AND(OR(AND(I36="",I37=""),AND(I36&lt;&gt;"",I37&lt;&gt;"")),OR(AND(J36="",J37=""),AND(J36&lt;&gt;"",J37&lt;&gt;"")),OR(AND(K36="",K37=""),AND(K36&lt;&gt;"",K37&lt;&gt;"")),OR(AND(L36="",L37=""),AND(L36&lt;&gt;"",L37&lt;&gt;""))),"","教育訓練時間、受講人数不整合")</f>
        <v/>
      </c>
      <c r="S36" s="686">
        <f t="shared" si="0"/>
        <v>0</v>
      </c>
      <c r="T36" s="686">
        <f t="shared" si="1"/>
        <v>0</v>
      </c>
      <c r="U36" s="686">
        <f t="shared" si="2"/>
        <v>0</v>
      </c>
      <c r="V36" s="686">
        <f t="shared" si="3"/>
        <v>0</v>
      </c>
    </row>
    <row r="37" spans="1:22" ht="21.75" customHeight="1" thickBot="1" x14ac:dyDescent="0.2">
      <c r="A37" s="79"/>
      <c r="B37" s="959"/>
      <c r="C37" s="966"/>
      <c r="D37" s="967"/>
      <c r="E37" s="524"/>
      <c r="F37" s="525"/>
      <c r="G37" s="525"/>
      <c r="H37" s="526"/>
      <c r="I37" s="517"/>
      <c r="J37" s="518"/>
      <c r="K37" s="518"/>
      <c r="L37" s="519"/>
      <c r="M37" s="333" t="s">
        <v>2</v>
      </c>
      <c r="N37" s="961"/>
      <c r="O37" s="962"/>
      <c r="P37" s="963"/>
      <c r="Q37" s="334" t="str">
        <f t="shared" ref="Q37" si="9">IF(OR(AND(C36="",M36="",N36="",O36="",P36=""),AND(M36&lt;&gt;"",N36&lt;&gt;"",O36&lt;&gt;"",P36&lt;&gt;"")),"","訓練の方法等未入力")</f>
        <v/>
      </c>
      <c r="R37" s="331"/>
      <c r="S37" s="686">
        <f t="shared" si="0"/>
        <v>0</v>
      </c>
      <c r="T37" s="686">
        <f t="shared" si="1"/>
        <v>0</v>
      </c>
      <c r="U37" s="686">
        <f t="shared" si="2"/>
        <v>0</v>
      </c>
      <c r="V37" s="686">
        <f t="shared" si="3"/>
        <v>0</v>
      </c>
    </row>
    <row r="38" spans="1:22" ht="21.75" customHeight="1" thickBot="1" x14ac:dyDescent="0.2">
      <c r="A38" s="79"/>
      <c r="B38" s="84" t="s">
        <v>242</v>
      </c>
      <c r="C38" s="82"/>
      <c r="D38" s="85"/>
      <c r="E38" s="392"/>
      <c r="F38" s="391"/>
      <c r="G38" s="390"/>
      <c r="H38" s="390"/>
      <c r="I38" s="390"/>
      <c r="J38" s="390"/>
      <c r="K38" s="390"/>
      <c r="L38" s="390"/>
      <c r="M38" s="390"/>
      <c r="N38" s="390"/>
      <c r="O38" s="393"/>
      <c r="P38" s="394"/>
      <c r="Q38" s="334"/>
      <c r="R38" s="331"/>
      <c r="S38" s="686">
        <f t="shared" si="0"/>
        <v>0</v>
      </c>
      <c r="T38" s="686">
        <f t="shared" si="1"/>
        <v>0</v>
      </c>
      <c r="U38" s="686">
        <f t="shared" si="2"/>
        <v>0</v>
      </c>
      <c r="V38" s="686">
        <f t="shared" si="3"/>
        <v>0</v>
      </c>
    </row>
    <row r="39" spans="1:22" ht="21.75" customHeight="1" thickBot="1" x14ac:dyDescent="0.2">
      <c r="A39" s="79"/>
      <c r="B39" s="958" t="s">
        <v>238</v>
      </c>
      <c r="C39" s="954"/>
      <c r="D39" s="955"/>
      <c r="E39" s="510"/>
      <c r="F39" s="511"/>
      <c r="G39" s="512"/>
      <c r="H39" s="513"/>
      <c r="I39" s="583"/>
      <c r="J39" s="584"/>
      <c r="K39" s="584"/>
      <c r="L39" s="585"/>
      <c r="M39" s="427"/>
      <c r="N39" s="427"/>
      <c r="O39" s="427"/>
      <c r="P39" s="427"/>
      <c r="Q39" s="334" t="str">
        <f t="shared" ref="Q39" si="10">IF(AND(C39&lt;&gt;"",I39="",J39="",K39="",L39=""),"教育訓練時間未入力","")</f>
        <v/>
      </c>
      <c r="R39" s="331" t="str">
        <f t="shared" ref="R39" si="11">IF(AND(OR(AND(I39="",I40=""),AND(I39&lt;&gt;"",I40&lt;&gt;"")),OR(AND(J39="",J40=""),AND(J39&lt;&gt;"",J40&lt;&gt;"")),OR(AND(K39="",K40=""),AND(K39&lt;&gt;"",K40&lt;&gt;"")),OR(AND(L39="",L40=""),AND(L39&lt;&gt;"",L40&lt;&gt;""))),"","教育訓練時間、受講人数不整合")</f>
        <v/>
      </c>
      <c r="S39" s="686">
        <f t="shared" si="0"/>
        <v>0</v>
      </c>
      <c r="T39" s="686">
        <f t="shared" si="1"/>
        <v>0</v>
      </c>
      <c r="U39" s="686">
        <f t="shared" si="2"/>
        <v>0</v>
      </c>
      <c r="V39" s="686">
        <f t="shared" si="3"/>
        <v>0</v>
      </c>
    </row>
    <row r="40" spans="1:22" ht="21.75" customHeight="1" thickBot="1" x14ac:dyDescent="0.2">
      <c r="A40" s="79"/>
      <c r="B40" s="959"/>
      <c r="C40" s="956"/>
      <c r="D40" s="957"/>
      <c r="E40" s="514"/>
      <c r="F40" s="515"/>
      <c r="G40" s="515"/>
      <c r="H40" s="516"/>
      <c r="I40" s="517"/>
      <c r="J40" s="518"/>
      <c r="K40" s="518"/>
      <c r="L40" s="519"/>
      <c r="M40" s="333" t="s">
        <v>2</v>
      </c>
      <c r="N40" s="961"/>
      <c r="O40" s="962"/>
      <c r="P40" s="963"/>
      <c r="Q40" s="334" t="str">
        <f t="shared" ref="Q40" si="12">IF(OR(AND(C39="",M39="",N39="",O39="",P39=""),AND(M39&lt;&gt;"",N39&lt;&gt;"",O39&lt;&gt;"",P39&lt;&gt;"")),"","訓練の方法等未入力")</f>
        <v/>
      </c>
      <c r="R40" s="331"/>
      <c r="S40" s="686">
        <f t="shared" si="0"/>
        <v>0</v>
      </c>
      <c r="T40" s="686">
        <f t="shared" si="1"/>
        <v>0</v>
      </c>
      <c r="U40" s="686">
        <f t="shared" si="2"/>
        <v>0</v>
      </c>
      <c r="V40" s="686">
        <f t="shared" si="3"/>
        <v>0</v>
      </c>
    </row>
    <row r="41" spans="1:22" ht="21.75" customHeight="1" thickBot="1" x14ac:dyDescent="0.2">
      <c r="A41" s="79"/>
      <c r="B41" s="960" t="s">
        <v>137</v>
      </c>
      <c r="C41" s="964"/>
      <c r="D41" s="965"/>
      <c r="E41" s="520"/>
      <c r="F41" s="521"/>
      <c r="G41" s="522"/>
      <c r="H41" s="523"/>
      <c r="I41" s="586"/>
      <c r="J41" s="587"/>
      <c r="K41" s="587"/>
      <c r="L41" s="588"/>
      <c r="M41" s="426"/>
      <c r="N41" s="427"/>
      <c r="O41" s="427"/>
      <c r="P41" s="427"/>
      <c r="Q41" s="334" t="str">
        <f t="shared" ref="Q41" si="13">IF(AND(C41&lt;&gt;"",I41="",J41="",K41="",L41=""),"教育訓練時間未入力","")</f>
        <v/>
      </c>
      <c r="R41" s="331" t="str">
        <f t="shared" ref="R41" si="14">IF(AND(OR(AND(I41="",I42=""),AND(I41&lt;&gt;"",I42&lt;&gt;"")),OR(AND(J41="",J42=""),AND(J41&lt;&gt;"",J42&lt;&gt;"")),OR(AND(K41="",K42=""),AND(K41&lt;&gt;"",K42&lt;&gt;"")),OR(AND(L41="",L42=""),AND(L41&lt;&gt;"",L42&lt;&gt;""))),"","教育訓練時間、受講人数不整合")</f>
        <v/>
      </c>
      <c r="S41" s="686">
        <f t="shared" si="0"/>
        <v>0</v>
      </c>
      <c r="T41" s="686">
        <f t="shared" si="1"/>
        <v>0</v>
      </c>
      <c r="U41" s="686">
        <f t="shared" si="2"/>
        <v>0</v>
      </c>
      <c r="V41" s="686">
        <f t="shared" si="3"/>
        <v>0</v>
      </c>
    </row>
    <row r="42" spans="1:22" ht="21.75" customHeight="1" thickBot="1" x14ac:dyDescent="0.2">
      <c r="A42" s="79"/>
      <c r="B42" s="959"/>
      <c r="C42" s="966"/>
      <c r="D42" s="967"/>
      <c r="E42" s="524"/>
      <c r="F42" s="525"/>
      <c r="G42" s="525"/>
      <c r="H42" s="526"/>
      <c r="I42" s="517"/>
      <c r="J42" s="518"/>
      <c r="K42" s="518"/>
      <c r="L42" s="519"/>
      <c r="M42" s="333" t="s">
        <v>2</v>
      </c>
      <c r="N42" s="961"/>
      <c r="O42" s="962"/>
      <c r="P42" s="963"/>
      <c r="Q42" s="334" t="str">
        <f t="shared" ref="Q42" si="15">IF(OR(AND(C41="",M41="",N41="",O41="",P41=""),AND(M41&lt;&gt;"",N41&lt;&gt;"",O41&lt;&gt;"",P41&lt;&gt;"")),"","訓練の方法等未入力")</f>
        <v/>
      </c>
      <c r="R42" s="331"/>
      <c r="S42" s="686">
        <f t="shared" si="0"/>
        <v>0</v>
      </c>
      <c r="T42" s="686">
        <f t="shared" si="1"/>
        <v>0</v>
      </c>
      <c r="U42" s="686">
        <f t="shared" si="2"/>
        <v>0</v>
      </c>
      <c r="V42" s="686">
        <f t="shared" si="3"/>
        <v>0</v>
      </c>
    </row>
    <row r="43" spans="1:22" ht="21.75" customHeight="1" thickBot="1" x14ac:dyDescent="0.2">
      <c r="A43" s="79"/>
      <c r="B43" s="84" t="s">
        <v>240</v>
      </c>
      <c r="C43" s="82"/>
      <c r="D43" s="86"/>
      <c r="E43" s="390"/>
      <c r="F43" s="391"/>
      <c r="G43" s="390"/>
      <c r="H43" s="390"/>
      <c r="I43" s="390"/>
      <c r="J43" s="390"/>
      <c r="K43" s="390"/>
      <c r="L43" s="390"/>
      <c r="M43" s="390"/>
      <c r="N43" s="390"/>
      <c r="O43" s="393"/>
      <c r="P43" s="394"/>
      <c r="Q43" s="334"/>
      <c r="R43" s="331"/>
      <c r="S43" s="686">
        <f t="shared" si="0"/>
        <v>0</v>
      </c>
      <c r="T43" s="686">
        <f t="shared" si="1"/>
        <v>0</v>
      </c>
      <c r="U43" s="686">
        <f t="shared" si="2"/>
        <v>0</v>
      </c>
      <c r="V43" s="686">
        <f t="shared" si="3"/>
        <v>0</v>
      </c>
    </row>
    <row r="44" spans="1:22" ht="21.75" customHeight="1" thickBot="1" x14ac:dyDescent="0.2">
      <c r="A44" s="79"/>
      <c r="B44" s="958" t="s">
        <v>238</v>
      </c>
      <c r="C44" s="954"/>
      <c r="D44" s="955"/>
      <c r="E44" s="510"/>
      <c r="F44" s="511"/>
      <c r="G44" s="512"/>
      <c r="H44" s="513"/>
      <c r="I44" s="583"/>
      <c r="J44" s="584"/>
      <c r="K44" s="584"/>
      <c r="L44" s="585"/>
      <c r="M44" s="427"/>
      <c r="N44" s="427"/>
      <c r="O44" s="427"/>
      <c r="P44" s="427"/>
      <c r="Q44" s="334" t="str">
        <f t="shared" ref="Q44" si="16">IF(AND(C44&lt;&gt;"",I44="",J44="",K44="",L44=""),"教育訓練時間未入力","")</f>
        <v/>
      </c>
      <c r="R44" s="331" t="str">
        <f t="shared" ref="R44" si="17">IF(AND(OR(AND(I44="",I45=""),AND(I44&lt;&gt;"",I45&lt;&gt;"")),OR(AND(J44="",J45=""),AND(J44&lt;&gt;"",J45&lt;&gt;"")),OR(AND(K44="",K45=""),AND(K44&lt;&gt;"",K45&lt;&gt;"")),OR(AND(L44="",L45=""),AND(L44&lt;&gt;"",L45&lt;&gt;""))),"","教育訓練時間、受講人数不整合")</f>
        <v/>
      </c>
      <c r="S44" s="686">
        <f t="shared" si="0"/>
        <v>0</v>
      </c>
      <c r="T44" s="686">
        <f t="shared" si="1"/>
        <v>0</v>
      </c>
      <c r="U44" s="686">
        <f t="shared" si="2"/>
        <v>0</v>
      </c>
      <c r="V44" s="686">
        <f t="shared" si="3"/>
        <v>0</v>
      </c>
    </row>
    <row r="45" spans="1:22" ht="21.75" customHeight="1" thickBot="1" x14ac:dyDescent="0.2">
      <c r="A45" s="79"/>
      <c r="B45" s="959"/>
      <c r="C45" s="956"/>
      <c r="D45" s="957"/>
      <c r="E45" s="514"/>
      <c r="F45" s="515"/>
      <c r="G45" s="515"/>
      <c r="H45" s="516"/>
      <c r="I45" s="517"/>
      <c r="J45" s="518"/>
      <c r="K45" s="518"/>
      <c r="L45" s="519"/>
      <c r="M45" s="333" t="s">
        <v>2</v>
      </c>
      <c r="N45" s="961"/>
      <c r="O45" s="962"/>
      <c r="P45" s="963"/>
      <c r="Q45" s="334" t="str">
        <f t="shared" ref="Q45" si="18">IF(OR(AND(C44="",M44="",N44="",O44="",P44=""),AND(M44&lt;&gt;"",N44&lt;&gt;"",O44&lt;&gt;"",P44&lt;&gt;"")),"","訓練の方法等未入力")</f>
        <v/>
      </c>
      <c r="R45" s="331"/>
      <c r="S45" s="686">
        <f t="shared" si="0"/>
        <v>0</v>
      </c>
      <c r="T45" s="686">
        <f t="shared" si="1"/>
        <v>0</v>
      </c>
      <c r="U45" s="686">
        <f t="shared" si="2"/>
        <v>0</v>
      </c>
      <c r="V45" s="686">
        <f t="shared" si="3"/>
        <v>0</v>
      </c>
    </row>
    <row r="46" spans="1:22" ht="21.75" customHeight="1" thickBot="1" x14ac:dyDescent="0.2">
      <c r="A46" s="79"/>
      <c r="B46" s="960" t="s">
        <v>137</v>
      </c>
      <c r="C46" s="964"/>
      <c r="D46" s="965"/>
      <c r="E46" s="520"/>
      <c r="F46" s="521"/>
      <c r="G46" s="522"/>
      <c r="H46" s="523"/>
      <c r="I46" s="586"/>
      <c r="J46" s="587"/>
      <c r="K46" s="587"/>
      <c r="L46" s="588"/>
      <c r="M46" s="426"/>
      <c r="N46" s="427"/>
      <c r="O46" s="427"/>
      <c r="P46" s="427"/>
      <c r="Q46" s="334" t="str">
        <f t="shared" ref="Q46" si="19">IF(AND(C46&lt;&gt;"",I46="",J46="",K46="",L46=""),"教育訓練時間未入力","")</f>
        <v/>
      </c>
      <c r="R46" s="331" t="str">
        <f t="shared" ref="R46" si="20">IF(AND(OR(AND(I46="",I47=""),AND(I46&lt;&gt;"",I47&lt;&gt;"")),OR(AND(J46="",J47=""),AND(J46&lt;&gt;"",J47&lt;&gt;"")),OR(AND(K46="",K47=""),AND(K46&lt;&gt;"",K47&lt;&gt;"")),OR(AND(L46="",L47=""),AND(L46&lt;&gt;"",L47&lt;&gt;""))),"","教育訓練時間、受講人数不整合")</f>
        <v/>
      </c>
      <c r="S46" s="686">
        <f t="shared" si="0"/>
        <v>0</v>
      </c>
      <c r="T46" s="686">
        <f t="shared" si="1"/>
        <v>0</v>
      </c>
      <c r="U46" s="686">
        <f t="shared" si="2"/>
        <v>0</v>
      </c>
      <c r="V46" s="686">
        <f t="shared" si="3"/>
        <v>0</v>
      </c>
    </row>
    <row r="47" spans="1:22" ht="21.75" customHeight="1" thickBot="1" x14ac:dyDescent="0.2">
      <c r="A47" s="79"/>
      <c r="B47" s="959"/>
      <c r="C47" s="966"/>
      <c r="D47" s="967"/>
      <c r="E47" s="524"/>
      <c r="F47" s="525"/>
      <c r="G47" s="525"/>
      <c r="H47" s="526"/>
      <c r="I47" s="517"/>
      <c r="J47" s="518"/>
      <c r="K47" s="518"/>
      <c r="L47" s="519"/>
      <c r="M47" s="333" t="s">
        <v>2</v>
      </c>
      <c r="N47" s="961"/>
      <c r="O47" s="962"/>
      <c r="P47" s="963"/>
      <c r="Q47" s="334" t="str">
        <f t="shared" ref="Q47" si="21">IF(OR(AND(C46="",M46="",N46="",O46="",P46=""),AND(M46&lt;&gt;"",N46&lt;&gt;"",O46&lt;&gt;"",P46&lt;&gt;"")),"","訓練の方法等未入力")</f>
        <v/>
      </c>
      <c r="R47" s="331"/>
      <c r="S47" s="686">
        <f t="shared" si="0"/>
        <v>0</v>
      </c>
      <c r="T47" s="686">
        <f t="shared" si="1"/>
        <v>0</v>
      </c>
      <c r="U47" s="686">
        <f t="shared" si="2"/>
        <v>0</v>
      </c>
      <c r="V47" s="686">
        <f t="shared" si="3"/>
        <v>0</v>
      </c>
    </row>
    <row r="48" spans="1:22" ht="21.75" customHeight="1" thickBot="1" x14ac:dyDescent="0.2">
      <c r="A48" s="79"/>
      <c r="B48" s="84" t="s">
        <v>239</v>
      </c>
      <c r="C48" s="82"/>
      <c r="D48" s="85"/>
      <c r="E48" s="392"/>
      <c r="F48" s="391"/>
      <c r="G48" s="390"/>
      <c r="H48" s="390"/>
      <c r="I48" s="390"/>
      <c r="J48" s="390"/>
      <c r="K48" s="390"/>
      <c r="L48" s="390"/>
      <c r="M48" s="390"/>
      <c r="N48" s="390"/>
      <c r="O48" s="393"/>
      <c r="P48" s="394"/>
      <c r="Q48" s="334"/>
      <c r="R48" s="331"/>
      <c r="S48" s="686">
        <f t="shared" si="0"/>
        <v>0</v>
      </c>
      <c r="T48" s="686">
        <f t="shared" si="1"/>
        <v>0</v>
      </c>
      <c r="U48" s="686">
        <f t="shared" si="2"/>
        <v>0</v>
      </c>
      <c r="V48" s="686">
        <f t="shared" si="3"/>
        <v>0</v>
      </c>
    </row>
    <row r="49" spans="1:22" ht="21.75" customHeight="1" thickBot="1" x14ac:dyDescent="0.2">
      <c r="A49" s="79"/>
      <c r="B49" s="958" t="s">
        <v>238</v>
      </c>
      <c r="C49" s="954"/>
      <c r="D49" s="955"/>
      <c r="E49" s="510"/>
      <c r="F49" s="511"/>
      <c r="G49" s="512"/>
      <c r="H49" s="513"/>
      <c r="I49" s="583"/>
      <c r="J49" s="584"/>
      <c r="K49" s="584"/>
      <c r="L49" s="585"/>
      <c r="M49" s="427"/>
      <c r="N49" s="427"/>
      <c r="O49" s="427"/>
      <c r="P49" s="427"/>
      <c r="Q49" s="334" t="str">
        <f t="shared" ref="Q49" si="22">IF(AND(C49&lt;&gt;"",I49="",J49="",K49="",L49=""),"教育訓練時間未入力","")</f>
        <v/>
      </c>
      <c r="R49" s="331" t="str">
        <f t="shared" ref="R49" si="23">IF(AND(OR(AND(I49="",I50=""),AND(I49&lt;&gt;"",I50&lt;&gt;"")),OR(AND(J49="",J50=""),AND(J49&lt;&gt;"",J50&lt;&gt;"")),OR(AND(K49="",K50=""),AND(K49&lt;&gt;"",K50&lt;&gt;"")),OR(AND(L49="",L50=""),AND(L49&lt;&gt;"",L50&lt;&gt;""))),"","教育訓練時間、受講人数不整合")</f>
        <v/>
      </c>
      <c r="S49" s="686">
        <f t="shared" si="0"/>
        <v>0</v>
      </c>
      <c r="T49" s="686">
        <f t="shared" si="1"/>
        <v>0</v>
      </c>
      <c r="U49" s="686">
        <f t="shared" si="2"/>
        <v>0</v>
      </c>
      <c r="V49" s="686">
        <f t="shared" si="3"/>
        <v>0</v>
      </c>
    </row>
    <row r="50" spans="1:22" ht="21.75" customHeight="1" thickBot="1" x14ac:dyDescent="0.2">
      <c r="A50" s="79"/>
      <c r="B50" s="959"/>
      <c r="C50" s="956"/>
      <c r="D50" s="957"/>
      <c r="E50" s="514"/>
      <c r="F50" s="515"/>
      <c r="G50" s="515"/>
      <c r="H50" s="516"/>
      <c r="I50" s="517"/>
      <c r="J50" s="518"/>
      <c r="K50" s="518"/>
      <c r="L50" s="519"/>
      <c r="M50" s="333" t="s">
        <v>2</v>
      </c>
      <c r="N50" s="961"/>
      <c r="O50" s="962"/>
      <c r="P50" s="963"/>
      <c r="Q50" s="334" t="str">
        <f t="shared" ref="Q50" si="24">IF(OR(AND(C49="",M49="",N49="",O49="",P49=""),AND(M49&lt;&gt;"",N49&lt;&gt;"",O49&lt;&gt;"",P49&lt;&gt;"")),"","訓練の方法等未入力")</f>
        <v/>
      </c>
      <c r="R50" s="331"/>
      <c r="S50" s="686">
        <f t="shared" si="0"/>
        <v>0</v>
      </c>
      <c r="T50" s="686">
        <f t="shared" si="1"/>
        <v>0</v>
      </c>
      <c r="U50" s="686">
        <f t="shared" si="2"/>
        <v>0</v>
      </c>
      <c r="V50" s="686">
        <f t="shared" si="3"/>
        <v>0</v>
      </c>
    </row>
    <row r="51" spans="1:22" ht="21.75" customHeight="1" thickBot="1" x14ac:dyDescent="0.2">
      <c r="A51" s="79"/>
      <c r="B51" s="960" t="s">
        <v>137</v>
      </c>
      <c r="C51" s="964"/>
      <c r="D51" s="965"/>
      <c r="E51" s="520"/>
      <c r="F51" s="521"/>
      <c r="G51" s="522"/>
      <c r="H51" s="523"/>
      <c r="I51" s="586"/>
      <c r="J51" s="587"/>
      <c r="K51" s="587"/>
      <c r="L51" s="588"/>
      <c r="M51" s="426"/>
      <c r="N51" s="427"/>
      <c r="O51" s="427"/>
      <c r="P51" s="427"/>
      <c r="Q51" s="334" t="str">
        <f t="shared" ref="Q51" si="25">IF(AND(C51&lt;&gt;"",I51="",J51="",K51="",L51=""),"教育訓練時間未入力","")</f>
        <v/>
      </c>
      <c r="R51" s="331" t="str">
        <f t="shared" ref="R51" si="26">IF(AND(OR(AND(I51="",I52=""),AND(I51&lt;&gt;"",I52&lt;&gt;"")),OR(AND(J51="",J52=""),AND(J51&lt;&gt;"",J52&lt;&gt;"")),OR(AND(K51="",K52=""),AND(K51&lt;&gt;"",K52&lt;&gt;"")),OR(AND(L51="",L52=""),AND(L51&lt;&gt;"",L52&lt;&gt;""))),"","教育訓練時間、受講人数不整合")</f>
        <v/>
      </c>
      <c r="S51" s="686">
        <f t="shared" si="0"/>
        <v>0</v>
      </c>
      <c r="T51" s="686">
        <f t="shared" si="1"/>
        <v>0</v>
      </c>
      <c r="U51" s="686">
        <f t="shared" si="2"/>
        <v>0</v>
      </c>
      <c r="V51" s="686">
        <f t="shared" si="3"/>
        <v>0</v>
      </c>
    </row>
    <row r="52" spans="1:22" ht="21.75" customHeight="1" thickBot="1" x14ac:dyDescent="0.2">
      <c r="A52" s="79"/>
      <c r="B52" s="1068"/>
      <c r="C52" s="966"/>
      <c r="D52" s="967"/>
      <c r="E52" s="524"/>
      <c r="F52" s="525"/>
      <c r="G52" s="525"/>
      <c r="H52" s="526"/>
      <c r="I52" s="517"/>
      <c r="J52" s="518"/>
      <c r="K52" s="518"/>
      <c r="L52" s="519"/>
      <c r="M52" s="333" t="s">
        <v>2</v>
      </c>
      <c r="N52" s="961"/>
      <c r="O52" s="962"/>
      <c r="P52" s="963"/>
      <c r="Q52" s="334" t="str">
        <f t="shared" ref="Q52" si="27">IF(OR(AND(C51="",M51="",N51="",O51="",P51=""),AND(M51&lt;&gt;"",N51&lt;&gt;"",O51&lt;&gt;"",P51&lt;&gt;"")),"","訓練の方法等未入力")</f>
        <v/>
      </c>
      <c r="R52" s="331"/>
      <c r="S52" s="686">
        <f t="shared" si="0"/>
        <v>0</v>
      </c>
      <c r="T52" s="686">
        <f t="shared" si="1"/>
        <v>0</v>
      </c>
      <c r="U52" s="686">
        <f t="shared" si="2"/>
        <v>0</v>
      </c>
      <c r="V52" s="686">
        <f t="shared" si="3"/>
        <v>0</v>
      </c>
    </row>
    <row r="53" spans="1:22" ht="38.25" customHeight="1" thickTop="1" x14ac:dyDescent="0.15">
      <c r="A53" s="79"/>
      <c r="B53" s="1056" t="s">
        <v>162</v>
      </c>
      <c r="C53" s="1057"/>
      <c r="D53" s="1057"/>
      <c r="E53" s="1057"/>
      <c r="F53" s="1057"/>
      <c r="G53" s="1057"/>
      <c r="H53" s="1058"/>
      <c r="I53" s="336" t="str">
        <f>IF(SUM(S29:S52)=0,"",SUM(S29:S52))</f>
        <v/>
      </c>
      <c r="J53" s="337" t="str">
        <f>IF(SUM(T29:T52)=0,"",SUM(T29:T52))</f>
        <v/>
      </c>
      <c r="K53" s="337" t="str">
        <f>IF(SUM(U29:U52)=0,"",SUM(U29:U52))</f>
        <v/>
      </c>
      <c r="L53" s="338" t="str">
        <f>IF(SUM(V29:V52)=0,"",SUM(V29:V52))</f>
        <v/>
      </c>
      <c r="M53" s="1078" t="s">
        <v>160</v>
      </c>
      <c r="N53" s="1079"/>
      <c r="O53" s="1080"/>
      <c r="P53" s="335" t="str">
        <f>IF(SUM(I53:K53)=0,"",SUM(I53:K53))</f>
        <v/>
      </c>
    </row>
    <row r="54" spans="1:22" ht="38.25" customHeight="1" x14ac:dyDescent="0.15">
      <c r="A54" s="79"/>
      <c r="B54" s="1062" t="s">
        <v>163</v>
      </c>
      <c r="C54" s="1063"/>
      <c r="D54" s="1063"/>
      <c r="E54" s="1063"/>
      <c r="F54" s="1063"/>
      <c r="G54" s="1063"/>
      <c r="H54" s="1064"/>
      <c r="I54" s="527"/>
      <c r="J54" s="528"/>
      <c r="K54" s="528"/>
      <c r="L54" s="529"/>
      <c r="M54" s="1072" t="s">
        <v>161</v>
      </c>
      <c r="N54" s="1073"/>
      <c r="O54" s="1074"/>
      <c r="P54" s="404" t="str">
        <f>IF(SUM(I54:K54)=0,"",SUM(I54:K54))</f>
        <v/>
      </c>
      <c r="Q54" s="681" t="str">
        <f>IF(OR(AND(I53&lt;&gt;"",I54=""),AND(J53&lt;&gt;"",J54=""),AND(K53&lt;&gt;"",K54=""),AND(L53&lt;&gt;"",L54="")),"教育訓練受講者実人数未入力","")</f>
        <v/>
      </c>
    </row>
    <row r="55" spans="1:22" ht="38.25" customHeight="1" thickBot="1" x14ac:dyDescent="0.2">
      <c r="A55" s="79"/>
      <c r="B55" s="1065" t="s">
        <v>167</v>
      </c>
      <c r="C55" s="1066"/>
      <c r="D55" s="1066"/>
      <c r="E55" s="1066"/>
      <c r="F55" s="1066"/>
      <c r="G55" s="1066"/>
      <c r="H55" s="1067"/>
      <c r="I55" s="400" t="str">
        <f>IF(OR(I53=0,I53="",I54=0,I54=""),"",ROUNDDOWN(I53/I54,0))</f>
        <v/>
      </c>
      <c r="J55" s="401" t="str">
        <f t="shared" ref="J55:L55" si="28">IF(OR(J53=0,J53="",J54=0,J54=""),"",ROUNDDOWN(J53/J54,0))</f>
        <v/>
      </c>
      <c r="K55" s="401" t="str">
        <f t="shared" si="28"/>
        <v/>
      </c>
      <c r="L55" s="402" t="str">
        <f t="shared" si="28"/>
        <v/>
      </c>
      <c r="M55" s="1075" t="s">
        <v>159</v>
      </c>
      <c r="N55" s="1076"/>
      <c r="O55" s="1077"/>
      <c r="P55" s="403" t="str">
        <f>IF(OR(P53="",P54=""),"",ROUNDDOWN(P53/P54,0))</f>
        <v/>
      </c>
      <c r="Q55" s="687"/>
    </row>
    <row r="56" spans="1:22" ht="21" customHeight="1" thickBot="1" x14ac:dyDescent="0.2">
      <c r="A56" s="79"/>
      <c r="B56" s="1059" t="s">
        <v>144</v>
      </c>
      <c r="C56" s="1060"/>
      <c r="D56" s="1060"/>
      <c r="E56" s="1060"/>
      <c r="F56" s="1060"/>
      <c r="G56" s="1060"/>
      <c r="H56" s="1060"/>
      <c r="I56" s="1060"/>
      <c r="J56" s="1060"/>
      <c r="K56" s="1060"/>
      <c r="L56" s="1061"/>
      <c r="M56" s="1069"/>
      <c r="N56" s="1070"/>
      <c r="O56" s="1070"/>
      <c r="P56" s="1071"/>
      <c r="Q56" s="680" t="str">
        <f>IF(M56="","１人当たり平均賃金未入力","")</f>
        <v>１人当たり平均賃金未入力</v>
      </c>
    </row>
    <row r="57" spans="1:22" x14ac:dyDescent="0.15">
      <c r="M57" s="78"/>
    </row>
  </sheetData>
  <sheetProtection sheet="1" objects="1" scenarios="1"/>
  <mergeCells count="73">
    <mergeCell ref="B56:L56"/>
    <mergeCell ref="M56:P56"/>
    <mergeCell ref="B53:H53"/>
    <mergeCell ref="M53:O53"/>
    <mergeCell ref="B54:H54"/>
    <mergeCell ref="M54:O54"/>
    <mergeCell ref="B55:H55"/>
    <mergeCell ref="M55:O55"/>
    <mergeCell ref="B51:B52"/>
    <mergeCell ref="C51:D52"/>
    <mergeCell ref="N52:P52"/>
    <mergeCell ref="B49:B50"/>
    <mergeCell ref="C49:D50"/>
    <mergeCell ref="N50:P50"/>
    <mergeCell ref="B46:B47"/>
    <mergeCell ref="C46:D47"/>
    <mergeCell ref="N47:P47"/>
    <mergeCell ref="B44:B45"/>
    <mergeCell ref="C44:D45"/>
    <mergeCell ref="N45:P45"/>
    <mergeCell ref="B41:B42"/>
    <mergeCell ref="C41:D42"/>
    <mergeCell ref="N42:P42"/>
    <mergeCell ref="B39:B40"/>
    <mergeCell ref="C39:D40"/>
    <mergeCell ref="N40:P40"/>
    <mergeCell ref="B36:B37"/>
    <mergeCell ref="C36:D37"/>
    <mergeCell ref="N37:P37"/>
    <mergeCell ref="B34:B35"/>
    <mergeCell ref="C34:D35"/>
    <mergeCell ref="N35:P35"/>
    <mergeCell ref="B31:B32"/>
    <mergeCell ref="C31:D32"/>
    <mergeCell ref="N32:P32"/>
    <mergeCell ref="B29:B30"/>
    <mergeCell ref="C29:D30"/>
    <mergeCell ref="N30:P30"/>
    <mergeCell ref="M23:M27"/>
    <mergeCell ref="N23:N27"/>
    <mergeCell ref="O23:O27"/>
    <mergeCell ref="P23:P27"/>
    <mergeCell ref="I25:L26"/>
    <mergeCell ref="F13:G13"/>
    <mergeCell ref="H13:I13"/>
    <mergeCell ref="J13:L13"/>
    <mergeCell ref="E26:H26"/>
    <mergeCell ref="C16:E18"/>
    <mergeCell ref="F17:H18"/>
    <mergeCell ref="I18:K18"/>
    <mergeCell ref="B23:D27"/>
    <mergeCell ref="E23:H25"/>
    <mergeCell ref="I23:L24"/>
    <mergeCell ref="C11:D11"/>
    <mergeCell ref="F11:G11"/>
    <mergeCell ref="H11:I11"/>
    <mergeCell ref="J11:L11"/>
    <mergeCell ref="F12:G12"/>
    <mergeCell ref="H12:I12"/>
    <mergeCell ref="J12:L12"/>
    <mergeCell ref="M6:N7"/>
    <mergeCell ref="F7:G8"/>
    <mergeCell ref="H7:I8"/>
    <mergeCell ref="C10:D10"/>
    <mergeCell ref="F10:G10"/>
    <mergeCell ref="H10:I10"/>
    <mergeCell ref="J10:L10"/>
    <mergeCell ref="B9:D9"/>
    <mergeCell ref="F9:G9"/>
    <mergeCell ref="H9:I9"/>
    <mergeCell ref="J9:L9"/>
    <mergeCell ref="E6:E8"/>
    <mergeCell ref="J6:L8"/>
  </mergeCells>
  <phoneticPr fontId="5"/>
  <dataValidations count="7">
    <dataValidation imeMode="on" allowBlank="1" showInputMessage="1" showErrorMessage="1" sqref="C29:D32 C34:D37 C39:D42 C44:D47 C49:D52"/>
    <dataValidation type="decimal" operator="greaterThanOrEqual" allowBlank="1" showInputMessage="1" showErrorMessage="1" sqref="I29:L29 I34:L34 I39:L39 I44:L44 I49:L49">
      <formula1>0</formula1>
    </dataValidation>
    <dataValidation type="list" allowBlank="1" showInputMessage="1" showErrorMessage="1" sqref="E29:H29 E31:H31 E34:H34 E36:H36 E39:H39 E41:H41 E44:H44 E46:H46 E49:H49 E51:H51">
      <formula1>"1,2,3,4,5,6"</formula1>
    </dataValidation>
    <dataValidation type="list" allowBlank="1" showInputMessage="1" showErrorMessage="1" sqref="O31:P31 M31 M29 O29:P29 O36:P36 M36 M34 O34:P34 O41:P41 M41 M39 O39:P39 O46:P46 M46 M44 O44:P44 O51:P51 M51 M49 O49:P49">
      <formula1>"1,2,3"</formula1>
    </dataValidation>
    <dataValidation type="list" allowBlank="1" showInputMessage="1" showErrorMessage="1" sqref="N29 N31 N34 N36 N39 N41 N44 N46 N49 N51">
      <formula1>"1,2,3,4"</formula1>
    </dataValidation>
    <dataValidation type="whole" operator="greaterThanOrEqual" allowBlank="1" showInputMessage="1" showErrorMessage="1" sqref="F12:I13 F10:I10 M12:N13 J9:L9 D20:E20 G20:H20 J20:K20 E30:L30 E32:L32 E35:L35 E37:L37 E40:L40 E42:L42 E45:L45 E47:L47 E50:L50 E52:L52 M56:P56 I54:L54">
      <formula1>0</formula1>
    </dataValidation>
    <dataValidation operator="greaterThanOrEqual" allowBlank="1" showInputMessage="1" showErrorMessage="1" sqref="E9:I9 E10 E11:I11 E12:E13"/>
  </dataValidations>
  <printOptions horizontalCentered="1"/>
  <pageMargins left="0.39370078740157483" right="0.39370078740157483" top="0.39370078740157483" bottom="0.47244094488188981" header="0.31496062992125984" footer="0.31496062992125984"/>
  <pageSetup paperSize="9" scale="6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57"/>
  <sheetViews>
    <sheetView topLeftCell="A40" zoomScale="70" zoomScaleNormal="70" zoomScaleSheetLayoutView="100" workbookViewId="0">
      <selection activeCell="B5" sqref="B5"/>
    </sheetView>
  </sheetViews>
  <sheetFormatPr defaultRowHeight="13.5" x14ac:dyDescent="0.15"/>
  <cols>
    <col min="1" max="1" width="1.875" style="77" customWidth="1"/>
    <col min="2" max="2" width="4.625" style="77" customWidth="1"/>
    <col min="3" max="3" width="11.5" style="77" customWidth="1"/>
    <col min="4" max="4" width="8.375" style="77" customWidth="1"/>
    <col min="5" max="12" width="8.125" style="77" customWidth="1"/>
    <col min="13" max="16" width="15.75" style="77" customWidth="1"/>
    <col min="17" max="17" width="22.75" style="331" customWidth="1"/>
    <col min="18" max="18" width="31.125" style="95" bestFit="1" customWidth="1"/>
    <col min="19" max="19" width="16.625" style="95" customWidth="1"/>
    <col min="20" max="20" width="6.375" style="95" customWidth="1"/>
    <col min="21" max="21" width="17.125" style="95" customWidth="1"/>
    <col min="22" max="22" width="9" style="95"/>
    <col min="23" max="16384" width="9" style="77"/>
  </cols>
  <sheetData>
    <row r="1" spans="1:20" ht="29.25" customHeight="1" x14ac:dyDescent="0.15">
      <c r="P1" s="59" t="s">
        <v>441</v>
      </c>
    </row>
    <row r="2" spans="1:20" ht="29.25" customHeight="1" x14ac:dyDescent="0.15">
      <c r="A2" s="1" t="s">
        <v>185</v>
      </c>
    </row>
    <row r="3" spans="1:20" ht="29.25" customHeight="1" x14ac:dyDescent="0.15"/>
    <row r="4" spans="1:20" ht="28.5" customHeight="1" x14ac:dyDescent="0.15">
      <c r="A4" s="114"/>
      <c r="B4" s="114" t="s">
        <v>601</v>
      </c>
      <c r="C4" s="139"/>
      <c r="D4" s="139"/>
      <c r="E4" s="139"/>
      <c r="F4" s="139"/>
      <c r="G4" s="97"/>
      <c r="H4" s="97"/>
      <c r="I4" s="97"/>
      <c r="J4" s="97"/>
      <c r="K4" s="114"/>
      <c r="L4" s="114"/>
      <c r="M4" s="114"/>
      <c r="N4" s="114"/>
      <c r="O4" s="114"/>
      <c r="P4" s="114"/>
      <c r="Q4" s="328"/>
      <c r="R4" s="113"/>
      <c r="S4" s="113"/>
      <c r="T4" s="113"/>
    </row>
    <row r="5" spans="1:20" s="21" customFormat="1" ht="28.5" customHeight="1" thickBot="1" x14ac:dyDescent="0.2">
      <c r="B5" s="138" t="s">
        <v>258</v>
      </c>
      <c r="C5" s="137" t="s">
        <v>165</v>
      </c>
      <c r="D5" s="137"/>
      <c r="E5" s="137"/>
      <c r="F5" s="119"/>
      <c r="G5" s="97"/>
      <c r="H5" s="97"/>
      <c r="I5" s="97"/>
      <c r="J5" s="97"/>
      <c r="K5" s="116"/>
      <c r="L5" s="116"/>
      <c r="M5" s="116"/>
      <c r="N5" s="116"/>
      <c r="O5" s="116"/>
      <c r="P5" s="116"/>
      <c r="Q5" s="329"/>
      <c r="R5" s="116"/>
      <c r="S5" s="115"/>
    </row>
    <row r="6" spans="1:20" s="21" customFormat="1" ht="8.25" customHeight="1" thickBot="1" x14ac:dyDescent="0.2">
      <c r="B6" s="136"/>
      <c r="C6" s="135"/>
      <c r="D6" s="135"/>
      <c r="E6" s="977" t="s">
        <v>1</v>
      </c>
      <c r="F6" s="134"/>
      <c r="G6" s="133"/>
      <c r="H6" s="133"/>
      <c r="I6" s="133"/>
      <c r="J6" s="1042" t="s">
        <v>257</v>
      </c>
      <c r="K6" s="1012"/>
      <c r="L6" s="1043"/>
      <c r="M6" s="977" t="s">
        <v>425</v>
      </c>
      <c r="N6" s="978"/>
      <c r="Q6" s="330"/>
    </row>
    <row r="7" spans="1:20" s="21" customFormat="1" ht="26.25" customHeight="1" x14ac:dyDescent="0.15">
      <c r="B7" s="132"/>
      <c r="C7" s="131"/>
      <c r="D7" s="131"/>
      <c r="E7" s="1007"/>
      <c r="F7" s="977" t="s">
        <v>12</v>
      </c>
      <c r="G7" s="1009"/>
      <c r="H7" s="1012" t="s">
        <v>13</v>
      </c>
      <c r="I7" s="1013"/>
      <c r="J7" s="1044"/>
      <c r="K7" s="1045"/>
      <c r="L7" s="1046"/>
      <c r="M7" s="979"/>
      <c r="N7" s="980"/>
      <c r="Q7" s="330"/>
    </row>
    <row r="8" spans="1:20" s="21" customFormat="1" ht="24" customHeight="1" thickBot="1" x14ac:dyDescent="0.2">
      <c r="B8" s="130"/>
      <c r="C8" s="129"/>
      <c r="D8" s="129"/>
      <c r="E8" s="1008"/>
      <c r="F8" s="1010"/>
      <c r="G8" s="1011"/>
      <c r="H8" s="1014"/>
      <c r="I8" s="1014"/>
      <c r="J8" s="1047"/>
      <c r="K8" s="1048"/>
      <c r="L8" s="1049"/>
      <c r="M8" s="128" t="s">
        <v>423</v>
      </c>
      <c r="N8" s="127" t="s">
        <v>424</v>
      </c>
      <c r="Q8" s="678" t="str">
        <f>IF(E9=0,"キャリアコンサルティングの窓口担当者未入力","")</f>
        <v>キャリアコンサルティングの窓口担当者未入力</v>
      </c>
    </row>
    <row r="9" spans="1:20" s="21" customFormat="1" ht="24" customHeight="1" thickBot="1" x14ac:dyDescent="0.2">
      <c r="B9" s="1017" t="s">
        <v>1</v>
      </c>
      <c r="C9" s="1018"/>
      <c r="D9" s="1019"/>
      <c r="E9" s="407">
        <f>SUM(F9:I9)</f>
        <v>0</v>
      </c>
      <c r="F9" s="1084">
        <f>SUM(F10:G11)</f>
        <v>0</v>
      </c>
      <c r="G9" s="1085">
        <f>G10+G11</f>
        <v>0</v>
      </c>
      <c r="H9" s="1084">
        <f>SUM(H10:I11)</f>
        <v>0</v>
      </c>
      <c r="I9" s="1085">
        <f>I10+I11</f>
        <v>0</v>
      </c>
      <c r="J9" s="974"/>
      <c r="K9" s="975"/>
      <c r="L9" s="976"/>
      <c r="M9" s="412">
        <f>M11</f>
        <v>0</v>
      </c>
      <c r="N9" s="413">
        <f>N11</f>
        <v>0</v>
      </c>
      <c r="Q9" s="330" t="str">
        <f>IF(E9="","",IF(E9-E10&lt;&gt;M9+N9,"職務経験・知見あるものが少ない",""))</f>
        <v/>
      </c>
    </row>
    <row r="10" spans="1:20" s="21" customFormat="1" ht="24" customHeight="1" thickBot="1" x14ac:dyDescent="0.2">
      <c r="B10" s="124"/>
      <c r="C10" s="1028" t="s">
        <v>256</v>
      </c>
      <c r="D10" s="1029"/>
      <c r="E10" s="408">
        <f>SUM(F10:I10)</f>
        <v>0</v>
      </c>
      <c r="F10" s="988"/>
      <c r="G10" s="989"/>
      <c r="H10" s="988"/>
      <c r="I10" s="989"/>
      <c r="J10" s="1081" t="s">
        <v>153</v>
      </c>
      <c r="K10" s="1082"/>
      <c r="L10" s="1083"/>
      <c r="M10" s="397" t="s">
        <v>153</v>
      </c>
      <c r="N10" s="398" t="s">
        <v>153</v>
      </c>
      <c r="Q10" s="330" t="str">
        <f>IF(J9&gt;E9,"兼務の派遣元責任者数が多い","")</f>
        <v/>
      </c>
    </row>
    <row r="11" spans="1:20" s="21" customFormat="1" ht="24" customHeight="1" x14ac:dyDescent="0.15">
      <c r="B11" s="124"/>
      <c r="C11" s="1020" t="s">
        <v>14</v>
      </c>
      <c r="D11" s="1021"/>
      <c r="E11" s="409">
        <f>SUM(F11:I11)</f>
        <v>0</v>
      </c>
      <c r="F11" s="1086">
        <f>SUM(F12:F13)</f>
        <v>0</v>
      </c>
      <c r="G11" s="1087">
        <f>SUM(G12:G13)</f>
        <v>0</v>
      </c>
      <c r="H11" s="1086">
        <f>SUM(H12:H13)</f>
        <v>0</v>
      </c>
      <c r="I11" s="1087">
        <f>SUM(I12:I13)</f>
        <v>0</v>
      </c>
      <c r="J11" s="1088" t="s">
        <v>153</v>
      </c>
      <c r="K11" s="1089"/>
      <c r="L11" s="1090"/>
      <c r="M11" s="414">
        <f>SUM(M12:M13)</f>
        <v>0</v>
      </c>
      <c r="N11" s="415">
        <f>SUM(N12:N13)</f>
        <v>0</v>
      </c>
      <c r="Q11" s="330"/>
    </row>
    <row r="12" spans="1:20" s="21" customFormat="1" ht="24" customHeight="1" x14ac:dyDescent="0.15">
      <c r="B12" s="124"/>
      <c r="C12" s="124"/>
      <c r="D12" s="123" t="s">
        <v>15</v>
      </c>
      <c r="E12" s="410">
        <f>SUM(F12:I12)</f>
        <v>0</v>
      </c>
      <c r="F12" s="986"/>
      <c r="G12" s="987"/>
      <c r="H12" s="986"/>
      <c r="I12" s="987"/>
      <c r="J12" s="1091" t="s">
        <v>153</v>
      </c>
      <c r="K12" s="1092"/>
      <c r="L12" s="1093"/>
      <c r="M12" s="502"/>
      <c r="N12" s="503"/>
      <c r="Q12" s="330"/>
    </row>
    <row r="13" spans="1:20" s="21" customFormat="1" ht="24" customHeight="1" thickBot="1" x14ac:dyDescent="0.2">
      <c r="B13" s="122"/>
      <c r="C13" s="121"/>
      <c r="D13" s="120" t="s">
        <v>0</v>
      </c>
      <c r="E13" s="411">
        <f>SUM(F13:I13)</f>
        <v>0</v>
      </c>
      <c r="F13" s="982"/>
      <c r="G13" s="983"/>
      <c r="H13" s="982"/>
      <c r="I13" s="983"/>
      <c r="J13" s="1094" t="s">
        <v>153</v>
      </c>
      <c r="K13" s="1095"/>
      <c r="L13" s="1096"/>
      <c r="M13" s="504"/>
      <c r="N13" s="505"/>
      <c r="Q13" s="330"/>
    </row>
    <row r="14" spans="1:20" s="21" customFormat="1" ht="29.25" customHeight="1" x14ac:dyDescent="0.15">
      <c r="A14" s="117"/>
      <c r="B14" s="119"/>
      <c r="C14" s="119"/>
      <c r="D14" s="118"/>
      <c r="E14" s="118"/>
      <c r="F14" s="118"/>
      <c r="G14" s="118"/>
      <c r="H14" s="118"/>
      <c r="I14" s="119"/>
      <c r="J14" s="119"/>
      <c r="K14" s="119"/>
      <c r="L14" s="119"/>
      <c r="M14" s="118"/>
      <c r="N14" s="117"/>
      <c r="O14" s="117"/>
      <c r="P14" s="117"/>
      <c r="Q14" s="684"/>
      <c r="R14" s="116"/>
      <c r="S14" s="115"/>
    </row>
    <row r="15" spans="1:20" ht="29.25" customHeight="1" thickBot="1" x14ac:dyDescent="0.2">
      <c r="A15" s="96"/>
      <c r="B15" s="97" t="s">
        <v>254</v>
      </c>
      <c r="C15" s="96" t="s">
        <v>253</v>
      </c>
      <c r="D15" s="96"/>
      <c r="E15" s="96"/>
      <c r="F15" s="96"/>
      <c r="G15" s="98"/>
      <c r="H15" s="98"/>
      <c r="I15" s="98"/>
      <c r="J15" s="98"/>
      <c r="K15" s="98"/>
      <c r="L15" s="98"/>
      <c r="M15" s="114"/>
      <c r="N15" s="114"/>
      <c r="O15" s="114"/>
      <c r="P15" s="114"/>
      <c r="R15" s="113"/>
      <c r="S15" s="113"/>
      <c r="T15" s="113"/>
    </row>
    <row r="16" spans="1:20" s="95" customFormat="1" ht="7.5" customHeight="1" thickBot="1" x14ac:dyDescent="0.2">
      <c r="A16" s="98"/>
      <c r="B16" s="112"/>
      <c r="C16" s="853" t="s">
        <v>75</v>
      </c>
      <c r="D16" s="853"/>
      <c r="E16" s="853"/>
      <c r="F16" s="111"/>
      <c r="G16" s="111"/>
      <c r="H16" s="111"/>
      <c r="I16" s="111"/>
      <c r="J16" s="111"/>
      <c r="K16" s="111"/>
      <c r="L16" s="110"/>
      <c r="N16" s="98"/>
      <c r="O16" s="98"/>
      <c r="P16" s="98"/>
      <c r="Q16" s="331"/>
    </row>
    <row r="17" spans="1:22" s="95" customFormat="1" ht="6" customHeight="1" thickBot="1" x14ac:dyDescent="0.2">
      <c r="A17" s="98"/>
      <c r="B17" s="109"/>
      <c r="C17" s="981"/>
      <c r="D17" s="981"/>
      <c r="E17" s="981"/>
      <c r="F17" s="1022" t="s">
        <v>10</v>
      </c>
      <c r="G17" s="1023"/>
      <c r="H17" s="1023"/>
      <c r="I17" s="111"/>
      <c r="J17" s="111"/>
      <c r="K17" s="111"/>
      <c r="L17" s="110"/>
      <c r="N17" s="98"/>
      <c r="O17" s="98"/>
      <c r="P17" s="98"/>
      <c r="Q17" s="331"/>
    </row>
    <row r="18" spans="1:22" s="95" customFormat="1" ht="20.25" customHeight="1" x14ac:dyDescent="0.15">
      <c r="A18" s="98"/>
      <c r="B18" s="109"/>
      <c r="C18" s="981"/>
      <c r="D18" s="981"/>
      <c r="E18" s="981"/>
      <c r="F18" s="1024"/>
      <c r="G18" s="1025"/>
      <c r="H18" s="1025"/>
      <c r="I18" s="1026" t="s">
        <v>11</v>
      </c>
      <c r="J18" s="1027"/>
      <c r="K18" s="1027"/>
      <c r="L18" s="110"/>
      <c r="N18" s="98"/>
      <c r="O18" s="98"/>
      <c r="P18" s="98"/>
      <c r="Q18" s="331"/>
    </row>
    <row r="19" spans="1:22" s="95" customFormat="1" ht="54" customHeight="1" thickBot="1" x14ac:dyDescent="0.2">
      <c r="A19" s="98"/>
      <c r="B19" s="109"/>
      <c r="C19" s="108" t="s">
        <v>1</v>
      </c>
      <c r="D19" s="104" t="s">
        <v>16</v>
      </c>
      <c r="E19" s="106" t="s">
        <v>17</v>
      </c>
      <c r="F19" s="107" t="s">
        <v>1</v>
      </c>
      <c r="G19" s="104" t="s">
        <v>16</v>
      </c>
      <c r="H19" s="106" t="s">
        <v>17</v>
      </c>
      <c r="I19" s="105" t="s">
        <v>1</v>
      </c>
      <c r="J19" s="104" t="s">
        <v>16</v>
      </c>
      <c r="K19" s="103" t="s">
        <v>17</v>
      </c>
      <c r="L19" s="102"/>
      <c r="N19" s="98"/>
      <c r="O19" s="98"/>
      <c r="P19" s="98"/>
      <c r="Q19" s="331" t="str">
        <f>IF(OR(F20&gt;C20,G20&gt;D20,H20&gt;E20),"全派遣労働者数より希望者数が多い","")</f>
        <v/>
      </c>
    </row>
    <row r="20" spans="1:22" s="95" customFormat="1" ht="24" customHeight="1" thickBot="1" x14ac:dyDescent="0.2">
      <c r="A20" s="98"/>
      <c r="B20" s="101"/>
      <c r="C20" s="406">
        <f>SUM(D20:E20)</f>
        <v>0</v>
      </c>
      <c r="D20" s="506"/>
      <c r="E20" s="507"/>
      <c r="F20" s="406">
        <f>SUM(G20:H20)</f>
        <v>0</v>
      </c>
      <c r="G20" s="506"/>
      <c r="H20" s="508"/>
      <c r="I20" s="406">
        <f>SUM(J20:K20)</f>
        <v>0</v>
      </c>
      <c r="J20" s="509"/>
      <c r="K20" s="508"/>
      <c r="L20" s="100"/>
      <c r="N20" s="98"/>
      <c r="O20" s="98"/>
      <c r="P20" s="98"/>
      <c r="Q20" s="331" t="str">
        <f>IF(OR(I20&gt;F20,J20&gt;G20,K20&gt;H20),"希望者数より実施者数が多い","")</f>
        <v/>
      </c>
    </row>
    <row r="21" spans="1:22" s="95" customFormat="1" ht="28.5" customHeight="1" x14ac:dyDescent="0.15">
      <c r="A21" s="98"/>
      <c r="B21" s="99"/>
      <c r="C21" s="96"/>
      <c r="D21" s="96"/>
      <c r="E21" s="96"/>
      <c r="F21" s="96"/>
      <c r="G21" s="96"/>
      <c r="H21" s="96"/>
      <c r="I21" s="96"/>
      <c r="J21" s="96"/>
      <c r="K21" s="96"/>
      <c r="L21" s="96"/>
      <c r="M21" s="96"/>
      <c r="N21" s="96"/>
      <c r="O21" s="96"/>
      <c r="P21" s="96"/>
      <c r="Q21" s="332"/>
    </row>
    <row r="22" spans="1:22" s="95" customFormat="1" ht="28.5" customHeight="1" thickBot="1" x14ac:dyDescent="0.2">
      <c r="A22" s="98"/>
      <c r="B22" s="97" t="s">
        <v>252</v>
      </c>
      <c r="C22" s="96" t="s">
        <v>434</v>
      </c>
      <c r="D22" s="96"/>
      <c r="E22" s="96"/>
      <c r="F22" s="96"/>
      <c r="G22" s="96"/>
      <c r="H22" s="96"/>
      <c r="I22" s="96"/>
      <c r="J22" s="96"/>
      <c r="K22" s="96"/>
      <c r="L22" s="96"/>
      <c r="M22" s="96"/>
      <c r="N22" s="96"/>
      <c r="O22" s="96"/>
      <c r="P22" s="96"/>
      <c r="Q22" s="332"/>
    </row>
    <row r="23" spans="1:22" ht="42" customHeight="1" x14ac:dyDescent="0.15">
      <c r="A23" s="79"/>
      <c r="B23" s="999" t="s">
        <v>18</v>
      </c>
      <c r="C23" s="1000"/>
      <c r="D23" s="1000"/>
      <c r="E23" s="1030" t="s">
        <v>251</v>
      </c>
      <c r="F23" s="1031"/>
      <c r="G23" s="1031"/>
      <c r="H23" s="1032"/>
      <c r="I23" s="1030" t="s">
        <v>166</v>
      </c>
      <c r="J23" s="1031"/>
      <c r="K23" s="1031"/>
      <c r="L23" s="1032"/>
      <c r="M23" s="1051" t="s">
        <v>250</v>
      </c>
      <c r="N23" s="1051" t="s">
        <v>249</v>
      </c>
      <c r="O23" s="1051" t="s">
        <v>248</v>
      </c>
      <c r="P23" s="1032" t="s">
        <v>247</v>
      </c>
    </row>
    <row r="24" spans="1:22" ht="21.75" customHeight="1" x14ac:dyDescent="0.15">
      <c r="A24" s="79"/>
      <c r="B24" s="1001"/>
      <c r="C24" s="1002"/>
      <c r="D24" s="1002"/>
      <c r="E24" s="1033"/>
      <c r="F24" s="1034"/>
      <c r="G24" s="1034"/>
      <c r="H24" s="1035"/>
      <c r="I24" s="1033"/>
      <c r="J24" s="1034"/>
      <c r="K24" s="1034"/>
      <c r="L24" s="1035"/>
      <c r="M24" s="1052"/>
      <c r="N24" s="1052"/>
      <c r="O24" s="1052"/>
      <c r="P24" s="1035"/>
    </row>
    <row r="25" spans="1:22" ht="21.75" customHeight="1" x14ac:dyDescent="0.15">
      <c r="A25" s="79"/>
      <c r="B25" s="1001"/>
      <c r="C25" s="1002"/>
      <c r="D25" s="1002"/>
      <c r="E25" s="1033"/>
      <c r="F25" s="1034"/>
      <c r="G25" s="1034"/>
      <c r="H25" s="1035"/>
      <c r="I25" s="1033" t="s">
        <v>164</v>
      </c>
      <c r="J25" s="1034"/>
      <c r="K25" s="1034"/>
      <c r="L25" s="1035"/>
      <c r="M25" s="1052"/>
      <c r="N25" s="1052"/>
      <c r="O25" s="1052"/>
      <c r="P25" s="1035"/>
    </row>
    <row r="26" spans="1:22" ht="33" customHeight="1" x14ac:dyDescent="0.15">
      <c r="A26" s="79"/>
      <c r="B26" s="1003"/>
      <c r="C26" s="1004"/>
      <c r="D26" s="1004"/>
      <c r="E26" s="1039" t="s">
        <v>246</v>
      </c>
      <c r="F26" s="1040"/>
      <c r="G26" s="1040"/>
      <c r="H26" s="1041"/>
      <c r="I26" s="1039"/>
      <c r="J26" s="1054"/>
      <c r="K26" s="1054"/>
      <c r="L26" s="1055"/>
      <c r="M26" s="1052"/>
      <c r="N26" s="1052"/>
      <c r="O26" s="1052"/>
      <c r="P26" s="1035"/>
    </row>
    <row r="27" spans="1:22" ht="23.25" customHeight="1" thickBot="1" x14ac:dyDescent="0.2">
      <c r="A27" s="79"/>
      <c r="B27" s="1005"/>
      <c r="C27" s="1006"/>
      <c r="D27" s="1006"/>
      <c r="E27" s="94" t="s">
        <v>140</v>
      </c>
      <c r="F27" s="93" t="s">
        <v>141</v>
      </c>
      <c r="G27" s="93" t="s">
        <v>142</v>
      </c>
      <c r="H27" s="92" t="s">
        <v>143</v>
      </c>
      <c r="I27" s="91" t="s">
        <v>140</v>
      </c>
      <c r="J27" s="90" t="s">
        <v>141</v>
      </c>
      <c r="K27" s="90" t="s">
        <v>142</v>
      </c>
      <c r="L27" s="89" t="s">
        <v>143</v>
      </c>
      <c r="M27" s="1053"/>
      <c r="N27" s="1053"/>
      <c r="O27" s="1053"/>
      <c r="P27" s="1050"/>
    </row>
    <row r="28" spans="1:22" ht="21.75" customHeight="1" thickBot="1" x14ac:dyDescent="0.2">
      <c r="A28" s="79"/>
      <c r="B28" s="88" t="s">
        <v>136</v>
      </c>
      <c r="C28" s="83"/>
      <c r="D28" s="87"/>
      <c r="E28" s="83"/>
      <c r="F28" s="83"/>
      <c r="G28" s="83"/>
      <c r="H28" s="83"/>
      <c r="I28" s="82"/>
      <c r="J28" s="82"/>
      <c r="K28" s="82"/>
      <c r="L28" s="82"/>
      <c r="M28" s="82"/>
      <c r="N28" s="82"/>
      <c r="O28" s="81"/>
      <c r="P28" s="80"/>
    </row>
    <row r="29" spans="1:22" ht="21.75" customHeight="1" thickBot="1" x14ac:dyDescent="0.2">
      <c r="A29" s="79"/>
      <c r="B29" s="958" t="s">
        <v>238</v>
      </c>
      <c r="C29" s="954"/>
      <c r="D29" s="955"/>
      <c r="E29" s="510"/>
      <c r="F29" s="530"/>
      <c r="G29" s="512"/>
      <c r="H29" s="531"/>
      <c r="I29" s="583"/>
      <c r="J29" s="584"/>
      <c r="K29" s="584"/>
      <c r="L29" s="585"/>
      <c r="M29" s="405"/>
      <c r="N29" s="405"/>
      <c r="O29" s="405"/>
      <c r="P29" s="405"/>
      <c r="Q29" s="334" t="str">
        <f>IF(AND(C29&lt;&gt;"",I29="",J29="",K29="",L29=""),"教育訓練時間未入力","")</f>
        <v/>
      </c>
      <c r="R29" s="331" t="str">
        <f>IF(AND(OR(AND(I29="",I30=""),AND(I29&lt;&gt;"",I30&lt;&gt;"")),OR(AND(J29="",J30=""),AND(J29&lt;&gt;"",J30&lt;&gt;"")),OR(AND(K29="",K30=""),AND(K29&lt;&gt;"",K30&lt;&gt;"")),OR(AND(L29="",L30=""),AND(L29&lt;&gt;"",L30&lt;&gt;""))),"","教育訓練時間、受講人数不整合")</f>
        <v/>
      </c>
      <c r="S29" s="685">
        <f>IF(AND(O29*P29=1,OR(M29=1,M29=2)),I29,)</f>
        <v>0</v>
      </c>
      <c r="T29" s="686">
        <f>IF(AND(O29*P29=1,OR(M29=1,M29=2)),J29,)</f>
        <v>0</v>
      </c>
      <c r="U29" s="686">
        <f>IF(AND(O29*P29=1,OR(M29=1,M29=2)),K29,)</f>
        <v>0</v>
      </c>
      <c r="V29" s="686">
        <f>IF(AND(O29*P29=1,OR(M29=1,M29=2)),L29,)</f>
        <v>0</v>
      </c>
    </row>
    <row r="30" spans="1:22" ht="21.75" customHeight="1" thickBot="1" x14ac:dyDescent="0.2">
      <c r="A30" s="79"/>
      <c r="B30" s="959"/>
      <c r="C30" s="956"/>
      <c r="D30" s="957"/>
      <c r="E30" s="514"/>
      <c r="F30" s="515"/>
      <c r="G30" s="515"/>
      <c r="H30" s="516"/>
      <c r="I30" s="517"/>
      <c r="J30" s="518"/>
      <c r="K30" s="518"/>
      <c r="L30" s="519"/>
      <c r="M30" s="333" t="s">
        <v>2</v>
      </c>
      <c r="N30" s="961"/>
      <c r="O30" s="962"/>
      <c r="P30" s="963"/>
      <c r="Q30" s="334" t="str">
        <f>IF(OR(AND(C29="",M29="",N29="",O29="",P29=""),AND(M29&lt;&gt;"",N29&lt;&gt;"",O29&lt;&gt;"",P29&lt;&gt;"")),"","訓練の方法等未入力")</f>
        <v/>
      </c>
      <c r="R30" s="331"/>
      <c r="S30" s="686">
        <f t="shared" ref="S30:S52" si="0">IF(AND(O30*P30=1,OR(M30=1,M30=2)),I30,)</f>
        <v>0</v>
      </c>
      <c r="T30" s="686">
        <f t="shared" ref="T30:T52" si="1">IF(AND(O30*P30=1,OR(M30=1,M30=2)),J30,)</f>
        <v>0</v>
      </c>
      <c r="U30" s="686">
        <f t="shared" ref="U30:U52" si="2">IF(AND(O30*P30=1,OR(M30=1,M30=2)),K30,)</f>
        <v>0</v>
      </c>
      <c r="V30" s="686">
        <f t="shared" ref="V30:V52" si="3">IF(AND(O30*P30=1,OR(M30=1,M30=2)),L30,)</f>
        <v>0</v>
      </c>
    </row>
    <row r="31" spans="1:22" ht="21.75" customHeight="1" thickBot="1" x14ac:dyDescent="0.2">
      <c r="A31" s="79"/>
      <c r="B31" s="960" t="s">
        <v>137</v>
      </c>
      <c r="C31" s="964"/>
      <c r="D31" s="965"/>
      <c r="E31" s="520"/>
      <c r="F31" s="532"/>
      <c r="G31" s="522"/>
      <c r="H31" s="533"/>
      <c r="I31" s="586"/>
      <c r="J31" s="587"/>
      <c r="K31" s="587"/>
      <c r="L31" s="588"/>
      <c r="M31" s="321"/>
      <c r="N31" s="405"/>
      <c r="O31" s="405"/>
      <c r="P31" s="405"/>
      <c r="Q31" s="334" t="str">
        <f>IF(AND(C31&lt;&gt;"",I31="",J31="",K31="",L31=""),"教育訓練時間未入力","")</f>
        <v/>
      </c>
      <c r="R31" s="331" t="str">
        <f>IF(AND(OR(AND(I31="",I32=""),AND(I31&lt;&gt;"",I32&lt;&gt;"")),OR(AND(J31="",J32=""),AND(J31&lt;&gt;"",J32&lt;&gt;"")),OR(AND(K31="",K32=""),AND(K31&lt;&gt;"",K32&lt;&gt;"")),OR(AND(L31="",L32=""),AND(L31&lt;&gt;"",L32&lt;&gt;""))),"","教育訓練時間、受講人数不整合")</f>
        <v/>
      </c>
      <c r="S31" s="686">
        <f t="shared" si="0"/>
        <v>0</v>
      </c>
      <c r="T31" s="686">
        <f t="shared" si="1"/>
        <v>0</v>
      </c>
      <c r="U31" s="686">
        <f t="shared" si="2"/>
        <v>0</v>
      </c>
      <c r="V31" s="686">
        <f t="shared" si="3"/>
        <v>0</v>
      </c>
    </row>
    <row r="32" spans="1:22" ht="21.75" customHeight="1" thickBot="1" x14ac:dyDescent="0.2">
      <c r="A32" s="79"/>
      <c r="B32" s="959"/>
      <c r="C32" s="966"/>
      <c r="D32" s="967"/>
      <c r="E32" s="524"/>
      <c r="F32" s="525"/>
      <c r="G32" s="525"/>
      <c r="H32" s="526"/>
      <c r="I32" s="517"/>
      <c r="J32" s="518"/>
      <c r="K32" s="518"/>
      <c r="L32" s="519"/>
      <c r="M32" s="333" t="s">
        <v>2</v>
      </c>
      <c r="N32" s="961"/>
      <c r="O32" s="962"/>
      <c r="P32" s="963"/>
      <c r="Q32" s="334" t="str">
        <f>IF(OR(AND(C31="",M31="",N31="",O31="",P31=""),AND(M31&lt;&gt;"",N31&lt;&gt;"",O31&lt;&gt;"",P31&lt;&gt;"")),"","訓練の方法等未入力")</f>
        <v/>
      </c>
      <c r="R32" s="331"/>
      <c r="S32" s="686">
        <f t="shared" si="0"/>
        <v>0</v>
      </c>
      <c r="T32" s="686">
        <f t="shared" si="1"/>
        <v>0</v>
      </c>
      <c r="U32" s="686">
        <f t="shared" si="2"/>
        <v>0</v>
      </c>
      <c r="V32" s="686">
        <f t="shared" si="3"/>
        <v>0</v>
      </c>
    </row>
    <row r="33" spans="1:22" ht="21.75" customHeight="1" thickBot="1" x14ac:dyDescent="0.2">
      <c r="A33" s="79"/>
      <c r="B33" s="84" t="s">
        <v>244</v>
      </c>
      <c r="C33" s="82"/>
      <c r="D33" s="86"/>
      <c r="E33" s="390"/>
      <c r="F33" s="391"/>
      <c r="G33" s="390"/>
      <c r="H33" s="390"/>
      <c r="I33" s="390"/>
      <c r="J33" s="390"/>
      <c r="K33" s="390"/>
      <c r="L33" s="390"/>
      <c r="M33" s="390"/>
      <c r="N33" s="390"/>
      <c r="O33" s="393"/>
      <c r="P33" s="394"/>
      <c r="Q33" s="334"/>
      <c r="R33" s="331"/>
      <c r="S33" s="686">
        <f t="shared" si="0"/>
        <v>0</v>
      </c>
      <c r="T33" s="686">
        <f t="shared" si="1"/>
        <v>0</v>
      </c>
      <c r="U33" s="686">
        <f t="shared" si="2"/>
        <v>0</v>
      </c>
      <c r="V33" s="686">
        <f t="shared" si="3"/>
        <v>0</v>
      </c>
    </row>
    <row r="34" spans="1:22" ht="21.75" customHeight="1" thickBot="1" x14ac:dyDescent="0.2">
      <c r="A34" s="79"/>
      <c r="B34" s="958" t="s">
        <v>238</v>
      </c>
      <c r="C34" s="954"/>
      <c r="D34" s="955"/>
      <c r="E34" s="510"/>
      <c r="F34" s="530"/>
      <c r="G34" s="512"/>
      <c r="H34" s="531"/>
      <c r="I34" s="583"/>
      <c r="J34" s="584"/>
      <c r="K34" s="584"/>
      <c r="L34" s="585"/>
      <c r="M34" s="405"/>
      <c r="N34" s="405"/>
      <c r="O34" s="405"/>
      <c r="P34" s="405"/>
      <c r="Q34" s="334" t="str">
        <f t="shared" ref="Q34" si="4">IF(AND(C34&lt;&gt;"",I34="",J34="",K34="",L34=""),"教育訓練時間未入力","")</f>
        <v/>
      </c>
      <c r="R34" s="331" t="str">
        <f t="shared" ref="R34" si="5">IF(AND(OR(AND(I34="",I35=""),AND(I34&lt;&gt;"",I35&lt;&gt;"")),OR(AND(J34="",J35=""),AND(J34&lt;&gt;"",J35&lt;&gt;"")),OR(AND(K34="",K35=""),AND(K34&lt;&gt;"",K35&lt;&gt;"")),OR(AND(L34="",L35=""),AND(L34&lt;&gt;"",L35&lt;&gt;""))),"","教育訓練時間、受講人数不整合")</f>
        <v/>
      </c>
      <c r="S34" s="686">
        <f t="shared" si="0"/>
        <v>0</v>
      </c>
      <c r="T34" s="686">
        <f t="shared" si="1"/>
        <v>0</v>
      </c>
      <c r="U34" s="686">
        <f t="shared" si="2"/>
        <v>0</v>
      </c>
      <c r="V34" s="686">
        <f t="shared" si="3"/>
        <v>0</v>
      </c>
    </row>
    <row r="35" spans="1:22" ht="21.75" customHeight="1" thickBot="1" x14ac:dyDescent="0.2">
      <c r="A35" s="79"/>
      <c r="B35" s="959"/>
      <c r="C35" s="956"/>
      <c r="D35" s="957"/>
      <c r="E35" s="514"/>
      <c r="F35" s="515"/>
      <c r="G35" s="515"/>
      <c r="H35" s="516"/>
      <c r="I35" s="517"/>
      <c r="J35" s="518"/>
      <c r="K35" s="518"/>
      <c r="L35" s="519"/>
      <c r="M35" s="333" t="s">
        <v>2</v>
      </c>
      <c r="N35" s="961"/>
      <c r="O35" s="962"/>
      <c r="P35" s="963"/>
      <c r="Q35" s="334" t="str">
        <f t="shared" ref="Q35" si="6">IF(OR(AND(C34="",M34="",N34="",O34="",P34=""),AND(M34&lt;&gt;"",N34&lt;&gt;"",O34&lt;&gt;"",P34&lt;&gt;"")),"","訓練の方法等未入力")</f>
        <v/>
      </c>
      <c r="R35" s="331"/>
      <c r="S35" s="686">
        <f t="shared" si="0"/>
        <v>0</v>
      </c>
      <c r="T35" s="686">
        <f t="shared" si="1"/>
        <v>0</v>
      </c>
      <c r="U35" s="686">
        <f t="shared" si="2"/>
        <v>0</v>
      </c>
      <c r="V35" s="686">
        <f t="shared" si="3"/>
        <v>0</v>
      </c>
    </row>
    <row r="36" spans="1:22" ht="21.75" customHeight="1" thickBot="1" x14ac:dyDescent="0.2">
      <c r="A36" s="79"/>
      <c r="B36" s="960" t="s">
        <v>137</v>
      </c>
      <c r="C36" s="964"/>
      <c r="D36" s="965"/>
      <c r="E36" s="520"/>
      <c r="F36" s="532"/>
      <c r="G36" s="522"/>
      <c r="H36" s="533"/>
      <c r="I36" s="586"/>
      <c r="J36" s="587"/>
      <c r="K36" s="587"/>
      <c r="L36" s="588"/>
      <c r="M36" s="321"/>
      <c r="N36" s="405"/>
      <c r="O36" s="405"/>
      <c r="P36" s="405"/>
      <c r="Q36" s="334" t="str">
        <f t="shared" ref="Q36" si="7">IF(AND(C36&lt;&gt;"",I36="",J36="",K36="",L36=""),"教育訓練時間未入力","")</f>
        <v/>
      </c>
      <c r="R36" s="331" t="str">
        <f t="shared" ref="R36" si="8">IF(AND(OR(AND(I36="",I37=""),AND(I36&lt;&gt;"",I37&lt;&gt;"")),OR(AND(J36="",J37=""),AND(J36&lt;&gt;"",J37&lt;&gt;"")),OR(AND(K36="",K37=""),AND(K36&lt;&gt;"",K37&lt;&gt;"")),OR(AND(L36="",L37=""),AND(L36&lt;&gt;"",L37&lt;&gt;""))),"","教育訓練時間、受講人数不整合")</f>
        <v/>
      </c>
      <c r="S36" s="686">
        <f t="shared" si="0"/>
        <v>0</v>
      </c>
      <c r="T36" s="686">
        <f t="shared" si="1"/>
        <v>0</v>
      </c>
      <c r="U36" s="686">
        <f t="shared" si="2"/>
        <v>0</v>
      </c>
      <c r="V36" s="686">
        <f t="shared" si="3"/>
        <v>0</v>
      </c>
    </row>
    <row r="37" spans="1:22" ht="21.75" customHeight="1" thickBot="1" x14ac:dyDescent="0.2">
      <c r="A37" s="79"/>
      <c r="B37" s="959"/>
      <c r="C37" s="966"/>
      <c r="D37" s="967"/>
      <c r="E37" s="524"/>
      <c r="F37" s="525"/>
      <c r="G37" s="525"/>
      <c r="H37" s="526"/>
      <c r="I37" s="517"/>
      <c r="J37" s="518"/>
      <c r="K37" s="518"/>
      <c r="L37" s="519"/>
      <c r="M37" s="333" t="s">
        <v>2</v>
      </c>
      <c r="N37" s="961"/>
      <c r="O37" s="962"/>
      <c r="P37" s="963"/>
      <c r="Q37" s="334" t="str">
        <f t="shared" ref="Q37" si="9">IF(OR(AND(C36="",M36="",N36="",O36="",P36=""),AND(M36&lt;&gt;"",N36&lt;&gt;"",O36&lt;&gt;"",P36&lt;&gt;"")),"","訓練の方法等未入力")</f>
        <v/>
      </c>
      <c r="R37" s="331"/>
      <c r="S37" s="686">
        <f t="shared" si="0"/>
        <v>0</v>
      </c>
      <c r="T37" s="686">
        <f t="shared" si="1"/>
        <v>0</v>
      </c>
      <c r="U37" s="686">
        <f t="shared" si="2"/>
        <v>0</v>
      </c>
      <c r="V37" s="686">
        <f t="shared" si="3"/>
        <v>0</v>
      </c>
    </row>
    <row r="38" spans="1:22" ht="21.75" customHeight="1" thickBot="1" x14ac:dyDescent="0.2">
      <c r="A38" s="79"/>
      <c r="B38" s="84" t="s">
        <v>242</v>
      </c>
      <c r="C38" s="82"/>
      <c r="D38" s="85"/>
      <c r="E38" s="392"/>
      <c r="F38" s="391"/>
      <c r="G38" s="390"/>
      <c r="H38" s="390"/>
      <c r="I38" s="390"/>
      <c r="J38" s="390"/>
      <c r="K38" s="390"/>
      <c r="L38" s="390"/>
      <c r="M38" s="390"/>
      <c r="N38" s="390"/>
      <c r="O38" s="393"/>
      <c r="P38" s="394"/>
      <c r="Q38" s="334"/>
      <c r="R38" s="331"/>
      <c r="S38" s="686">
        <f t="shared" si="0"/>
        <v>0</v>
      </c>
      <c r="T38" s="686">
        <f t="shared" si="1"/>
        <v>0</v>
      </c>
      <c r="U38" s="686">
        <f t="shared" si="2"/>
        <v>0</v>
      </c>
      <c r="V38" s="686">
        <f t="shared" si="3"/>
        <v>0</v>
      </c>
    </row>
    <row r="39" spans="1:22" ht="21.75" customHeight="1" thickBot="1" x14ac:dyDescent="0.2">
      <c r="A39" s="79"/>
      <c r="B39" s="958" t="s">
        <v>238</v>
      </c>
      <c r="C39" s="954"/>
      <c r="D39" s="955"/>
      <c r="E39" s="510"/>
      <c r="F39" s="530"/>
      <c r="G39" s="512"/>
      <c r="H39" s="531"/>
      <c r="I39" s="583"/>
      <c r="J39" s="584"/>
      <c r="K39" s="584"/>
      <c r="L39" s="585"/>
      <c r="M39" s="405"/>
      <c r="N39" s="405"/>
      <c r="O39" s="405"/>
      <c r="P39" s="405"/>
      <c r="Q39" s="334" t="str">
        <f t="shared" ref="Q39" si="10">IF(AND(C39&lt;&gt;"",I39="",J39="",K39="",L39=""),"教育訓練時間未入力","")</f>
        <v/>
      </c>
      <c r="R39" s="331" t="str">
        <f t="shared" ref="R39" si="11">IF(AND(OR(AND(I39="",I40=""),AND(I39&lt;&gt;"",I40&lt;&gt;"")),OR(AND(J39="",J40=""),AND(J39&lt;&gt;"",J40&lt;&gt;"")),OR(AND(K39="",K40=""),AND(K39&lt;&gt;"",K40&lt;&gt;"")),OR(AND(L39="",L40=""),AND(L39&lt;&gt;"",L40&lt;&gt;""))),"","教育訓練時間、受講人数不整合")</f>
        <v/>
      </c>
      <c r="S39" s="686">
        <f t="shared" si="0"/>
        <v>0</v>
      </c>
      <c r="T39" s="686">
        <f t="shared" si="1"/>
        <v>0</v>
      </c>
      <c r="U39" s="686">
        <f t="shared" si="2"/>
        <v>0</v>
      </c>
      <c r="V39" s="686">
        <f t="shared" si="3"/>
        <v>0</v>
      </c>
    </row>
    <row r="40" spans="1:22" ht="21.75" customHeight="1" thickBot="1" x14ac:dyDescent="0.2">
      <c r="A40" s="79"/>
      <c r="B40" s="959"/>
      <c r="C40" s="956"/>
      <c r="D40" s="957"/>
      <c r="E40" s="514"/>
      <c r="F40" s="515"/>
      <c r="G40" s="515"/>
      <c r="H40" s="516"/>
      <c r="I40" s="517"/>
      <c r="J40" s="518"/>
      <c r="K40" s="518"/>
      <c r="L40" s="519"/>
      <c r="M40" s="333" t="s">
        <v>2</v>
      </c>
      <c r="N40" s="961"/>
      <c r="O40" s="962"/>
      <c r="P40" s="963"/>
      <c r="Q40" s="334" t="str">
        <f t="shared" ref="Q40" si="12">IF(OR(AND(C39="",M39="",N39="",O39="",P39=""),AND(M39&lt;&gt;"",N39&lt;&gt;"",O39&lt;&gt;"",P39&lt;&gt;"")),"","訓練の方法等未入力")</f>
        <v/>
      </c>
      <c r="R40" s="331"/>
      <c r="S40" s="686">
        <f t="shared" si="0"/>
        <v>0</v>
      </c>
      <c r="T40" s="686">
        <f t="shared" si="1"/>
        <v>0</v>
      </c>
      <c r="U40" s="686">
        <f t="shared" si="2"/>
        <v>0</v>
      </c>
      <c r="V40" s="686">
        <f t="shared" si="3"/>
        <v>0</v>
      </c>
    </row>
    <row r="41" spans="1:22" ht="21.75" customHeight="1" thickBot="1" x14ac:dyDescent="0.2">
      <c r="A41" s="79"/>
      <c r="B41" s="960" t="s">
        <v>137</v>
      </c>
      <c r="C41" s="964"/>
      <c r="D41" s="965"/>
      <c r="E41" s="520"/>
      <c r="F41" s="532"/>
      <c r="G41" s="522"/>
      <c r="H41" s="533"/>
      <c r="I41" s="586"/>
      <c r="J41" s="587"/>
      <c r="K41" s="587"/>
      <c r="L41" s="588"/>
      <c r="M41" s="321"/>
      <c r="N41" s="405"/>
      <c r="O41" s="405"/>
      <c r="P41" s="405"/>
      <c r="Q41" s="334" t="str">
        <f t="shared" ref="Q41" si="13">IF(AND(C41&lt;&gt;"",I41="",J41="",K41="",L41=""),"教育訓練時間未入力","")</f>
        <v/>
      </c>
      <c r="R41" s="331" t="str">
        <f t="shared" ref="R41" si="14">IF(AND(OR(AND(I41="",I42=""),AND(I41&lt;&gt;"",I42&lt;&gt;"")),OR(AND(J41="",J42=""),AND(J41&lt;&gt;"",J42&lt;&gt;"")),OR(AND(K41="",K42=""),AND(K41&lt;&gt;"",K42&lt;&gt;"")),OR(AND(L41="",L42=""),AND(L41&lt;&gt;"",L42&lt;&gt;""))),"","教育訓練時間、受講人数不整合")</f>
        <v/>
      </c>
      <c r="S41" s="686">
        <f t="shared" si="0"/>
        <v>0</v>
      </c>
      <c r="T41" s="686">
        <f t="shared" si="1"/>
        <v>0</v>
      </c>
      <c r="U41" s="686">
        <f t="shared" si="2"/>
        <v>0</v>
      </c>
      <c r="V41" s="686">
        <f t="shared" si="3"/>
        <v>0</v>
      </c>
    </row>
    <row r="42" spans="1:22" ht="21.75" customHeight="1" thickBot="1" x14ac:dyDescent="0.2">
      <c r="A42" s="79"/>
      <c r="B42" s="959"/>
      <c r="C42" s="966"/>
      <c r="D42" s="967"/>
      <c r="E42" s="524"/>
      <c r="F42" s="525"/>
      <c r="G42" s="525"/>
      <c r="H42" s="526"/>
      <c r="I42" s="517"/>
      <c r="J42" s="518"/>
      <c r="K42" s="518"/>
      <c r="L42" s="519"/>
      <c r="M42" s="333" t="s">
        <v>2</v>
      </c>
      <c r="N42" s="961"/>
      <c r="O42" s="962"/>
      <c r="P42" s="963"/>
      <c r="Q42" s="334" t="str">
        <f t="shared" ref="Q42" si="15">IF(OR(AND(C41="",M41="",N41="",O41="",P41=""),AND(M41&lt;&gt;"",N41&lt;&gt;"",O41&lt;&gt;"",P41&lt;&gt;"")),"","訓練の方法等未入力")</f>
        <v/>
      </c>
      <c r="R42" s="331"/>
      <c r="S42" s="686">
        <f t="shared" si="0"/>
        <v>0</v>
      </c>
      <c r="T42" s="686">
        <f t="shared" si="1"/>
        <v>0</v>
      </c>
      <c r="U42" s="686">
        <f t="shared" si="2"/>
        <v>0</v>
      </c>
      <c r="V42" s="686">
        <f t="shared" si="3"/>
        <v>0</v>
      </c>
    </row>
    <row r="43" spans="1:22" ht="21.75" customHeight="1" thickBot="1" x14ac:dyDescent="0.2">
      <c r="A43" s="79"/>
      <c r="B43" s="84" t="s">
        <v>240</v>
      </c>
      <c r="C43" s="82"/>
      <c r="D43" s="86"/>
      <c r="E43" s="390"/>
      <c r="F43" s="391"/>
      <c r="G43" s="390"/>
      <c r="H43" s="390"/>
      <c r="I43" s="390"/>
      <c r="J43" s="390"/>
      <c r="K43" s="390"/>
      <c r="L43" s="390"/>
      <c r="M43" s="390"/>
      <c r="N43" s="390"/>
      <c r="O43" s="393"/>
      <c r="P43" s="394"/>
      <c r="Q43" s="334"/>
      <c r="R43" s="331"/>
      <c r="S43" s="686">
        <f t="shared" si="0"/>
        <v>0</v>
      </c>
      <c r="T43" s="686">
        <f t="shared" si="1"/>
        <v>0</v>
      </c>
      <c r="U43" s="686">
        <f t="shared" si="2"/>
        <v>0</v>
      </c>
      <c r="V43" s="686">
        <f t="shared" si="3"/>
        <v>0</v>
      </c>
    </row>
    <row r="44" spans="1:22" ht="21.75" customHeight="1" thickBot="1" x14ac:dyDescent="0.2">
      <c r="A44" s="79"/>
      <c r="B44" s="958" t="s">
        <v>238</v>
      </c>
      <c r="C44" s="954"/>
      <c r="D44" s="955"/>
      <c r="E44" s="510"/>
      <c r="F44" s="530"/>
      <c r="G44" s="512"/>
      <c r="H44" s="531"/>
      <c r="I44" s="583"/>
      <c r="J44" s="584"/>
      <c r="K44" s="584"/>
      <c r="L44" s="585"/>
      <c r="M44" s="405"/>
      <c r="N44" s="405"/>
      <c r="O44" s="405"/>
      <c r="P44" s="405"/>
      <c r="Q44" s="334" t="str">
        <f t="shared" ref="Q44" si="16">IF(AND(C44&lt;&gt;"",I44="",J44="",K44="",L44=""),"教育訓練時間未入力","")</f>
        <v/>
      </c>
      <c r="R44" s="331" t="str">
        <f t="shared" ref="R44" si="17">IF(AND(OR(AND(I44="",I45=""),AND(I44&lt;&gt;"",I45&lt;&gt;"")),OR(AND(J44="",J45=""),AND(J44&lt;&gt;"",J45&lt;&gt;"")),OR(AND(K44="",K45=""),AND(K44&lt;&gt;"",K45&lt;&gt;"")),OR(AND(L44="",L45=""),AND(L44&lt;&gt;"",L45&lt;&gt;""))),"","教育訓練時間、受講人数不整合")</f>
        <v/>
      </c>
      <c r="S44" s="686">
        <f t="shared" si="0"/>
        <v>0</v>
      </c>
      <c r="T44" s="686">
        <f t="shared" si="1"/>
        <v>0</v>
      </c>
      <c r="U44" s="686">
        <f t="shared" si="2"/>
        <v>0</v>
      </c>
      <c r="V44" s="686">
        <f t="shared" si="3"/>
        <v>0</v>
      </c>
    </row>
    <row r="45" spans="1:22" ht="21.75" customHeight="1" thickBot="1" x14ac:dyDescent="0.2">
      <c r="A45" s="79"/>
      <c r="B45" s="959"/>
      <c r="C45" s="956"/>
      <c r="D45" s="957"/>
      <c r="E45" s="514"/>
      <c r="F45" s="515"/>
      <c r="G45" s="515"/>
      <c r="H45" s="516"/>
      <c r="I45" s="517"/>
      <c r="J45" s="518"/>
      <c r="K45" s="518"/>
      <c r="L45" s="519"/>
      <c r="M45" s="333" t="s">
        <v>2</v>
      </c>
      <c r="N45" s="961"/>
      <c r="O45" s="962"/>
      <c r="P45" s="963"/>
      <c r="Q45" s="334" t="str">
        <f t="shared" ref="Q45" si="18">IF(OR(AND(C44="",M44="",N44="",O44="",P44=""),AND(M44&lt;&gt;"",N44&lt;&gt;"",O44&lt;&gt;"",P44&lt;&gt;"")),"","訓練の方法等未入力")</f>
        <v/>
      </c>
      <c r="R45" s="331"/>
      <c r="S45" s="686">
        <f t="shared" si="0"/>
        <v>0</v>
      </c>
      <c r="T45" s="686">
        <f t="shared" si="1"/>
        <v>0</v>
      </c>
      <c r="U45" s="686">
        <f t="shared" si="2"/>
        <v>0</v>
      </c>
      <c r="V45" s="686">
        <f t="shared" si="3"/>
        <v>0</v>
      </c>
    </row>
    <row r="46" spans="1:22" ht="21.75" customHeight="1" thickBot="1" x14ac:dyDescent="0.2">
      <c r="A46" s="79"/>
      <c r="B46" s="960" t="s">
        <v>137</v>
      </c>
      <c r="C46" s="964"/>
      <c r="D46" s="965"/>
      <c r="E46" s="520"/>
      <c r="F46" s="532"/>
      <c r="G46" s="522"/>
      <c r="H46" s="533"/>
      <c r="I46" s="586"/>
      <c r="J46" s="587"/>
      <c r="K46" s="587"/>
      <c r="L46" s="588"/>
      <c r="M46" s="321"/>
      <c r="N46" s="405"/>
      <c r="O46" s="405"/>
      <c r="P46" s="405"/>
      <c r="Q46" s="334" t="str">
        <f t="shared" ref="Q46" si="19">IF(AND(C46&lt;&gt;"",I46="",J46="",K46="",L46=""),"教育訓練時間未入力","")</f>
        <v/>
      </c>
      <c r="R46" s="331" t="str">
        <f t="shared" ref="R46" si="20">IF(AND(OR(AND(I46="",I47=""),AND(I46&lt;&gt;"",I47&lt;&gt;"")),OR(AND(J46="",J47=""),AND(J46&lt;&gt;"",J47&lt;&gt;"")),OR(AND(K46="",K47=""),AND(K46&lt;&gt;"",K47&lt;&gt;"")),OR(AND(L46="",L47=""),AND(L46&lt;&gt;"",L47&lt;&gt;""))),"","教育訓練時間、受講人数不整合")</f>
        <v/>
      </c>
      <c r="S46" s="686">
        <f t="shared" si="0"/>
        <v>0</v>
      </c>
      <c r="T46" s="686">
        <f t="shared" si="1"/>
        <v>0</v>
      </c>
      <c r="U46" s="686">
        <f t="shared" si="2"/>
        <v>0</v>
      </c>
      <c r="V46" s="686">
        <f t="shared" si="3"/>
        <v>0</v>
      </c>
    </row>
    <row r="47" spans="1:22" ht="21.75" customHeight="1" thickBot="1" x14ac:dyDescent="0.2">
      <c r="A47" s="79"/>
      <c r="B47" s="959"/>
      <c r="C47" s="966"/>
      <c r="D47" s="967"/>
      <c r="E47" s="524"/>
      <c r="F47" s="525"/>
      <c r="G47" s="525"/>
      <c r="H47" s="526"/>
      <c r="I47" s="517"/>
      <c r="J47" s="518"/>
      <c r="K47" s="518"/>
      <c r="L47" s="519"/>
      <c r="M47" s="333" t="s">
        <v>2</v>
      </c>
      <c r="N47" s="961"/>
      <c r="O47" s="962"/>
      <c r="P47" s="963"/>
      <c r="Q47" s="334" t="str">
        <f t="shared" ref="Q47" si="21">IF(OR(AND(C46="",M46="",N46="",O46="",P46=""),AND(M46&lt;&gt;"",N46&lt;&gt;"",O46&lt;&gt;"",P46&lt;&gt;"")),"","訓練の方法等未入力")</f>
        <v/>
      </c>
      <c r="R47" s="331"/>
      <c r="S47" s="686">
        <f t="shared" si="0"/>
        <v>0</v>
      </c>
      <c r="T47" s="686">
        <f t="shared" si="1"/>
        <v>0</v>
      </c>
      <c r="U47" s="686">
        <f t="shared" si="2"/>
        <v>0</v>
      </c>
      <c r="V47" s="686">
        <f t="shared" si="3"/>
        <v>0</v>
      </c>
    </row>
    <row r="48" spans="1:22" ht="21.75" customHeight="1" thickBot="1" x14ac:dyDescent="0.2">
      <c r="A48" s="79"/>
      <c r="B48" s="84" t="s">
        <v>239</v>
      </c>
      <c r="C48" s="82"/>
      <c r="D48" s="85"/>
      <c r="E48" s="392"/>
      <c r="F48" s="391"/>
      <c r="G48" s="390"/>
      <c r="H48" s="390"/>
      <c r="I48" s="390"/>
      <c r="J48" s="390"/>
      <c r="K48" s="390"/>
      <c r="L48" s="390"/>
      <c r="M48" s="390"/>
      <c r="N48" s="390"/>
      <c r="O48" s="393"/>
      <c r="P48" s="394"/>
      <c r="Q48" s="334"/>
      <c r="R48" s="331"/>
      <c r="S48" s="686">
        <f t="shared" si="0"/>
        <v>0</v>
      </c>
      <c r="T48" s="686">
        <f t="shared" si="1"/>
        <v>0</v>
      </c>
      <c r="U48" s="686">
        <f t="shared" si="2"/>
        <v>0</v>
      </c>
      <c r="V48" s="686">
        <f t="shared" si="3"/>
        <v>0</v>
      </c>
    </row>
    <row r="49" spans="1:22" ht="21.75" customHeight="1" thickBot="1" x14ac:dyDescent="0.2">
      <c r="A49" s="79"/>
      <c r="B49" s="958" t="s">
        <v>238</v>
      </c>
      <c r="C49" s="954"/>
      <c r="D49" s="955"/>
      <c r="E49" s="510"/>
      <c r="F49" s="530"/>
      <c r="G49" s="512"/>
      <c r="H49" s="531"/>
      <c r="I49" s="583"/>
      <c r="J49" s="584"/>
      <c r="K49" s="584"/>
      <c r="L49" s="585"/>
      <c r="M49" s="405"/>
      <c r="N49" s="405"/>
      <c r="O49" s="405"/>
      <c r="P49" s="405"/>
      <c r="Q49" s="334" t="str">
        <f t="shared" ref="Q49" si="22">IF(AND(C49&lt;&gt;"",I49="",J49="",K49="",L49=""),"教育訓練時間未入力","")</f>
        <v/>
      </c>
      <c r="R49" s="331" t="str">
        <f t="shared" ref="R49" si="23">IF(AND(OR(AND(I49="",I50=""),AND(I49&lt;&gt;"",I50&lt;&gt;"")),OR(AND(J49="",J50=""),AND(J49&lt;&gt;"",J50&lt;&gt;"")),OR(AND(K49="",K50=""),AND(K49&lt;&gt;"",K50&lt;&gt;"")),OR(AND(L49="",L50=""),AND(L49&lt;&gt;"",L50&lt;&gt;""))),"","教育訓練時間、受講人数不整合")</f>
        <v/>
      </c>
      <c r="S49" s="686">
        <f t="shared" si="0"/>
        <v>0</v>
      </c>
      <c r="T49" s="686">
        <f t="shared" si="1"/>
        <v>0</v>
      </c>
      <c r="U49" s="686">
        <f t="shared" si="2"/>
        <v>0</v>
      </c>
      <c r="V49" s="686">
        <f t="shared" si="3"/>
        <v>0</v>
      </c>
    </row>
    <row r="50" spans="1:22" ht="21.75" customHeight="1" thickBot="1" x14ac:dyDescent="0.2">
      <c r="A50" s="79"/>
      <c r="B50" s="959"/>
      <c r="C50" s="956"/>
      <c r="D50" s="957"/>
      <c r="E50" s="514"/>
      <c r="F50" s="515"/>
      <c r="G50" s="515"/>
      <c r="H50" s="516"/>
      <c r="I50" s="517"/>
      <c r="J50" s="518"/>
      <c r="K50" s="518"/>
      <c r="L50" s="519"/>
      <c r="M50" s="333" t="s">
        <v>2</v>
      </c>
      <c r="N50" s="961"/>
      <c r="O50" s="962"/>
      <c r="P50" s="963"/>
      <c r="Q50" s="334" t="str">
        <f t="shared" ref="Q50" si="24">IF(OR(AND(C49="",M49="",N49="",O49="",P49=""),AND(M49&lt;&gt;"",N49&lt;&gt;"",O49&lt;&gt;"",P49&lt;&gt;"")),"","訓練の方法等未入力")</f>
        <v/>
      </c>
      <c r="R50" s="331"/>
      <c r="S50" s="686">
        <f t="shared" si="0"/>
        <v>0</v>
      </c>
      <c r="T50" s="686">
        <f t="shared" si="1"/>
        <v>0</v>
      </c>
      <c r="U50" s="686">
        <f t="shared" si="2"/>
        <v>0</v>
      </c>
      <c r="V50" s="686">
        <f t="shared" si="3"/>
        <v>0</v>
      </c>
    </row>
    <row r="51" spans="1:22" ht="21.75" customHeight="1" thickBot="1" x14ac:dyDescent="0.2">
      <c r="A51" s="79"/>
      <c r="B51" s="960" t="s">
        <v>137</v>
      </c>
      <c r="C51" s="964"/>
      <c r="D51" s="965"/>
      <c r="E51" s="520"/>
      <c r="F51" s="532"/>
      <c r="G51" s="522"/>
      <c r="H51" s="533"/>
      <c r="I51" s="586"/>
      <c r="J51" s="587"/>
      <c r="K51" s="587"/>
      <c r="L51" s="588"/>
      <c r="M51" s="321"/>
      <c r="N51" s="405"/>
      <c r="O51" s="405"/>
      <c r="P51" s="405"/>
      <c r="Q51" s="334" t="str">
        <f t="shared" ref="Q51" si="25">IF(AND(C51&lt;&gt;"",I51="",J51="",K51="",L51=""),"教育訓練時間未入力","")</f>
        <v/>
      </c>
      <c r="R51" s="331" t="str">
        <f t="shared" ref="R51" si="26">IF(AND(OR(AND(I51="",I52=""),AND(I51&lt;&gt;"",I52&lt;&gt;"")),OR(AND(J51="",J52=""),AND(J51&lt;&gt;"",J52&lt;&gt;"")),OR(AND(K51="",K52=""),AND(K51&lt;&gt;"",K52&lt;&gt;"")),OR(AND(L51="",L52=""),AND(L51&lt;&gt;"",L52&lt;&gt;""))),"","教育訓練時間、受講人数不整合")</f>
        <v/>
      </c>
      <c r="S51" s="686">
        <f t="shared" si="0"/>
        <v>0</v>
      </c>
      <c r="T51" s="686">
        <f t="shared" si="1"/>
        <v>0</v>
      </c>
      <c r="U51" s="686">
        <f t="shared" si="2"/>
        <v>0</v>
      </c>
      <c r="V51" s="686">
        <f t="shared" si="3"/>
        <v>0</v>
      </c>
    </row>
    <row r="52" spans="1:22" ht="21.75" customHeight="1" thickBot="1" x14ac:dyDescent="0.2">
      <c r="A52" s="79"/>
      <c r="B52" s="1068"/>
      <c r="C52" s="966"/>
      <c r="D52" s="967"/>
      <c r="E52" s="524"/>
      <c r="F52" s="525"/>
      <c r="G52" s="525"/>
      <c r="H52" s="526"/>
      <c r="I52" s="517"/>
      <c r="J52" s="518"/>
      <c r="K52" s="518"/>
      <c r="L52" s="519"/>
      <c r="M52" s="333" t="s">
        <v>2</v>
      </c>
      <c r="N52" s="961"/>
      <c r="O52" s="962"/>
      <c r="P52" s="963"/>
      <c r="Q52" s="334" t="str">
        <f t="shared" ref="Q52" si="27">IF(OR(AND(C51="",M51="",N51="",O51="",P51=""),AND(M51&lt;&gt;"",N51&lt;&gt;"",O51&lt;&gt;"",P51&lt;&gt;"")),"","訓練の方法等未入力")</f>
        <v/>
      </c>
      <c r="R52" s="331"/>
      <c r="S52" s="686">
        <f t="shared" si="0"/>
        <v>0</v>
      </c>
      <c r="T52" s="686">
        <f t="shared" si="1"/>
        <v>0</v>
      </c>
      <c r="U52" s="686">
        <f t="shared" si="2"/>
        <v>0</v>
      </c>
      <c r="V52" s="686">
        <f t="shared" si="3"/>
        <v>0</v>
      </c>
    </row>
    <row r="53" spans="1:22" ht="38.25" customHeight="1" thickTop="1" x14ac:dyDescent="0.15">
      <c r="A53" s="79"/>
      <c r="B53" s="1056" t="s">
        <v>162</v>
      </c>
      <c r="C53" s="1057"/>
      <c r="D53" s="1057"/>
      <c r="E53" s="1057"/>
      <c r="F53" s="1057"/>
      <c r="G53" s="1057"/>
      <c r="H53" s="1058"/>
      <c r="I53" s="336" t="str">
        <f>IF(SUM(S29:S52)=0,"",SUM(S29:S52))</f>
        <v/>
      </c>
      <c r="J53" s="337" t="str">
        <f>IF(SUM(T29:T52)=0,"",SUM(T29:T52))</f>
        <v/>
      </c>
      <c r="K53" s="337" t="str">
        <f>IF(SUM(U29:U52)=0,"",SUM(U29:U52))</f>
        <v/>
      </c>
      <c r="L53" s="338" t="str">
        <f>IF(SUM(V29:V52)=0,"",SUM(V29:V52))</f>
        <v/>
      </c>
      <c r="M53" s="1078" t="s">
        <v>160</v>
      </c>
      <c r="N53" s="1079"/>
      <c r="O53" s="1080"/>
      <c r="P53" s="335" t="str">
        <f>IF(SUM(I53:K53)=0,"",SUM(I53:K53))</f>
        <v/>
      </c>
    </row>
    <row r="54" spans="1:22" ht="38.25" customHeight="1" x14ac:dyDescent="0.15">
      <c r="A54" s="79"/>
      <c r="B54" s="1062" t="s">
        <v>163</v>
      </c>
      <c r="C54" s="1063"/>
      <c r="D54" s="1063"/>
      <c r="E54" s="1063"/>
      <c r="F54" s="1063"/>
      <c r="G54" s="1063"/>
      <c r="H54" s="1064"/>
      <c r="I54" s="527"/>
      <c r="J54" s="528"/>
      <c r="K54" s="528"/>
      <c r="L54" s="529"/>
      <c r="M54" s="1072" t="s">
        <v>161</v>
      </c>
      <c r="N54" s="1073"/>
      <c r="O54" s="1074"/>
      <c r="P54" s="404"/>
      <c r="Q54" s="681" t="str">
        <f>IF(OR(AND(I53&lt;&gt;"",I54=""),AND(J53&lt;&gt;"",J54=""),AND(K53&lt;&gt;"",K54=""),AND(L53&lt;&gt;"",L54="")),"教育訓練受講者実人数未入力","")</f>
        <v/>
      </c>
    </row>
    <row r="55" spans="1:22" ht="38.25" customHeight="1" thickBot="1" x14ac:dyDescent="0.2">
      <c r="A55" s="79"/>
      <c r="B55" s="1065" t="s">
        <v>167</v>
      </c>
      <c r="C55" s="1066"/>
      <c r="D55" s="1066"/>
      <c r="E55" s="1066"/>
      <c r="F55" s="1066"/>
      <c r="G55" s="1066"/>
      <c r="H55" s="1067"/>
      <c r="I55" s="400" t="str">
        <f>IF(OR(I53=0,I53="",I54=0,I54=""),"",ROUNDDOWN(I53/I54,0))</f>
        <v/>
      </c>
      <c r="J55" s="401" t="str">
        <f t="shared" ref="J55:L55" si="28">IF(OR(J53=0,J53="",J54=0,J54=""),"",ROUNDDOWN(J53/J54,0))</f>
        <v/>
      </c>
      <c r="K55" s="401" t="str">
        <f t="shared" si="28"/>
        <v/>
      </c>
      <c r="L55" s="402" t="str">
        <f t="shared" si="28"/>
        <v/>
      </c>
      <c r="M55" s="1075" t="s">
        <v>159</v>
      </c>
      <c r="N55" s="1076"/>
      <c r="O55" s="1077"/>
      <c r="P55" s="403" t="str">
        <f>IF(OR(P53="",P54=""),"",ROUNDDOWN(P53/P54,0))</f>
        <v/>
      </c>
      <c r="Q55" s="687"/>
    </row>
    <row r="56" spans="1:22" ht="21" customHeight="1" thickBot="1" x14ac:dyDescent="0.2">
      <c r="A56" s="79"/>
      <c r="B56" s="1059" t="s">
        <v>144</v>
      </c>
      <c r="C56" s="1060"/>
      <c r="D56" s="1060"/>
      <c r="E56" s="1060"/>
      <c r="F56" s="1060"/>
      <c r="G56" s="1060"/>
      <c r="H56" s="1060"/>
      <c r="I56" s="1060"/>
      <c r="J56" s="1060"/>
      <c r="K56" s="1060"/>
      <c r="L56" s="1061"/>
      <c r="M56" s="1069"/>
      <c r="N56" s="1070"/>
      <c r="O56" s="1070"/>
      <c r="P56" s="1071"/>
      <c r="Q56" s="680" t="str">
        <f>IF(M56="","１人当たり平均賃金未入力","")</f>
        <v>１人当たり平均賃金未入力</v>
      </c>
    </row>
    <row r="57" spans="1:22" x14ac:dyDescent="0.15">
      <c r="M57" s="78"/>
    </row>
  </sheetData>
  <sheetProtection sheet="1" objects="1" scenarios="1"/>
  <mergeCells count="73">
    <mergeCell ref="B56:L56"/>
    <mergeCell ref="M56:P56"/>
    <mergeCell ref="B53:H53"/>
    <mergeCell ref="M53:O53"/>
    <mergeCell ref="B54:H54"/>
    <mergeCell ref="M54:O54"/>
    <mergeCell ref="B55:H55"/>
    <mergeCell ref="M55:O55"/>
    <mergeCell ref="B51:B52"/>
    <mergeCell ref="C51:D52"/>
    <mergeCell ref="N52:P52"/>
    <mergeCell ref="B49:B50"/>
    <mergeCell ref="C49:D50"/>
    <mergeCell ref="N50:P50"/>
    <mergeCell ref="B46:B47"/>
    <mergeCell ref="C46:D47"/>
    <mergeCell ref="N47:P47"/>
    <mergeCell ref="B44:B45"/>
    <mergeCell ref="C44:D45"/>
    <mergeCell ref="N45:P45"/>
    <mergeCell ref="B41:B42"/>
    <mergeCell ref="C41:D42"/>
    <mergeCell ref="N42:P42"/>
    <mergeCell ref="B39:B40"/>
    <mergeCell ref="C39:D40"/>
    <mergeCell ref="N40:P40"/>
    <mergeCell ref="B36:B37"/>
    <mergeCell ref="C36:D37"/>
    <mergeCell ref="N37:P37"/>
    <mergeCell ref="B34:B35"/>
    <mergeCell ref="C34:D35"/>
    <mergeCell ref="N35:P35"/>
    <mergeCell ref="B31:B32"/>
    <mergeCell ref="C31:D32"/>
    <mergeCell ref="N32:P32"/>
    <mergeCell ref="B29:B30"/>
    <mergeCell ref="C29:D30"/>
    <mergeCell ref="N30:P30"/>
    <mergeCell ref="M23:M27"/>
    <mergeCell ref="N23:N27"/>
    <mergeCell ref="O23:O27"/>
    <mergeCell ref="P23:P27"/>
    <mergeCell ref="I25:L26"/>
    <mergeCell ref="F13:G13"/>
    <mergeCell ref="H13:I13"/>
    <mergeCell ref="J13:L13"/>
    <mergeCell ref="E26:H26"/>
    <mergeCell ref="C16:E18"/>
    <mergeCell ref="F17:H18"/>
    <mergeCell ref="I18:K18"/>
    <mergeCell ref="B23:D27"/>
    <mergeCell ref="E23:H25"/>
    <mergeCell ref="I23:L24"/>
    <mergeCell ref="C11:D11"/>
    <mergeCell ref="F11:G11"/>
    <mergeCell ref="H11:I11"/>
    <mergeCell ref="J11:L11"/>
    <mergeCell ref="F12:G12"/>
    <mergeCell ref="H12:I12"/>
    <mergeCell ref="J12:L12"/>
    <mergeCell ref="M6:N7"/>
    <mergeCell ref="F7:G8"/>
    <mergeCell ref="H7:I8"/>
    <mergeCell ref="C10:D10"/>
    <mergeCell ref="F10:G10"/>
    <mergeCell ref="H10:I10"/>
    <mergeCell ref="J10:L10"/>
    <mergeCell ref="B9:D9"/>
    <mergeCell ref="F9:G9"/>
    <mergeCell ref="H9:I9"/>
    <mergeCell ref="J9:L9"/>
    <mergeCell ref="E6:E8"/>
    <mergeCell ref="J6:L8"/>
  </mergeCells>
  <phoneticPr fontId="5"/>
  <dataValidations count="7">
    <dataValidation operator="greaterThanOrEqual" allowBlank="1" showInputMessage="1" showErrorMessage="1" sqref="E9:I9 E10 E11:I11 E12:E13"/>
    <dataValidation type="whole" operator="greaterThanOrEqual" allowBlank="1" showInputMessage="1" showErrorMessage="1" sqref="F12:I13 F10:I10 M12:N13 J9:L9 D20:E20 G20:H20 J20:K20 E30:L30 E32:L32 E35:L35 E37:L37 E40:L40 E42:L42 E45:L45 E47:L47 E50:L50 E52:L52 M56:P56 I54:L54">
      <formula1>0</formula1>
    </dataValidation>
    <dataValidation type="list" allowBlank="1" showInputMessage="1" showErrorMessage="1" sqref="N29 N31 N34 N36 N39 N41 N44 N46 N49 N51">
      <formula1>"1,2,3,4"</formula1>
    </dataValidation>
    <dataValidation type="list" allowBlank="1" showInputMessage="1" showErrorMessage="1" sqref="O31:P31 M31 M29 O29:P29 O36:P36 M36 M34 O34:P34 O41:P41 M41 M39 O39:P39 O46:P46 M46 M44 O44:P44 O51:P51 M51 M49 O49:P49">
      <formula1>"1,2,3"</formula1>
    </dataValidation>
    <dataValidation type="list" allowBlank="1" showInputMessage="1" showErrorMessage="1" sqref="E29:H29 E31:H31 E34:H34 E36:H36 E39:H39 E41:H41 E44:H44 E46:H46 E49:H49 E51:H51">
      <formula1>"1,2,3,4,5,6"</formula1>
    </dataValidation>
    <dataValidation type="decimal" operator="greaterThanOrEqual" allowBlank="1" showInputMessage="1" showErrorMessage="1" sqref="I29:L29 I34:L34 I39:L39 I44:L44 I49:L49">
      <formula1>0</formula1>
    </dataValidation>
    <dataValidation imeMode="on" allowBlank="1" showInputMessage="1" showErrorMessage="1" sqref="C29:D32 C34:D37 C39:D42 C44:D47 C49:D52"/>
  </dataValidations>
  <printOptions horizontalCentered="1"/>
  <pageMargins left="0.39370078740157483" right="0.39370078740157483" top="0.39370078740157483" bottom="0.47244094488188981" header="0.31496062992125984" footer="0.31496062992125984"/>
  <pageSetup paperSize="9" scale="6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sheetPr>
  <dimension ref="A1:M52"/>
  <sheetViews>
    <sheetView topLeftCell="A37" zoomScale="70" zoomScaleNormal="70" zoomScaleSheetLayoutView="100" workbookViewId="0">
      <selection activeCell="M8" sqref="M8"/>
    </sheetView>
  </sheetViews>
  <sheetFormatPr defaultRowHeight="13.5" x14ac:dyDescent="0.15"/>
  <cols>
    <col min="1" max="1" width="1" style="140" customWidth="1"/>
    <col min="2" max="2" width="2.875" style="140" customWidth="1"/>
    <col min="3" max="3" width="2.625" style="140" customWidth="1"/>
    <col min="4" max="4" width="22.5" style="140" customWidth="1"/>
    <col min="5" max="12" width="15.375" style="140" customWidth="1"/>
    <col min="13" max="13" width="27.25" style="140" customWidth="1"/>
    <col min="14" max="16384" width="9" style="140"/>
  </cols>
  <sheetData>
    <row r="1" spans="1:13" ht="28.5" customHeight="1" x14ac:dyDescent="0.15">
      <c r="L1" s="59" t="s">
        <v>441</v>
      </c>
    </row>
    <row r="2" spans="1:13" ht="28.5" customHeight="1" x14ac:dyDescent="0.15">
      <c r="A2" s="1" t="s">
        <v>186</v>
      </c>
    </row>
    <row r="3" spans="1:13" ht="28.5" customHeight="1" x14ac:dyDescent="0.15">
      <c r="A3" s="165" t="s">
        <v>279</v>
      </c>
      <c r="B3" s="165"/>
      <c r="C3" s="165"/>
      <c r="D3" s="165"/>
      <c r="E3" s="165"/>
      <c r="F3" s="165"/>
      <c r="G3" s="165"/>
      <c r="H3" s="165"/>
      <c r="I3" s="165"/>
      <c r="J3" s="165"/>
      <c r="K3" s="165"/>
      <c r="L3" s="165"/>
    </row>
    <row r="4" spans="1:13" ht="28.5" customHeight="1" x14ac:dyDescent="0.15"/>
    <row r="5" spans="1:13" ht="28.5" customHeight="1" x14ac:dyDescent="0.15">
      <c r="A5" s="35" t="s">
        <v>6</v>
      </c>
      <c r="B5" s="35"/>
      <c r="C5" s="35"/>
      <c r="D5" s="35"/>
      <c r="E5" s="35"/>
      <c r="F5" s="35"/>
      <c r="G5" s="37"/>
      <c r="H5" s="37"/>
      <c r="I5" s="35"/>
      <c r="J5" s="35"/>
      <c r="K5" s="35"/>
      <c r="L5" s="35"/>
    </row>
    <row r="6" spans="1:13" ht="28.5" customHeight="1" thickBot="1" x14ac:dyDescent="0.2">
      <c r="A6" s="35"/>
      <c r="B6" s="35" t="s">
        <v>175</v>
      </c>
      <c r="C6" s="35"/>
      <c r="D6" s="35"/>
      <c r="F6" s="35"/>
      <c r="G6" s="35"/>
      <c r="H6" s="35"/>
      <c r="I6" s="37"/>
      <c r="J6" s="37"/>
      <c r="K6" s="37"/>
      <c r="L6" s="37"/>
    </row>
    <row r="7" spans="1:13" ht="8.25" customHeight="1" thickBot="1" x14ac:dyDescent="0.2">
      <c r="A7" s="37"/>
      <c r="B7" s="150"/>
      <c r="C7" s="940" t="s">
        <v>184</v>
      </c>
      <c r="D7" s="1097"/>
      <c r="E7" s="149"/>
      <c r="F7" s="149"/>
      <c r="G7" s="149"/>
      <c r="H7" s="149"/>
      <c r="I7" s="149"/>
      <c r="J7" s="149"/>
      <c r="K7" s="164"/>
      <c r="L7" s="148"/>
    </row>
    <row r="8" spans="1:13" ht="24" customHeight="1" thickBot="1" x14ac:dyDescent="0.2">
      <c r="A8" s="37"/>
      <c r="B8" s="150"/>
      <c r="C8" s="941"/>
      <c r="D8" s="909"/>
      <c r="E8" s="1100" t="s">
        <v>278</v>
      </c>
      <c r="F8" s="1101"/>
      <c r="G8" s="1101"/>
      <c r="H8" s="1102"/>
      <c r="I8" s="1100" t="s">
        <v>277</v>
      </c>
      <c r="J8" s="1101"/>
      <c r="K8" s="1101"/>
      <c r="L8" s="1102"/>
      <c r="M8" s="395" t="str">
        <f>IF(SUM(F11,J11)=SUM(H17:H52,'第８面  '!H7:H44),"","無期協定対象派遣労働者数の合計と明細が不一致")</f>
        <v/>
      </c>
    </row>
    <row r="9" spans="1:13" ht="19.5" customHeight="1" x14ac:dyDescent="0.15">
      <c r="A9" s="37"/>
      <c r="B9" s="150"/>
      <c r="C9" s="941"/>
      <c r="D9" s="909"/>
      <c r="E9" s="940" t="s">
        <v>276</v>
      </c>
      <c r="F9" s="952"/>
      <c r="G9" s="940" t="s">
        <v>275</v>
      </c>
      <c r="H9" s="952"/>
      <c r="I9" s="940" t="s">
        <v>274</v>
      </c>
      <c r="J9" s="952"/>
      <c r="K9" s="940" t="s">
        <v>271</v>
      </c>
      <c r="L9" s="952"/>
      <c r="M9" s="395" t="str">
        <f>IF(SUM(H11,L11)=SUM(J17:J52,'第８面  '!J7:J44),"","有期協定対象派遣労働者数の合計と明細が不一致")</f>
        <v/>
      </c>
    </row>
    <row r="10" spans="1:13" ht="28.5" customHeight="1" thickBot="1" x14ac:dyDescent="0.2">
      <c r="A10" s="37"/>
      <c r="B10" s="150"/>
      <c r="C10" s="942"/>
      <c r="D10" s="910"/>
      <c r="E10" s="163"/>
      <c r="F10" s="48" t="s">
        <v>273</v>
      </c>
      <c r="G10" s="162"/>
      <c r="H10" s="48" t="s">
        <v>183</v>
      </c>
      <c r="I10" s="163"/>
      <c r="J10" s="48" t="s">
        <v>272</v>
      </c>
      <c r="K10" s="162"/>
      <c r="L10" s="48" t="s">
        <v>183</v>
      </c>
      <c r="M10" s="395" t="str">
        <f>IF(OR(F11&gt;E11,H11&gt;G11,J11&gt;I11,L11&gt;K11),"協定対象派遣労働者数が派遣労働者数の内数でない","")</f>
        <v/>
      </c>
    </row>
    <row r="11" spans="1:13" ht="27" customHeight="1" thickBot="1" x14ac:dyDescent="0.2">
      <c r="A11" s="37"/>
      <c r="B11" s="161"/>
      <c r="C11" s="1098" t="str">
        <f>IF((E11+G11+I11+K11)=0,"",E11+G11+I11+K11)</f>
        <v/>
      </c>
      <c r="D11" s="1099"/>
      <c r="E11" s="534"/>
      <c r="F11" s="483"/>
      <c r="G11" s="535"/>
      <c r="H11" s="498"/>
      <c r="I11" s="534"/>
      <c r="J11" s="483"/>
      <c r="K11" s="535"/>
      <c r="L11" s="498"/>
      <c r="M11" s="395" t="str">
        <f>IF(AND(C11="",SUM(F17:F52,'第８面  '!F7:F44)=0),"",IF(C11=SUM(F17:F52,'第８面  '!F7:F44),"","派遣労働者数の合計と明細が不一致"))</f>
        <v/>
      </c>
    </row>
    <row r="12" spans="1:13" ht="28.5" customHeight="1" x14ac:dyDescent="0.15">
      <c r="A12" s="37"/>
      <c r="B12" s="41"/>
      <c r="C12" s="55"/>
      <c r="D12" s="55"/>
      <c r="E12" s="55"/>
      <c r="F12" s="152"/>
      <c r="G12" s="152"/>
      <c r="H12" s="152"/>
      <c r="I12" s="152"/>
      <c r="J12" s="152"/>
      <c r="K12" s="152"/>
      <c r="L12" s="152"/>
      <c r="M12" s="395" t="str">
        <f>IF(SUM(E11,I11)=SUM(G17:G52,'第８面  '!G7:G44),"","無期派遣労働者数の合計と明細が不一致")</f>
        <v/>
      </c>
    </row>
    <row r="13" spans="1:13" ht="28.5" customHeight="1" thickBot="1" x14ac:dyDescent="0.2">
      <c r="A13" s="37"/>
      <c r="B13" s="41" t="s">
        <v>176</v>
      </c>
      <c r="C13" s="151"/>
      <c r="D13" s="151"/>
      <c r="E13" s="151"/>
      <c r="F13" s="160"/>
      <c r="G13" s="160"/>
      <c r="H13" s="160"/>
      <c r="I13" s="160"/>
      <c r="J13" s="160"/>
      <c r="K13" s="160"/>
      <c r="L13" s="160"/>
      <c r="M13" s="395" t="str">
        <f>IF(SUM(G11,K11)=SUM(I17:I52,'第８面  '!I7:I44),"","有期派遣労働者数の合計と明細が不一致")</f>
        <v/>
      </c>
    </row>
    <row r="14" spans="1:13" ht="9" customHeight="1" thickBot="1" x14ac:dyDescent="0.2">
      <c r="A14" s="37"/>
      <c r="B14" s="41"/>
      <c r="C14" s="925"/>
      <c r="D14" s="926"/>
      <c r="E14" s="927"/>
      <c r="F14" s="1113" t="s">
        <v>1</v>
      </c>
      <c r="G14" s="67"/>
      <c r="H14" s="67"/>
      <c r="I14" s="67"/>
      <c r="J14" s="66"/>
      <c r="K14" s="160"/>
      <c r="L14" s="160"/>
    </row>
    <row r="15" spans="1:13" ht="27" customHeight="1" x14ac:dyDescent="0.15">
      <c r="A15" s="37"/>
      <c r="B15" s="41"/>
      <c r="C15" s="928"/>
      <c r="D15" s="929"/>
      <c r="E15" s="930"/>
      <c r="F15" s="1114"/>
      <c r="G15" s="1111" t="s">
        <v>156</v>
      </c>
      <c r="H15" s="1112"/>
      <c r="I15" s="1111" t="s">
        <v>271</v>
      </c>
      <c r="J15" s="1112"/>
      <c r="K15" s="145"/>
      <c r="L15" s="145"/>
    </row>
    <row r="16" spans="1:13" ht="27" customHeight="1" thickBot="1" x14ac:dyDescent="0.2">
      <c r="A16" s="37"/>
      <c r="B16" s="41"/>
      <c r="C16" s="931"/>
      <c r="D16" s="932"/>
      <c r="E16" s="933"/>
      <c r="F16" s="1115"/>
      <c r="G16" s="147"/>
      <c r="H16" s="48" t="s">
        <v>183</v>
      </c>
      <c r="I16" s="147"/>
      <c r="J16" s="48" t="s">
        <v>183</v>
      </c>
      <c r="K16" s="145"/>
      <c r="L16" s="145"/>
    </row>
    <row r="17" spans="1:13" ht="27" customHeight="1" x14ac:dyDescent="0.15">
      <c r="A17" s="37"/>
      <c r="B17" s="159"/>
      <c r="C17" s="1116" t="s">
        <v>19</v>
      </c>
      <c r="D17" s="1117"/>
      <c r="E17" s="1118"/>
      <c r="F17" s="536" t="str">
        <f t="shared" ref="F17:F52" si="0">IF(G17+I17=0,"",G17+I17)</f>
        <v/>
      </c>
      <c r="G17" s="537"/>
      <c r="H17" s="538"/>
      <c r="I17" s="539"/>
      <c r="J17" s="499"/>
      <c r="K17" s="158"/>
      <c r="L17" s="157"/>
      <c r="M17" s="395" t="str">
        <f>IF(OR(H17&gt;G17,J17&gt;I17),"協定対象派遣労働者数が派遣労働者数の内数でない","")</f>
        <v/>
      </c>
    </row>
    <row r="18" spans="1:13" ht="27" customHeight="1" x14ac:dyDescent="0.15">
      <c r="A18" s="37"/>
      <c r="B18" s="38"/>
      <c r="C18" s="1103" t="s">
        <v>20</v>
      </c>
      <c r="D18" s="1104"/>
      <c r="E18" s="1105"/>
      <c r="F18" s="540" t="str">
        <f t="shared" si="0"/>
        <v/>
      </c>
      <c r="G18" s="541"/>
      <c r="H18" s="500"/>
      <c r="I18" s="542"/>
      <c r="J18" s="500"/>
      <c r="K18" s="38"/>
      <c r="L18" s="141"/>
      <c r="M18" s="395" t="str">
        <f t="shared" ref="M18:M52" si="1">IF(OR(H18&gt;G18,J18&gt;I18),"協定対象派遣労働者数が派遣労働者数の内数でない","")</f>
        <v/>
      </c>
    </row>
    <row r="19" spans="1:13" ht="27" customHeight="1" x14ac:dyDescent="0.15">
      <c r="A19" s="37"/>
      <c r="B19" s="38"/>
      <c r="C19" s="1103" t="s">
        <v>21</v>
      </c>
      <c r="D19" s="1104"/>
      <c r="E19" s="1105"/>
      <c r="F19" s="540" t="str">
        <f t="shared" si="0"/>
        <v/>
      </c>
      <c r="G19" s="541"/>
      <c r="H19" s="500"/>
      <c r="I19" s="542"/>
      <c r="J19" s="500"/>
      <c r="K19" s="38"/>
      <c r="L19" s="141"/>
      <c r="M19" s="395" t="str">
        <f t="shared" si="1"/>
        <v/>
      </c>
    </row>
    <row r="20" spans="1:13" ht="27" customHeight="1" x14ac:dyDescent="0.15">
      <c r="A20" s="37"/>
      <c r="B20" s="38"/>
      <c r="C20" s="1103" t="s">
        <v>22</v>
      </c>
      <c r="D20" s="1104"/>
      <c r="E20" s="1105"/>
      <c r="F20" s="540" t="str">
        <f t="shared" si="0"/>
        <v/>
      </c>
      <c r="G20" s="541"/>
      <c r="H20" s="500"/>
      <c r="I20" s="542"/>
      <c r="J20" s="500"/>
      <c r="K20" s="38"/>
      <c r="L20" s="156"/>
      <c r="M20" s="395" t="str">
        <f t="shared" si="1"/>
        <v/>
      </c>
    </row>
    <row r="21" spans="1:13" ht="27" customHeight="1" x14ac:dyDescent="0.15">
      <c r="A21" s="37"/>
      <c r="B21" s="38"/>
      <c r="C21" s="1103" t="s">
        <v>23</v>
      </c>
      <c r="D21" s="1104"/>
      <c r="E21" s="1105"/>
      <c r="F21" s="540" t="str">
        <f t="shared" si="0"/>
        <v/>
      </c>
      <c r="G21" s="541"/>
      <c r="H21" s="500"/>
      <c r="I21" s="542"/>
      <c r="J21" s="500"/>
      <c r="K21" s="38"/>
      <c r="L21" s="141"/>
      <c r="M21" s="395" t="str">
        <f t="shared" si="1"/>
        <v/>
      </c>
    </row>
    <row r="22" spans="1:13" ht="27" customHeight="1" x14ac:dyDescent="0.15">
      <c r="A22" s="37"/>
      <c r="B22" s="38"/>
      <c r="C22" s="1103" t="s">
        <v>24</v>
      </c>
      <c r="D22" s="1104"/>
      <c r="E22" s="1105"/>
      <c r="F22" s="540" t="str">
        <f t="shared" si="0"/>
        <v/>
      </c>
      <c r="G22" s="541"/>
      <c r="H22" s="500"/>
      <c r="I22" s="542"/>
      <c r="J22" s="500"/>
      <c r="K22" s="38"/>
      <c r="L22" s="141"/>
      <c r="M22" s="395" t="str">
        <f t="shared" si="1"/>
        <v/>
      </c>
    </row>
    <row r="23" spans="1:13" ht="27" customHeight="1" x14ac:dyDescent="0.15">
      <c r="A23" s="37"/>
      <c r="B23" s="41"/>
      <c r="C23" s="1103" t="s">
        <v>270</v>
      </c>
      <c r="D23" s="1104"/>
      <c r="E23" s="1105"/>
      <c r="F23" s="543" t="str">
        <f t="shared" si="0"/>
        <v/>
      </c>
      <c r="G23" s="541"/>
      <c r="H23" s="500"/>
      <c r="I23" s="542"/>
      <c r="J23" s="500"/>
      <c r="K23" s="38"/>
      <c r="L23" s="141"/>
      <c r="M23" s="395" t="str">
        <f t="shared" si="1"/>
        <v/>
      </c>
    </row>
    <row r="24" spans="1:13" ht="27" customHeight="1" x14ac:dyDescent="0.15">
      <c r="A24" s="37"/>
      <c r="B24" s="41"/>
      <c r="C24" s="1103" t="s">
        <v>25</v>
      </c>
      <c r="D24" s="1104"/>
      <c r="E24" s="1105"/>
      <c r="F24" s="543" t="str">
        <f t="shared" si="0"/>
        <v/>
      </c>
      <c r="G24" s="541"/>
      <c r="H24" s="500"/>
      <c r="I24" s="542"/>
      <c r="J24" s="500"/>
      <c r="K24" s="38"/>
      <c r="L24" s="141"/>
      <c r="M24" s="395" t="str">
        <f t="shared" si="1"/>
        <v/>
      </c>
    </row>
    <row r="25" spans="1:13" ht="27" customHeight="1" x14ac:dyDescent="0.15">
      <c r="A25" s="37"/>
      <c r="B25" s="41"/>
      <c r="C25" s="1103" t="s">
        <v>26</v>
      </c>
      <c r="D25" s="1104"/>
      <c r="E25" s="1105"/>
      <c r="F25" s="543" t="str">
        <f t="shared" si="0"/>
        <v/>
      </c>
      <c r="G25" s="541"/>
      <c r="H25" s="500"/>
      <c r="I25" s="542"/>
      <c r="J25" s="500"/>
      <c r="K25" s="38"/>
      <c r="L25" s="141"/>
      <c r="M25" s="395" t="str">
        <f t="shared" si="1"/>
        <v/>
      </c>
    </row>
    <row r="26" spans="1:13" ht="27" customHeight="1" x14ac:dyDescent="0.15">
      <c r="A26" s="37"/>
      <c r="B26" s="41"/>
      <c r="C26" s="1103" t="s">
        <v>27</v>
      </c>
      <c r="D26" s="1104"/>
      <c r="E26" s="1105"/>
      <c r="F26" s="543" t="str">
        <f t="shared" si="0"/>
        <v/>
      </c>
      <c r="G26" s="541"/>
      <c r="H26" s="500"/>
      <c r="I26" s="542"/>
      <c r="J26" s="500"/>
      <c r="K26" s="38"/>
      <c r="L26" s="141"/>
      <c r="M26" s="395" t="str">
        <f t="shared" si="1"/>
        <v/>
      </c>
    </row>
    <row r="27" spans="1:13" ht="27" customHeight="1" x14ac:dyDescent="0.15">
      <c r="A27" s="37"/>
      <c r="B27" s="41"/>
      <c r="C27" s="1103" t="s">
        <v>513</v>
      </c>
      <c r="D27" s="1109"/>
      <c r="E27" s="1110"/>
      <c r="F27" s="543" t="str">
        <f t="shared" si="0"/>
        <v/>
      </c>
      <c r="G27" s="541"/>
      <c r="H27" s="500"/>
      <c r="I27" s="542"/>
      <c r="J27" s="500"/>
      <c r="K27" s="38"/>
      <c r="L27" s="141"/>
      <c r="M27" s="395" t="str">
        <f t="shared" si="1"/>
        <v/>
      </c>
    </row>
    <row r="28" spans="1:13" ht="27" customHeight="1" x14ac:dyDescent="0.15">
      <c r="A28" s="37"/>
      <c r="B28" s="41"/>
      <c r="C28" s="1103" t="s">
        <v>514</v>
      </c>
      <c r="D28" s="1109"/>
      <c r="E28" s="1110"/>
      <c r="F28" s="543" t="str">
        <f t="shared" si="0"/>
        <v/>
      </c>
      <c r="G28" s="541"/>
      <c r="H28" s="500"/>
      <c r="I28" s="542"/>
      <c r="J28" s="500"/>
      <c r="K28" s="38"/>
      <c r="L28" s="141"/>
      <c r="M28" s="395" t="str">
        <f t="shared" si="1"/>
        <v/>
      </c>
    </row>
    <row r="29" spans="1:13" ht="27" customHeight="1" x14ac:dyDescent="0.15">
      <c r="A29" s="37"/>
      <c r="B29" s="41"/>
      <c r="C29" s="1103" t="s">
        <v>515</v>
      </c>
      <c r="D29" s="1109"/>
      <c r="E29" s="1110"/>
      <c r="F29" s="543" t="str">
        <f t="shared" si="0"/>
        <v/>
      </c>
      <c r="G29" s="541"/>
      <c r="H29" s="500"/>
      <c r="I29" s="542"/>
      <c r="J29" s="500"/>
      <c r="K29" s="38"/>
      <c r="L29" s="141"/>
      <c r="M29" s="395" t="str">
        <f t="shared" si="1"/>
        <v/>
      </c>
    </row>
    <row r="30" spans="1:13" ht="27" customHeight="1" x14ac:dyDescent="0.15">
      <c r="A30" s="37"/>
      <c r="B30" s="41"/>
      <c r="C30" s="1103" t="s">
        <v>516</v>
      </c>
      <c r="D30" s="1109"/>
      <c r="E30" s="1110"/>
      <c r="F30" s="543" t="str">
        <f t="shared" si="0"/>
        <v/>
      </c>
      <c r="G30" s="541"/>
      <c r="H30" s="500"/>
      <c r="I30" s="542"/>
      <c r="J30" s="500"/>
      <c r="K30" s="38"/>
      <c r="L30" s="141"/>
      <c r="M30" s="395" t="str">
        <f t="shared" si="1"/>
        <v/>
      </c>
    </row>
    <row r="31" spans="1:13" ht="27" customHeight="1" x14ac:dyDescent="0.15">
      <c r="A31" s="37"/>
      <c r="B31" s="41"/>
      <c r="C31" s="1103" t="s">
        <v>517</v>
      </c>
      <c r="D31" s="1109"/>
      <c r="E31" s="1110"/>
      <c r="F31" s="543" t="str">
        <f t="shared" si="0"/>
        <v/>
      </c>
      <c r="G31" s="541"/>
      <c r="H31" s="500"/>
      <c r="I31" s="542"/>
      <c r="J31" s="500"/>
      <c r="K31" s="38"/>
      <c r="L31" s="141"/>
      <c r="M31" s="395" t="str">
        <f t="shared" si="1"/>
        <v/>
      </c>
    </row>
    <row r="32" spans="1:13" ht="27" customHeight="1" x14ac:dyDescent="0.15">
      <c r="A32" s="37"/>
      <c r="B32" s="41"/>
      <c r="C32" s="1103" t="s">
        <v>518</v>
      </c>
      <c r="D32" s="1109"/>
      <c r="E32" s="1110"/>
      <c r="F32" s="543" t="str">
        <f t="shared" si="0"/>
        <v/>
      </c>
      <c r="G32" s="541"/>
      <c r="H32" s="500"/>
      <c r="I32" s="542"/>
      <c r="J32" s="500"/>
      <c r="K32" s="38"/>
      <c r="L32" s="141"/>
      <c r="M32" s="395" t="str">
        <f t="shared" si="1"/>
        <v/>
      </c>
    </row>
    <row r="33" spans="1:13" ht="27" customHeight="1" x14ac:dyDescent="0.15">
      <c r="A33" s="37"/>
      <c r="B33" s="41"/>
      <c r="C33" s="1103" t="s">
        <v>519</v>
      </c>
      <c r="D33" s="1109"/>
      <c r="E33" s="1110"/>
      <c r="F33" s="543" t="str">
        <f t="shared" si="0"/>
        <v/>
      </c>
      <c r="G33" s="541"/>
      <c r="H33" s="500"/>
      <c r="I33" s="542"/>
      <c r="J33" s="500"/>
      <c r="K33" s="38"/>
      <c r="L33" s="141"/>
      <c r="M33" s="395" t="str">
        <f t="shared" si="1"/>
        <v/>
      </c>
    </row>
    <row r="34" spans="1:13" ht="27" customHeight="1" x14ac:dyDescent="0.15">
      <c r="A34" s="37"/>
      <c r="B34" s="41"/>
      <c r="C34" s="1103" t="s">
        <v>520</v>
      </c>
      <c r="D34" s="1109"/>
      <c r="E34" s="1110"/>
      <c r="F34" s="543" t="str">
        <f t="shared" si="0"/>
        <v/>
      </c>
      <c r="G34" s="541"/>
      <c r="H34" s="500"/>
      <c r="I34" s="542"/>
      <c r="J34" s="500"/>
      <c r="K34" s="38"/>
      <c r="L34" s="141"/>
      <c r="M34" s="395" t="str">
        <f t="shared" si="1"/>
        <v/>
      </c>
    </row>
    <row r="35" spans="1:13" ht="27" customHeight="1" x14ac:dyDescent="0.15">
      <c r="A35" s="37"/>
      <c r="B35" s="41"/>
      <c r="C35" s="1103" t="s">
        <v>521</v>
      </c>
      <c r="D35" s="1109"/>
      <c r="E35" s="1110"/>
      <c r="F35" s="543" t="str">
        <f t="shared" si="0"/>
        <v/>
      </c>
      <c r="G35" s="541"/>
      <c r="H35" s="500"/>
      <c r="I35" s="542"/>
      <c r="J35" s="500"/>
      <c r="K35" s="38"/>
      <c r="L35" s="141"/>
      <c r="M35" s="395" t="str">
        <f t="shared" si="1"/>
        <v/>
      </c>
    </row>
    <row r="36" spans="1:13" ht="27" customHeight="1" x14ac:dyDescent="0.15">
      <c r="A36" s="37"/>
      <c r="B36" s="41"/>
      <c r="C36" s="1103" t="s">
        <v>28</v>
      </c>
      <c r="D36" s="1104"/>
      <c r="E36" s="1105"/>
      <c r="F36" s="543" t="str">
        <f t="shared" si="0"/>
        <v/>
      </c>
      <c r="G36" s="541"/>
      <c r="H36" s="500"/>
      <c r="I36" s="542"/>
      <c r="J36" s="500"/>
      <c r="K36" s="38"/>
      <c r="L36" s="141"/>
      <c r="M36" s="395" t="str">
        <f t="shared" si="1"/>
        <v/>
      </c>
    </row>
    <row r="37" spans="1:13" ht="27" customHeight="1" x14ac:dyDescent="0.15">
      <c r="A37" s="37"/>
      <c r="B37" s="41"/>
      <c r="C37" s="1103" t="s">
        <v>29</v>
      </c>
      <c r="D37" s="1104"/>
      <c r="E37" s="1105"/>
      <c r="F37" s="543" t="str">
        <f t="shared" si="0"/>
        <v/>
      </c>
      <c r="G37" s="541"/>
      <c r="H37" s="500"/>
      <c r="I37" s="542"/>
      <c r="J37" s="500"/>
      <c r="K37" s="38"/>
      <c r="L37" s="141"/>
      <c r="M37" s="395" t="str">
        <f t="shared" si="1"/>
        <v/>
      </c>
    </row>
    <row r="38" spans="1:13" ht="27" customHeight="1" x14ac:dyDescent="0.15">
      <c r="A38" s="37"/>
      <c r="B38" s="41"/>
      <c r="C38" s="1103" t="s">
        <v>30</v>
      </c>
      <c r="D38" s="1104"/>
      <c r="E38" s="1105"/>
      <c r="F38" s="543" t="str">
        <f t="shared" si="0"/>
        <v/>
      </c>
      <c r="G38" s="541"/>
      <c r="H38" s="500"/>
      <c r="I38" s="542"/>
      <c r="J38" s="500"/>
      <c r="K38" s="38"/>
      <c r="L38" s="141"/>
      <c r="M38" s="395" t="str">
        <f t="shared" si="1"/>
        <v/>
      </c>
    </row>
    <row r="39" spans="1:13" ht="27" customHeight="1" x14ac:dyDescent="0.15">
      <c r="A39" s="37"/>
      <c r="B39" s="41"/>
      <c r="C39" s="1103" t="s">
        <v>31</v>
      </c>
      <c r="D39" s="1104"/>
      <c r="E39" s="1105"/>
      <c r="F39" s="543" t="str">
        <f t="shared" si="0"/>
        <v/>
      </c>
      <c r="G39" s="541"/>
      <c r="H39" s="500"/>
      <c r="I39" s="542"/>
      <c r="J39" s="500"/>
      <c r="K39" s="38"/>
      <c r="L39" s="141"/>
      <c r="M39" s="395" t="str">
        <f t="shared" si="1"/>
        <v/>
      </c>
    </row>
    <row r="40" spans="1:13" ht="27" customHeight="1" x14ac:dyDescent="0.15">
      <c r="A40" s="37"/>
      <c r="B40" s="41"/>
      <c r="C40" s="1103" t="s">
        <v>32</v>
      </c>
      <c r="D40" s="1104"/>
      <c r="E40" s="1105"/>
      <c r="F40" s="543" t="str">
        <f t="shared" si="0"/>
        <v/>
      </c>
      <c r="G40" s="541"/>
      <c r="H40" s="500"/>
      <c r="I40" s="542"/>
      <c r="J40" s="500"/>
      <c r="K40" s="38"/>
      <c r="L40" s="141"/>
      <c r="M40" s="395" t="str">
        <f t="shared" si="1"/>
        <v/>
      </c>
    </row>
    <row r="41" spans="1:13" ht="27" customHeight="1" x14ac:dyDescent="0.15">
      <c r="A41" s="37"/>
      <c r="B41" s="41"/>
      <c r="C41" s="1103" t="s">
        <v>33</v>
      </c>
      <c r="D41" s="1104"/>
      <c r="E41" s="1105"/>
      <c r="F41" s="543" t="str">
        <f t="shared" si="0"/>
        <v/>
      </c>
      <c r="G41" s="541"/>
      <c r="H41" s="500"/>
      <c r="I41" s="542"/>
      <c r="J41" s="500"/>
      <c r="K41" s="38"/>
      <c r="L41" s="141"/>
      <c r="M41" s="395" t="str">
        <f t="shared" si="1"/>
        <v/>
      </c>
    </row>
    <row r="42" spans="1:13" ht="27" customHeight="1" x14ac:dyDescent="0.15">
      <c r="A42" s="37"/>
      <c r="B42" s="41"/>
      <c r="C42" s="1103" t="s">
        <v>34</v>
      </c>
      <c r="D42" s="1104"/>
      <c r="E42" s="1105"/>
      <c r="F42" s="543" t="str">
        <f t="shared" si="0"/>
        <v/>
      </c>
      <c r="G42" s="541"/>
      <c r="H42" s="500"/>
      <c r="I42" s="542"/>
      <c r="J42" s="500"/>
      <c r="K42" s="38"/>
      <c r="L42" s="141"/>
      <c r="M42" s="395" t="str">
        <f t="shared" si="1"/>
        <v/>
      </c>
    </row>
    <row r="43" spans="1:13" ht="27" customHeight="1" x14ac:dyDescent="0.15">
      <c r="A43" s="37"/>
      <c r="B43" s="41"/>
      <c r="C43" s="1103" t="s">
        <v>35</v>
      </c>
      <c r="D43" s="1104"/>
      <c r="E43" s="1105"/>
      <c r="F43" s="543" t="str">
        <f t="shared" si="0"/>
        <v/>
      </c>
      <c r="G43" s="541"/>
      <c r="H43" s="500"/>
      <c r="I43" s="542"/>
      <c r="J43" s="500"/>
      <c r="K43" s="38"/>
      <c r="L43" s="156"/>
      <c r="M43" s="395" t="str">
        <f t="shared" si="1"/>
        <v/>
      </c>
    </row>
    <row r="44" spans="1:13" ht="27" customHeight="1" x14ac:dyDescent="0.15">
      <c r="A44" s="37"/>
      <c r="B44" s="41"/>
      <c r="C44" s="1103" t="s">
        <v>36</v>
      </c>
      <c r="D44" s="1104"/>
      <c r="E44" s="1105"/>
      <c r="F44" s="543" t="str">
        <f t="shared" si="0"/>
        <v/>
      </c>
      <c r="G44" s="541"/>
      <c r="H44" s="500"/>
      <c r="I44" s="542"/>
      <c r="J44" s="500"/>
      <c r="K44" s="38"/>
      <c r="L44" s="141"/>
      <c r="M44" s="395" t="str">
        <f t="shared" si="1"/>
        <v/>
      </c>
    </row>
    <row r="45" spans="1:13" ht="27" customHeight="1" x14ac:dyDescent="0.15">
      <c r="A45" s="37"/>
      <c r="B45" s="41"/>
      <c r="C45" s="1103" t="s">
        <v>37</v>
      </c>
      <c r="D45" s="1104"/>
      <c r="E45" s="1105"/>
      <c r="F45" s="543" t="str">
        <f t="shared" si="0"/>
        <v/>
      </c>
      <c r="G45" s="541"/>
      <c r="H45" s="500"/>
      <c r="I45" s="542"/>
      <c r="J45" s="500"/>
      <c r="K45" s="38"/>
      <c r="L45" s="141"/>
      <c r="M45" s="395" t="str">
        <f t="shared" si="1"/>
        <v/>
      </c>
    </row>
    <row r="46" spans="1:13" ht="27" customHeight="1" x14ac:dyDescent="0.15">
      <c r="A46" s="37"/>
      <c r="B46" s="41"/>
      <c r="C46" s="1103" t="s">
        <v>38</v>
      </c>
      <c r="D46" s="1104"/>
      <c r="E46" s="1105"/>
      <c r="F46" s="543" t="str">
        <f t="shared" si="0"/>
        <v/>
      </c>
      <c r="G46" s="541"/>
      <c r="H46" s="500"/>
      <c r="I46" s="542"/>
      <c r="J46" s="500"/>
      <c r="K46" s="38"/>
      <c r="L46" s="156"/>
      <c r="M46" s="395" t="str">
        <f t="shared" si="1"/>
        <v/>
      </c>
    </row>
    <row r="47" spans="1:13" ht="27" customHeight="1" x14ac:dyDescent="0.15">
      <c r="A47" s="37"/>
      <c r="B47" s="41"/>
      <c r="C47" s="1103" t="s">
        <v>39</v>
      </c>
      <c r="D47" s="1104"/>
      <c r="E47" s="1105"/>
      <c r="F47" s="543" t="str">
        <f t="shared" si="0"/>
        <v/>
      </c>
      <c r="G47" s="541"/>
      <c r="H47" s="500"/>
      <c r="I47" s="542"/>
      <c r="J47" s="500"/>
      <c r="K47" s="38"/>
      <c r="L47" s="141"/>
      <c r="M47" s="395" t="str">
        <f t="shared" si="1"/>
        <v/>
      </c>
    </row>
    <row r="48" spans="1:13" ht="27" customHeight="1" x14ac:dyDescent="0.15">
      <c r="A48" s="37"/>
      <c r="B48" s="41"/>
      <c r="C48" s="1103" t="s">
        <v>40</v>
      </c>
      <c r="D48" s="1104"/>
      <c r="E48" s="1105"/>
      <c r="F48" s="543" t="str">
        <f t="shared" si="0"/>
        <v/>
      </c>
      <c r="G48" s="541"/>
      <c r="H48" s="500"/>
      <c r="I48" s="542"/>
      <c r="J48" s="500"/>
      <c r="K48" s="38"/>
      <c r="L48" s="141"/>
      <c r="M48" s="395" t="str">
        <f t="shared" si="1"/>
        <v/>
      </c>
    </row>
    <row r="49" spans="1:13" ht="27" customHeight="1" x14ac:dyDescent="0.15">
      <c r="A49" s="37"/>
      <c r="B49" s="41"/>
      <c r="C49" s="1103" t="s">
        <v>41</v>
      </c>
      <c r="D49" s="1104"/>
      <c r="E49" s="1105"/>
      <c r="F49" s="543" t="str">
        <f t="shared" si="0"/>
        <v/>
      </c>
      <c r="G49" s="541"/>
      <c r="H49" s="500"/>
      <c r="I49" s="542"/>
      <c r="J49" s="500"/>
      <c r="K49" s="38"/>
      <c r="L49" s="141"/>
      <c r="M49" s="395" t="str">
        <f t="shared" si="1"/>
        <v/>
      </c>
    </row>
    <row r="50" spans="1:13" ht="27" customHeight="1" x14ac:dyDescent="0.15">
      <c r="A50" s="37"/>
      <c r="B50" s="41"/>
      <c r="C50" s="1103" t="s">
        <v>42</v>
      </c>
      <c r="D50" s="1104"/>
      <c r="E50" s="1105"/>
      <c r="F50" s="543" t="str">
        <f t="shared" si="0"/>
        <v/>
      </c>
      <c r="G50" s="541"/>
      <c r="H50" s="500"/>
      <c r="I50" s="542"/>
      <c r="J50" s="500"/>
      <c r="K50" s="38"/>
      <c r="L50" s="141"/>
      <c r="M50" s="395" t="str">
        <f t="shared" si="1"/>
        <v/>
      </c>
    </row>
    <row r="51" spans="1:13" ht="27" customHeight="1" x14ac:dyDescent="0.15">
      <c r="A51" s="37"/>
      <c r="B51" s="41"/>
      <c r="C51" s="1103" t="s">
        <v>43</v>
      </c>
      <c r="D51" s="1104"/>
      <c r="E51" s="1105"/>
      <c r="F51" s="543" t="str">
        <f t="shared" si="0"/>
        <v/>
      </c>
      <c r="G51" s="541"/>
      <c r="H51" s="500"/>
      <c r="I51" s="542"/>
      <c r="J51" s="500"/>
      <c r="K51" s="38"/>
      <c r="L51" s="141"/>
      <c r="M51" s="395" t="str">
        <f t="shared" si="1"/>
        <v/>
      </c>
    </row>
    <row r="52" spans="1:13" ht="27" customHeight="1" thickBot="1" x14ac:dyDescent="0.2">
      <c r="A52" s="37"/>
      <c r="B52" s="41"/>
      <c r="C52" s="1106" t="s">
        <v>44</v>
      </c>
      <c r="D52" s="1107"/>
      <c r="E52" s="1108"/>
      <c r="F52" s="544" t="str">
        <f t="shared" si="0"/>
        <v/>
      </c>
      <c r="G52" s="545"/>
      <c r="H52" s="546"/>
      <c r="I52" s="547"/>
      <c r="J52" s="546"/>
      <c r="K52" s="144"/>
      <c r="L52" s="141"/>
      <c r="M52" s="395" t="str">
        <f t="shared" si="1"/>
        <v/>
      </c>
    </row>
  </sheetData>
  <sheetProtection sheet="1" objects="1" scenarios="1"/>
  <mergeCells count="48">
    <mergeCell ref="C33:E33"/>
    <mergeCell ref="C34:E34"/>
    <mergeCell ref="C35:E35"/>
    <mergeCell ref="C17:E17"/>
    <mergeCell ref="C21:E21"/>
    <mergeCell ref="C22:E22"/>
    <mergeCell ref="C24:E24"/>
    <mergeCell ref="C26:E26"/>
    <mergeCell ref="G15:H15"/>
    <mergeCell ref="I15:J15"/>
    <mergeCell ref="C14:E16"/>
    <mergeCell ref="F14:F16"/>
    <mergeCell ref="C51:E51"/>
    <mergeCell ref="C50:E50"/>
    <mergeCell ref="C29:E29"/>
    <mergeCell ref="C41:E41"/>
    <mergeCell ref="C45:E45"/>
    <mergeCell ref="C43:E43"/>
    <mergeCell ref="C48:E48"/>
    <mergeCell ref="C49:E49"/>
    <mergeCell ref="C46:E46"/>
    <mergeCell ref="C47:E47"/>
    <mergeCell ref="C20:E20"/>
    <mergeCell ref="C40:E40"/>
    <mergeCell ref="C44:E44"/>
    <mergeCell ref="C23:E23"/>
    <mergeCell ref="C18:E18"/>
    <mergeCell ref="C19:E19"/>
    <mergeCell ref="C52:E52"/>
    <mergeCell ref="C37:E37"/>
    <mergeCell ref="C42:E42"/>
    <mergeCell ref="C27:E27"/>
    <mergeCell ref="C39:E39"/>
    <mergeCell ref="C38:E38"/>
    <mergeCell ref="C28:E28"/>
    <mergeCell ref="C25:E25"/>
    <mergeCell ref="C36:E36"/>
    <mergeCell ref="C30:E30"/>
    <mergeCell ref="C31:E31"/>
    <mergeCell ref="C32:E32"/>
    <mergeCell ref="G9:H9"/>
    <mergeCell ref="I9:J9"/>
    <mergeCell ref="K9:L9"/>
    <mergeCell ref="C7:D10"/>
    <mergeCell ref="C11:D11"/>
    <mergeCell ref="E8:H8"/>
    <mergeCell ref="I8:L8"/>
    <mergeCell ref="E9:F9"/>
  </mergeCells>
  <phoneticPr fontId="5"/>
  <dataValidations count="1">
    <dataValidation type="whole" operator="greaterThanOrEqual" allowBlank="1" showInputMessage="1" showErrorMessage="1" sqref="E11:L11 G17:J52">
      <formula1>0</formula1>
    </dataValidation>
  </dataValidations>
  <printOptions horizontalCentered="1"/>
  <pageMargins left="0.39370078740157483" right="0.39370078740157483" top="0.39370078740157483" bottom="0.47244094488188981" header="0.31496062992125984" footer="0.31496062992125984"/>
  <pageSetup paperSize="9" scale="62" orientation="portrait" r:id="rId1"/>
  <headerFooter differentFirst="1"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ED49AC-CAB3-4A89-8F6A-E754AD7FE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73743F-7752-43ED-8F8D-627351869745}">
  <ds:schemaRefs>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 ds:uri="$ListId:DocLib;"/>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第11号(第１面)</vt:lpstr>
      <vt:lpstr>第２面</vt:lpstr>
      <vt:lpstr>第３面</vt:lpstr>
      <vt:lpstr>第４面</vt:lpstr>
      <vt:lpstr>第５面</vt:lpstr>
      <vt:lpstr>第６面（フルタイム）</vt:lpstr>
      <vt:lpstr>第６面（短時間）</vt:lpstr>
      <vt:lpstr>第６面（1年未満雇用見込み）</vt:lpstr>
      <vt:lpstr>第７面</vt:lpstr>
      <vt:lpstr>第８面  </vt:lpstr>
      <vt:lpstr>第９面</vt:lpstr>
      <vt:lpstr>第10面</vt:lpstr>
      <vt:lpstr>第11面 </vt:lpstr>
      <vt:lpstr>第12面</vt:lpstr>
      <vt:lpstr>第13面 </vt:lpstr>
      <vt:lpstr>第14面</vt:lpstr>
      <vt:lpstr>第10面!Print_Area</vt:lpstr>
      <vt:lpstr>'第11号(第１面)'!Print_Area</vt:lpstr>
      <vt:lpstr>'第11面 '!Print_Area</vt:lpstr>
      <vt:lpstr>第12面!Print_Area</vt:lpstr>
      <vt:lpstr>'第13面 '!Print_Area</vt:lpstr>
      <vt:lpstr>第14面!Print_Area</vt:lpstr>
      <vt:lpstr>第２面!Print_Area</vt:lpstr>
      <vt:lpstr>第３面!Print_Area</vt:lpstr>
      <vt:lpstr>第４面!Print_Area</vt:lpstr>
      <vt:lpstr>第５面!Print_Area</vt:lpstr>
      <vt:lpstr>'第６面（1年未満雇用見込み）'!Print_Area</vt:lpstr>
      <vt:lpstr>'第６面（フルタイム）'!Print_Area</vt:lpstr>
      <vt:lpstr>'第６面（短時間）'!Print_Area</vt:lpstr>
      <vt:lpstr>第７面!Print_Area</vt:lpstr>
      <vt:lpstr>'第８面  '!Print_Area</vt:lpstr>
      <vt:lpstr>第９面!Print_Area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2024-02-22T02:14:32Z</cp:lastPrinted>
  <dcterms:created xsi:type="dcterms:W3CDTF">2014-11-25T01:57:31Z</dcterms:created>
  <dcterms:modified xsi:type="dcterms:W3CDTF">2024-05-24T02:56:52Z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