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4028000_5-14028010/WorkingDocLib/会計第一係/【検討中】/山本主任/令和６年度～/00_会計関連/04_契約/05_一般競争入札（年間契約）/令和８年度/01_高圧電気/02_入札/"/>
    </mc:Choice>
  </mc:AlternateContent>
  <xr:revisionPtr revIDLastSave="91" documentId="13_ncr:1_{D0D247AE-65C0-4B8D-A92F-CA0D19F4292F}" xr6:coauthVersionLast="47" xr6:coauthVersionMax="47" xr10:uidLastSave="{FE3E7966-E963-40FB-9384-386A72C13DA9}"/>
  <bookViews>
    <workbookView xWindow="-30" yWindow="-16320" windowWidth="29040" windowHeight="15720" xr2:uid="{334BD9E7-6768-47E3-AC5E-AE42AAA4EDDA}"/>
  </bookViews>
  <sheets>
    <sheet name="数式有" sheetId="1" r:id="rId1"/>
    <sheet name="数式無" sheetId="2" r:id="rId2"/>
  </sheets>
  <definedNames>
    <definedName name="_xlnm.Print_Area" localSheetId="1">数式無!$A$1:$N$64</definedName>
    <definedName name="_xlnm.Print_Area" localSheetId="0">数式有!$A$1:$N$64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M17" i="1" l="1"/>
  <c r="K55" i="1"/>
  <c r="H55" i="1"/>
  <c r="L54" i="1"/>
  <c r="M54" i="1" s="1"/>
  <c r="I54" i="1"/>
  <c r="J54" i="1" s="1"/>
  <c r="E54" i="1"/>
  <c r="G54" i="1" s="1"/>
  <c r="L53" i="1"/>
  <c r="M53" i="1" s="1"/>
  <c r="I53" i="1"/>
  <c r="J53" i="1" s="1"/>
  <c r="E53" i="1"/>
  <c r="G53" i="1" s="1"/>
  <c r="L52" i="1"/>
  <c r="M52" i="1" s="1"/>
  <c r="I52" i="1"/>
  <c r="J52" i="1" s="1"/>
  <c r="E52" i="1"/>
  <c r="G52" i="1" s="1"/>
  <c r="L51" i="1"/>
  <c r="M51" i="1" s="1"/>
  <c r="I51" i="1"/>
  <c r="J51" i="1" s="1"/>
  <c r="E51" i="1"/>
  <c r="G51" i="1" s="1"/>
  <c r="L50" i="1"/>
  <c r="M50" i="1" s="1"/>
  <c r="I50" i="1"/>
  <c r="J50" i="1" s="1"/>
  <c r="E50" i="1"/>
  <c r="G50" i="1" s="1"/>
  <c r="L49" i="1"/>
  <c r="M49" i="1" s="1"/>
  <c r="I49" i="1"/>
  <c r="J49" i="1" s="1"/>
  <c r="E49" i="1"/>
  <c r="G49" i="1" s="1"/>
  <c r="L48" i="1"/>
  <c r="M48" i="1" s="1"/>
  <c r="I48" i="1"/>
  <c r="J48" i="1" s="1"/>
  <c r="E48" i="1"/>
  <c r="G48" i="1" s="1"/>
  <c r="L47" i="1"/>
  <c r="M47" i="1" s="1"/>
  <c r="I47" i="1"/>
  <c r="J47" i="1" s="1"/>
  <c r="E47" i="1"/>
  <c r="G47" i="1" s="1"/>
  <c r="L46" i="1"/>
  <c r="M46" i="1" s="1"/>
  <c r="I46" i="1"/>
  <c r="J46" i="1" s="1"/>
  <c r="E46" i="1"/>
  <c r="G46" i="1" s="1"/>
  <c r="L45" i="1"/>
  <c r="M45" i="1" s="1"/>
  <c r="I45" i="1"/>
  <c r="J45" i="1" s="1"/>
  <c r="E45" i="1"/>
  <c r="G45" i="1" s="1"/>
  <c r="L44" i="1"/>
  <c r="M44" i="1" s="1"/>
  <c r="I44" i="1"/>
  <c r="J44" i="1" s="1"/>
  <c r="E44" i="1"/>
  <c r="G44" i="1" s="1"/>
  <c r="L43" i="1"/>
  <c r="M43" i="1" s="1"/>
  <c r="I43" i="1"/>
  <c r="J43" i="1" s="1"/>
  <c r="E43" i="1"/>
  <c r="G43" i="1" s="1"/>
  <c r="K42" i="1"/>
  <c r="H42" i="1"/>
  <c r="L41" i="1"/>
  <c r="M41" i="1" s="1"/>
  <c r="I41" i="1"/>
  <c r="J41" i="1" s="1"/>
  <c r="E41" i="1"/>
  <c r="G41" i="1" s="1"/>
  <c r="L40" i="1"/>
  <c r="M40" i="1" s="1"/>
  <c r="I40" i="1"/>
  <c r="J40" i="1" s="1"/>
  <c r="E40" i="1"/>
  <c r="G40" i="1" s="1"/>
  <c r="L39" i="1"/>
  <c r="M39" i="1" s="1"/>
  <c r="I39" i="1"/>
  <c r="J39" i="1" s="1"/>
  <c r="E39" i="1"/>
  <c r="G39" i="1" s="1"/>
  <c r="L38" i="1"/>
  <c r="M38" i="1" s="1"/>
  <c r="I38" i="1"/>
  <c r="J38" i="1" s="1"/>
  <c r="E38" i="1"/>
  <c r="G38" i="1" s="1"/>
  <c r="L37" i="1"/>
  <c r="M37" i="1" s="1"/>
  <c r="I37" i="1"/>
  <c r="J37" i="1" s="1"/>
  <c r="E37" i="1"/>
  <c r="G37" i="1" s="1"/>
  <c r="L36" i="1"/>
  <c r="M36" i="1" s="1"/>
  <c r="I36" i="1"/>
  <c r="J36" i="1" s="1"/>
  <c r="E36" i="1"/>
  <c r="G36" i="1" s="1"/>
  <c r="L35" i="1"/>
  <c r="M35" i="1" s="1"/>
  <c r="I35" i="1"/>
  <c r="J35" i="1" s="1"/>
  <c r="E35" i="1"/>
  <c r="G35" i="1" s="1"/>
  <c r="L34" i="1"/>
  <c r="M34" i="1" s="1"/>
  <c r="I34" i="1"/>
  <c r="J34" i="1" s="1"/>
  <c r="E34" i="1"/>
  <c r="G34" i="1" s="1"/>
  <c r="L33" i="1"/>
  <c r="M33" i="1" s="1"/>
  <c r="I33" i="1"/>
  <c r="J33" i="1" s="1"/>
  <c r="E33" i="1"/>
  <c r="G33" i="1" s="1"/>
  <c r="L32" i="1"/>
  <c r="M32" i="1" s="1"/>
  <c r="J32" i="1"/>
  <c r="I32" i="1"/>
  <c r="E32" i="1"/>
  <c r="G32" i="1" s="1"/>
  <c r="L31" i="1"/>
  <c r="M31" i="1" s="1"/>
  <c r="I31" i="1"/>
  <c r="J31" i="1" s="1"/>
  <c r="E31" i="1"/>
  <c r="G31" i="1" s="1"/>
  <c r="L30" i="1"/>
  <c r="M30" i="1" s="1"/>
  <c r="I30" i="1"/>
  <c r="J30" i="1" s="1"/>
  <c r="G30" i="1"/>
  <c r="E30" i="1"/>
  <c r="K29" i="1"/>
  <c r="H29" i="1"/>
  <c r="L28" i="1"/>
  <c r="M28" i="1" s="1"/>
  <c r="I28" i="1"/>
  <c r="J28" i="1" s="1"/>
  <c r="E28" i="1"/>
  <c r="G28" i="1" s="1"/>
  <c r="L27" i="1"/>
  <c r="M27" i="1" s="1"/>
  <c r="I27" i="1"/>
  <c r="J27" i="1" s="1"/>
  <c r="E27" i="1"/>
  <c r="G27" i="1" s="1"/>
  <c r="L26" i="1"/>
  <c r="M26" i="1" s="1"/>
  <c r="I26" i="1"/>
  <c r="J26" i="1" s="1"/>
  <c r="E26" i="1"/>
  <c r="G26" i="1" s="1"/>
  <c r="L25" i="1"/>
  <c r="M25" i="1" s="1"/>
  <c r="I25" i="1"/>
  <c r="J25" i="1" s="1"/>
  <c r="E25" i="1"/>
  <c r="G25" i="1" s="1"/>
  <c r="L24" i="1"/>
  <c r="M24" i="1" s="1"/>
  <c r="I24" i="1"/>
  <c r="J24" i="1" s="1"/>
  <c r="E24" i="1"/>
  <c r="G24" i="1" s="1"/>
  <c r="L23" i="1"/>
  <c r="M23" i="1" s="1"/>
  <c r="I23" i="1"/>
  <c r="J23" i="1" s="1"/>
  <c r="E23" i="1"/>
  <c r="G23" i="1" s="1"/>
  <c r="L22" i="1"/>
  <c r="M22" i="1" s="1"/>
  <c r="I22" i="1"/>
  <c r="J22" i="1" s="1"/>
  <c r="E22" i="1"/>
  <c r="G22" i="1" s="1"/>
  <c r="L21" i="1"/>
  <c r="M21" i="1" s="1"/>
  <c r="I21" i="1"/>
  <c r="J21" i="1" s="1"/>
  <c r="E21" i="1"/>
  <c r="G21" i="1" s="1"/>
  <c r="L20" i="1"/>
  <c r="M20" i="1" s="1"/>
  <c r="I20" i="1"/>
  <c r="J20" i="1" s="1"/>
  <c r="E20" i="1"/>
  <c r="G20" i="1" s="1"/>
  <c r="L19" i="1"/>
  <c r="M19" i="1" s="1"/>
  <c r="I19" i="1"/>
  <c r="J19" i="1" s="1"/>
  <c r="E19" i="1"/>
  <c r="G19" i="1" s="1"/>
  <c r="L18" i="1"/>
  <c r="M18" i="1" s="1"/>
  <c r="I18" i="1"/>
  <c r="J18" i="1" s="1"/>
  <c r="E18" i="1"/>
  <c r="G18" i="1" s="1"/>
  <c r="I17" i="1"/>
  <c r="J17" i="1" s="1"/>
  <c r="E17" i="1"/>
  <c r="G17" i="1" s="1"/>
  <c r="H56" i="1" l="1"/>
  <c r="K56" i="1"/>
  <c r="N37" i="1"/>
  <c r="N24" i="1"/>
  <c r="N32" i="1"/>
  <c r="N53" i="1"/>
  <c r="N23" i="1"/>
  <c r="J29" i="1"/>
  <c r="N44" i="1"/>
  <c r="N46" i="1"/>
  <c r="N52" i="1"/>
  <c r="N48" i="1"/>
  <c r="N50" i="1"/>
  <c r="N54" i="1"/>
  <c r="N31" i="1"/>
  <c r="N41" i="1"/>
  <c r="N34" i="1"/>
  <c r="N22" i="1"/>
  <c r="N18" i="1"/>
  <c r="N19" i="1"/>
  <c r="M29" i="1"/>
  <c r="G42" i="1"/>
  <c r="N36" i="1"/>
  <c r="N40" i="1"/>
  <c r="N20" i="1"/>
  <c r="N26" i="1"/>
  <c r="N28" i="1"/>
  <c r="N30" i="1"/>
  <c r="J42" i="1"/>
  <c r="M42" i="1"/>
  <c r="N38" i="1"/>
  <c r="G55" i="1"/>
  <c r="N43" i="1"/>
  <c r="N47" i="1"/>
  <c r="N49" i="1"/>
  <c r="G29" i="1"/>
  <c r="N17" i="1"/>
  <c r="J55" i="1"/>
  <c r="N51" i="1"/>
  <c r="N21" i="1"/>
  <c r="N25" i="1"/>
  <c r="N27" i="1"/>
  <c r="N33" i="1"/>
  <c r="N35" i="1"/>
  <c r="N39" i="1"/>
  <c r="M55" i="1"/>
  <c r="N45" i="1"/>
  <c r="M56" i="1" l="1"/>
  <c r="N29" i="1"/>
  <c r="N42" i="1"/>
  <c r="G56" i="1"/>
  <c r="N55" i="1"/>
  <c r="J56" i="1"/>
  <c r="N56" i="1" l="1"/>
  <c r="N58" i="1" s="1"/>
</calcChain>
</file>

<file path=xl/sharedStrings.xml><?xml version="1.0" encoding="utf-8"?>
<sst xmlns="http://schemas.openxmlformats.org/spreadsheetml/2006/main" count="103" uniqueCount="49">
  <si>
    <t>様式８</t>
    <phoneticPr fontId="3"/>
  </si>
  <si>
    <t>入 札 金 額 内 訳 書</t>
    <phoneticPr fontId="3"/>
  </si>
  <si>
    <t>福井労働基準監督署
福井公共職業安定所</t>
    <phoneticPr fontId="3"/>
  </si>
  <si>
    <t>大野公共職業安定所</t>
    <phoneticPr fontId="3"/>
  </si>
  <si>
    <t>三国公共職業安定所</t>
    <phoneticPr fontId="3"/>
  </si>
  <si>
    <t>基本料金単価（税込）（円／ｋＷ・月）</t>
    <rPh sb="0" eb="2">
      <t>キホン</t>
    </rPh>
    <rPh sb="2" eb="4">
      <t>リョウキン</t>
    </rPh>
    <rPh sb="4" eb="6">
      <t>タンカ</t>
    </rPh>
    <rPh sb="7" eb="9">
      <t>ゼイコ</t>
    </rPh>
    <rPh sb="11" eb="12">
      <t>エン</t>
    </rPh>
    <phoneticPr fontId="3"/>
  </si>
  <si>
    <t>需要場所</t>
    <rPh sb="0" eb="2">
      <t>ジュヨウ</t>
    </rPh>
    <rPh sb="2" eb="4">
      <t>バショ</t>
    </rPh>
    <phoneticPr fontId="3"/>
  </si>
  <si>
    <t>月</t>
    <rPh sb="0" eb="1">
      <t>ツキ</t>
    </rPh>
    <phoneticPr fontId="3"/>
  </si>
  <si>
    <t>基本料金（消費税込）</t>
    <rPh sb="0" eb="2">
      <t>キホン</t>
    </rPh>
    <rPh sb="2" eb="4">
      <t>リョウキン</t>
    </rPh>
    <phoneticPr fontId="3"/>
  </si>
  <si>
    <t>電力量料金（消費税込）</t>
    <rPh sb="0" eb="2">
      <t>デンリョク</t>
    </rPh>
    <rPh sb="2" eb="3">
      <t>リョウ</t>
    </rPh>
    <rPh sb="3" eb="5">
      <t>リョウキン</t>
    </rPh>
    <phoneticPr fontId="3"/>
  </si>
  <si>
    <t>燃料費調整額（消費税込）</t>
    <rPh sb="0" eb="3">
      <t>ネンリョウヒ</t>
    </rPh>
    <rPh sb="3" eb="5">
      <t>チョウセイ</t>
    </rPh>
    <rPh sb="5" eb="6">
      <t>ガク</t>
    </rPh>
    <phoneticPr fontId="3"/>
  </si>
  <si>
    <r>
      <t xml:space="preserve">予定
契約
電力
</t>
    </r>
    <r>
      <rPr>
        <sz val="6"/>
        <rFont val="ＭＳ Ｐ明朝"/>
        <family val="1"/>
        <charset val="128"/>
      </rPr>
      <t>（ｋW)</t>
    </r>
    <rPh sb="0" eb="2">
      <t>ヨテイ</t>
    </rPh>
    <rPh sb="3" eb="5">
      <t>ケイヤク</t>
    </rPh>
    <rPh sb="6" eb="8">
      <t>デンリョク</t>
    </rPh>
    <phoneticPr fontId="3"/>
  </si>
  <si>
    <t>基本料金
単価
（円）</t>
    <rPh sb="0" eb="2">
      <t>キホン</t>
    </rPh>
    <rPh sb="2" eb="4">
      <t>リョウキン</t>
    </rPh>
    <rPh sb="5" eb="7">
      <t>タンカ</t>
    </rPh>
    <rPh sb="9" eb="10">
      <t>エン</t>
    </rPh>
    <phoneticPr fontId="3"/>
  </si>
  <si>
    <t>力率
調整</t>
    <rPh sb="0" eb="2">
      <t>リキリツ</t>
    </rPh>
    <rPh sb="3" eb="5">
      <t>チョウセイ</t>
    </rPh>
    <phoneticPr fontId="3"/>
  </si>
  <si>
    <t>基本料金
①×②×③</t>
    <rPh sb="0" eb="2">
      <t>キホン</t>
    </rPh>
    <rPh sb="2" eb="4">
      <t>リョウキン</t>
    </rPh>
    <phoneticPr fontId="3"/>
  </si>
  <si>
    <r>
      <t xml:space="preserve">予定使用電力量
</t>
    </r>
    <r>
      <rPr>
        <sz val="6"/>
        <rFont val="ＭＳ Ｐ明朝"/>
        <family val="1"/>
        <charset val="128"/>
      </rPr>
      <t>（ｋWh)</t>
    </r>
    <rPh sb="0" eb="2">
      <t>ヨテイ</t>
    </rPh>
    <rPh sb="2" eb="4">
      <t>シヨウ</t>
    </rPh>
    <rPh sb="4" eb="6">
      <t>デンリョク</t>
    </rPh>
    <rPh sb="6" eb="7">
      <t>リョウ</t>
    </rPh>
    <phoneticPr fontId="3"/>
  </si>
  <si>
    <t>電力量
料金
単価
（円）</t>
    <rPh sb="0" eb="2">
      <t>デンリョク</t>
    </rPh>
    <rPh sb="2" eb="3">
      <t>リョウ</t>
    </rPh>
    <rPh sb="4" eb="6">
      <t>リョウキン</t>
    </rPh>
    <rPh sb="7" eb="9">
      <t>タンカ</t>
    </rPh>
    <rPh sb="11" eb="12">
      <t>エン</t>
    </rPh>
    <phoneticPr fontId="3"/>
  </si>
  <si>
    <t>金額
⑤×⑥</t>
    <rPh sb="0" eb="2">
      <t>キンガク</t>
    </rPh>
    <phoneticPr fontId="3"/>
  </si>
  <si>
    <t>金額
⑧×⑨</t>
    <rPh sb="0" eb="2">
      <t>キンガク</t>
    </rPh>
    <phoneticPr fontId="3"/>
  </si>
  <si>
    <r>
      <t xml:space="preserve">合計金額
（消費税込）
④＋⑦＋⑩
</t>
    </r>
    <r>
      <rPr>
        <b/>
        <sz val="9"/>
        <rFont val="ＭＳ Ｐ明朝"/>
        <family val="1"/>
        <charset val="128"/>
      </rPr>
      <t>(円未満切捨て)</t>
    </r>
    <rPh sb="0" eb="2">
      <t>ゴウケイ</t>
    </rPh>
    <rPh sb="2" eb="4">
      <t>キンガク</t>
    </rPh>
    <rPh sb="6" eb="9">
      <t>ショウヒゼイ</t>
    </rPh>
    <rPh sb="9" eb="10">
      <t>コ</t>
    </rPh>
    <rPh sb="19" eb="20">
      <t>エン</t>
    </rPh>
    <rPh sb="20" eb="22">
      <t>ミマン</t>
    </rPh>
    <rPh sb="22" eb="24">
      <t>キリス</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</si>
  <si>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</si>
  <si>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</si>
  <si>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</si>
  <si>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</si>
  <si>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</si>
  <si>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</si>
  <si>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</si>
  <si>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</si>
  <si>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</si>
  <si>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</si>
  <si>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福井労働
基準監督署
福井公共
職業安定所</t>
    <rPh sb="0" eb="2">
      <t>フクイ</t>
    </rPh>
    <rPh sb="2" eb="4">
      <t>ロウドウ</t>
    </rPh>
    <rPh sb="5" eb="7">
      <t>キジュン</t>
    </rPh>
    <rPh sb="7" eb="10">
      <t>カントクショ</t>
    </rPh>
    <rPh sb="12" eb="14">
      <t>フクイ</t>
    </rPh>
    <rPh sb="14" eb="16">
      <t>コウキョウ</t>
    </rPh>
    <rPh sb="17" eb="19">
      <t>ショクギョウ</t>
    </rPh>
    <rPh sb="19" eb="21">
      <t>アンテイ</t>
    </rPh>
    <rPh sb="21" eb="22">
      <t>ショ</t>
    </rPh>
    <phoneticPr fontId="3"/>
  </si>
  <si>
    <t>計</t>
    <rPh sb="0" eb="1">
      <t>ケイ</t>
    </rPh>
    <phoneticPr fontId="3"/>
  </si>
  <si>
    <t>大野公共
職業安定所</t>
    <rPh sb="0" eb="2">
      <t>オオノ</t>
    </rPh>
    <rPh sb="2" eb="4">
      <t>コウキョウ</t>
    </rPh>
    <rPh sb="5" eb="7">
      <t>ショクギョウ</t>
    </rPh>
    <rPh sb="7" eb="9">
      <t>アンテイ</t>
    </rPh>
    <rPh sb="9" eb="10">
      <t>ショ</t>
    </rPh>
    <phoneticPr fontId="3"/>
  </si>
  <si>
    <t>三国公共
職業安定所</t>
    <rPh sb="0" eb="2">
      <t>ミクニ</t>
    </rPh>
    <rPh sb="2" eb="4">
      <t>コウキョウ</t>
    </rPh>
    <rPh sb="5" eb="7">
      <t>ショクギョウ</t>
    </rPh>
    <rPh sb="7" eb="9">
      <t>アンテイ</t>
    </rPh>
    <rPh sb="9" eb="10">
      <t>ショ</t>
    </rPh>
    <phoneticPr fontId="3"/>
  </si>
  <si>
    <t>合計(消費税込)</t>
    <rPh sb="0" eb="1">
      <t>ゴウ</t>
    </rPh>
    <rPh sb="1" eb="2">
      <t>ケイ</t>
    </rPh>
    <rPh sb="3" eb="6">
      <t>ショウヒゼイ</t>
    </rPh>
    <rPh sb="6" eb="7">
      <t>コ</t>
    </rPh>
    <phoneticPr fontId="3"/>
  </si>
  <si>
    <t>入札書記載金額
（消費税抜金額）Ａ×１００／１１０</t>
    <phoneticPr fontId="3"/>
  </si>
  <si>
    <t>・予定契約電力（①）及び予定使用電力量（⑤、⑧）の数値は変更しないこと。それ以外について項目については、必要に応じて修正可能とする。</t>
    <phoneticPr fontId="3"/>
  </si>
  <si>
    <t>・力率は１００％として毎月の基本料金を算定すること。なお、力率割引がある場合、基本料金（④）が割引後の料金になるように算定すること。</t>
    <rPh sb="59" eb="61">
      <t>サンテイ</t>
    </rPh>
    <phoneticPr fontId="3"/>
  </si>
  <si>
    <t>・料金の計算に係る条件は、仕様書別紙１を参照すること。</t>
    <rPh sb="1" eb="3">
      <t>リョウキン</t>
    </rPh>
    <rPh sb="4" eb="6">
      <t>ケイサン</t>
    </rPh>
    <rPh sb="7" eb="8">
      <t>カカ</t>
    </rPh>
    <rPh sb="9" eb="11">
      <t>ジョウケン</t>
    </rPh>
    <rPh sb="13" eb="16">
      <t>シヨウショ</t>
    </rPh>
    <rPh sb="16" eb="18">
      <t>ベッシ</t>
    </rPh>
    <rPh sb="20" eb="22">
      <t>サンショウ</t>
    </rPh>
    <phoneticPr fontId="1"/>
  </si>
  <si>
    <t>に数値を入力してください</t>
    <rPh sb="1" eb="3">
      <t>スウチ</t>
    </rPh>
    <rPh sb="4" eb="6">
      <t>ニュウリョク</t>
    </rPh>
    <phoneticPr fontId="3"/>
  </si>
  <si>
    <t>住所　</t>
    <phoneticPr fontId="3"/>
  </si>
  <si>
    <t>商号又は名称　　　　　　</t>
    <phoneticPr fontId="3"/>
  </si>
  <si>
    <t>代表者氏名</t>
    <phoneticPr fontId="3"/>
  </si>
  <si>
    <t>電力量料金単価（税込）（円／ｋＷｈ）夏季（７～９月）</t>
    <rPh sb="3" eb="5">
      <t>リョウキン</t>
    </rPh>
    <rPh sb="8" eb="10">
      <t>ゼイコ</t>
    </rPh>
    <rPh sb="12" eb="13">
      <t>エン</t>
    </rPh>
    <phoneticPr fontId="3"/>
  </si>
  <si>
    <t>電力量料金単価（税込）（円／ｋＷｈ）その他の月</t>
    <rPh sb="3" eb="5">
      <t>リョウキン</t>
    </rPh>
    <phoneticPr fontId="3"/>
  </si>
  <si>
    <t>燃料費調整額
単価
（円）</t>
    <rPh sb="0" eb="3">
      <t>ネンリョウヒ</t>
    </rPh>
    <rPh sb="3" eb="5">
      <t>チョウセイ</t>
    </rPh>
    <rPh sb="5" eb="6">
      <t>ガク</t>
    </rPh>
    <rPh sb="7" eb="9">
      <t>タンカ</t>
    </rPh>
    <rPh sb="11" eb="12">
      <t>エン</t>
    </rPh>
    <phoneticPr fontId="3"/>
  </si>
  <si>
    <t>・発電費用等に係る燃料価格変動の燃料費調整額については、令和７年８月分（電気使用月）の単価を通年分として適用すること。</t>
    <phoneticPr fontId="3"/>
  </si>
  <si>
    <t>・再生可能エネルギー電気の調達に関する特別措置法に基づく賦課金は考慮せずに算定すること。</t>
    <rPh sb="1" eb="3">
      <t>サイセイ</t>
    </rPh>
    <rPh sb="3" eb="5">
      <t>カノウ</t>
    </rPh>
    <rPh sb="10" eb="12">
      <t>デンキ</t>
    </rPh>
    <rPh sb="13" eb="15">
      <t>チョウタツ</t>
    </rPh>
    <rPh sb="16" eb="17">
      <t>カン</t>
    </rPh>
    <rPh sb="19" eb="21">
      <t>トクベツ</t>
    </rPh>
    <rPh sb="21" eb="24">
      <t>ソチホウ</t>
    </rPh>
    <rPh sb="25" eb="26">
      <t>モト</t>
    </rPh>
    <rPh sb="28" eb="31">
      <t>フカキン</t>
    </rPh>
    <phoneticPr fontId="1"/>
  </si>
  <si>
    <t>Ｒ７年8月分燃料費調整額単価（税込）（円／ｋＷｈ）</t>
    <rPh sb="2" eb="3">
      <t>ネン</t>
    </rPh>
    <rPh sb="4" eb="5">
      <t>ガツ</t>
    </rPh>
    <rPh sb="5" eb="6">
      <t>ブン</t>
    </rPh>
    <rPh sb="6" eb="9">
      <t>ネンリョウヒ</t>
    </rPh>
    <rPh sb="9" eb="11">
      <t>チョウセイ</t>
    </rPh>
    <rPh sb="11" eb="12">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</si>
</sst>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7" formatCode="#,##0.00_);[Red]\(#,##0.00\)"/>
    <numFmt numFmtId="178" formatCode="#,##0_);[Red]\(#,##0\)"/>
    <numFmt numFmtId="179" formatCode="#,##0.00_ "/>
    <numFmt numFmtId="180" formatCode="[$-411]ge\.m&quot;月&quot;"/>
    <numFmt numFmtId="181" formatCode="&quot;¥&quot;#,##0_);[Red]\(&quot;¥&quot;#,##0\)"/>
    <numFmt numFmtId="182" formatCode="#,##0_ "/>
  </numFmts>
  <fonts count="10"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7"/>
      <name val="ＭＳ Ｐ明朝"/>
      <family val="1"/>
      <charset val="128"/>
    </font>
    <font>
      <sz val="8"/>
      <name val="ＭＳ Ｐ明朝"/>
      <family val="1"/>
      <charset val="128"/>
    </font>
    <font>
      <sz val="6"/>
      <name val="ＭＳ Ｐ明朝"/>
      <family val="1"/>
      <charset val="128"/>
    </font>
    <font>
      <b/>
      <sz val="9"/>
      <name val="ＭＳ Ｐ明朝"/>
      <family val="1"/>
      <charset val="128"/>
    </font>
  </fonts>
  <fills count="3">
    <fill>
      <patternFill patternType="none"/>
    </fill>
    <fill>
      <patternFill patternType="gray125"/>
    </fill>
    <fill>
      <patternFill patternType="solid">
        <fgColor rgb="FFFFFF99"/>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medium">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38" fontId="2" fillId="0" borderId="0" xfId="1" applyFont="1">
      <alignment vertical="center"/>
    </xf>
    <xf numFmtId="176" fontId="2" fillId="0" borderId="0" xfId="1" applyNumberFormat="1" applyFont="1">
      <alignment vertical="center"/>
    </xf>
    <xf numFmtId="177" fontId="2" fillId="0" borderId="0" xfId="1" applyNumberFormat="1" applyFont="1">
      <alignment vertical="center"/>
    </xf>
    <xf numFmtId="178" fontId="4" fillId="0" borderId="0" xfId="0" applyNumberFormat="1" applyFont="1" applyAlignment="1">
      <alignment horizontal="right" vertical="center"/>
    </xf>
    <xf numFmtId="0" fontId="4" fillId="0" borderId="0" xfId="0" applyFont="1" applyAlignment="1">
      <alignment horizontal="center" vertical="top" shrinkToFit="1"/>
    </xf>
    <xf numFmtId="0" fontId="6" fillId="0" borderId="0" xfId="0" applyFont="1" applyAlignment="1">
      <alignment vertical="center" wrapText="1" shrinkToFit="1"/>
    </xf>
    <xf numFmtId="0" fontId="6" fillId="0" borderId="0" xfId="0" applyFont="1" applyAlignment="1">
      <alignment vertical="center" shrinkToFit="1"/>
    </xf>
    <xf numFmtId="0" fontId="4" fillId="0" borderId="0" xfId="0" applyFont="1" applyAlignment="1">
      <alignment vertical="center" shrinkToFit="1"/>
    </xf>
    <xf numFmtId="179" fontId="4" fillId="0" borderId="0" xfId="0" applyNumberFormat="1" applyFont="1" applyAlignment="1">
      <alignment vertical="center" shrinkToFit="1"/>
    </xf>
    <xf numFmtId="0" fontId="4" fillId="0" borderId="0" xfId="0" applyFont="1" applyAlignment="1">
      <alignment horizontal="center" vertical="center" shrinkToFit="1"/>
    </xf>
    <xf numFmtId="179" fontId="4" fillId="0" borderId="0" xfId="0" applyNumberFormat="1" applyFont="1" applyAlignment="1">
      <alignment horizontal="center" vertical="center" shrinkToFit="1"/>
    </xf>
    <xf numFmtId="178" fontId="2" fillId="0" borderId="8" xfId="0" applyNumberFormat="1" applyFont="1" applyBorder="1">
      <alignment vertical="center"/>
    </xf>
    <xf numFmtId="0" fontId="2" fillId="0" borderId="10" xfId="0" applyFont="1" applyBorder="1" applyAlignment="1">
      <alignment horizontal="center" vertical="center" wrapText="1"/>
    </xf>
    <xf numFmtId="38" fontId="2" fillId="0" borderId="11" xfId="1" applyFont="1" applyFill="1" applyBorder="1" applyAlignment="1">
      <alignment horizontal="center" vertical="center" wrapText="1"/>
    </xf>
    <xf numFmtId="176" fontId="2" fillId="0" borderId="11" xfId="1" applyNumberFormat="1" applyFont="1" applyFill="1" applyBorder="1" applyAlignment="1">
      <alignment horizontal="center" vertical="center" wrapText="1"/>
    </xf>
    <xf numFmtId="177" fontId="2" fillId="0" borderId="12" xfId="1" applyNumberFormat="1" applyFont="1" applyFill="1" applyBorder="1" applyAlignment="1">
      <alignment horizontal="center" vertical="center" wrapText="1"/>
    </xf>
    <xf numFmtId="38" fontId="2" fillId="0" borderId="13" xfId="1" applyFont="1" applyFill="1" applyBorder="1" applyAlignment="1">
      <alignment horizontal="center" vertical="center" wrapText="1"/>
    </xf>
    <xf numFmtId="0" fontId="2" fillId="0" borderId="14" xfId="0" applyFont="1" applyBorder="1" applyAlignment="1">
      <alignment horizontal="center" vertical="center" wrapText="1"/>
    </xf>
    <xf numFmtId="178" fontId="2" fillId="0" borderId="15" xfId="0" applyNumberFormat="1" applyFont="1" applyBorder="1" applyAlignment="1">
      <alignment horizontal="center" vertical="center" wrapText="1"/>
    </xf>
    <xf numFmtId="0" fontId="7" fillId="0" borderId="13" xfId="0" applyFont="1" applyBorder="1" applyAlignment="1">
      <alignment horizontal="center" vertical="center"/>
    </xf>
    <xf numFmtId="38" fontId="7" fillId="0" borderId="17" xfId="1" applyFont="1" applyFill="1" applyBorder="1" applyAlignment="1">
      <alignment horizontal="center" vertical="center"/>
    </xf>
    <xf numFmtId="176" fontId="7" fillId="0" borderId="17" xfId="1" applyNumberFormat="1" applyFont="1" applyFill="1" applyBorder="1" applyAlignment="1">
      <alignment horizontal="center" vertical="center"/>
    </xf>
    <xf numFmtId="177" fontId="7" fillId="0" borderId="18" xfId="1" applyNumberFormat="1" applyFont="1" applyFill="1" applyBorder="1" applyAlignment="1">
      <alignment horizontal="center" vertical="center"/>
    </xf>
    <xf numFmtId="38" fontId="7" fillId="0" borderId="13" xfId="1" applyFont="1" applyFill="1" applyBorder="1" applyAlignment="1">
      <alignment horizontal="center" vertical="center"/>
    </xf>
    <xf numFmtId="0" fontId="7" fillId="0" borderId="19" xfId="0" applyFont="1" applyBorder="1" applyAlignment="1">
      <alignment horizontal="center" vertical="center"/>
    </xf>
    <xf numFmtId="178" fontId="7" fillId="0" borderId="20" xfId="0" applyNumberFormat="1" applyFont="1" applyBorder="1" applyAlignment="1">
      <alignment horizontal="center" vertical="center"/>
    </xf>
    <xf numFmtId="40" fontId="2" fillId="0" borderId="25" xfId="1" applyNumberFormat="1" applyFont="1" applyFill="1" applyBorder="1" applyAlignment="1">
      <alignment vertical="center" shrinkToFit="1"/>
    </xf>
    <xf numFmtId="177" fontId="2" fillId="0" borderId="26" xfId="1" applyNumberFormat="1" applyFont="1" applyFill="1" applyBorder="1" applyAlignment="1">
      <alignment vertical="center" shrinkToFit="1"/>
    </xf>
    <xf numFmtId="176" fontId="2" fillId="0" borderId="24" xfId="0" applyNumberFormat="1" applyFont="1" applyBorder="1" applyAlignment="1">
      <alignment vertical="center" shrinkToFit="1"/>
    </xf>
    <xf numFmtId="177" fontId="2" fillId="0" borderId="27" xfId="1" applyNumberFormat="1" applyFont="1" applyFill="1" applyBorder="1" applyAlignment="1">
      <alignment vertical="center" shrinkToFit="1"/>
    </xf>
    <xf numFmtId="181" fontId="2" fillId="0" borderId="28" xfId="0" applyNumberFormat="1" applyFont="1" applyBorder="1" applyAlignment="1">
      <alignment vertical="center" shrinkToFit="1"/>
    </xf>
    <xf numFmtId="0" fontId="2" fillId="0" borderId="0" xfId="0" applyFont="1" applyAlignment="1">
      <alignment vertical="center" shrinkToFit="1"/>
    </xf>
    <xf numFmtId="177" fontId="2" fillId="0" borderId="34" xfId="1" applyNumberFormat="1" applyFont="1" applyFill="1" applyBorder="1" applyAlignment="1">
      <alignment vertical="center" shrinkToFit="1"/>
    </xf>
    <xf numFmtId="177" fontId="2" fillId="0" borderId="35" xfId="1" applyNumberFormat="1" applyFont="1" applyFill="1" applyBorder="1" applyAlignment="1">
      <alignment vertical="center" shrinkToFit="1"/>
    </xf>
    <xf numFmtId="0" fontId="2" fillId="0" borderId="37" xfId="0" applyFont="1" applyBorder="1" applyAlignment="1">
      <alignment horizontal="center" vertical="center" shrinkToFit="1"/>
    </xf>
    <xf numFmtId="177" fontId="2" fillId="0" borderId="40" xfId="1" applyNumberFormat="1" applyFont="1" applyFill="1" applyBorder="1" applyAlignment="1">
      <alignment vertical="center" shrinkToFit="1"/>
    </xf>
    <xf numFmtId="38" fontId="2" fillId="0" borderId="41" xfId="1" applyFont="1" applyFill="1" applyBorder="1" applyAlignment="1">
      <alignment vertical="center" shrinkToFit="1"/>
    </xf>
    <xf numFmtId="176" fontId="2" fillId="0" borderId="39" xfId="0" applyNumberFormat="1" applyFont="1" applyBorder="1" applyAlignment="1">
      <alignment vertical="center" shrinkToFit="1"/>
    </xf>
    <xf numFmtId="181" fontId="2" fillId="0" borderId="42" xfId="1" applyNumberFormat="1" applyFont="1" applyFill="1" applyBorder="1" applyAlignment="1">
      <alignment vertical="center" shrinkToFit="1"/>
    </xf>
    <xf numFmtId="177" fontId="2" fillId="0" borderId="0" xfId="0" applyNumberFormat="1" applyFont="1" applyAlignment="1">
      <alignment vertical="center" shrinkToFit="1"/>
    </xf>
    <xf numFmtId="40" fontId="2" fillId="0" borderId="45" xfId="1" applyNumberFormat="1" applyFont="1" applyFill="1" applyBorder="1" applyAlignment="1">
      <alignment vertical="center" shrinkToFit="1"/>
    </xf>
    <xf numFmtId="0" fontId="2" fillId="0" borderId="48" xfId="0" applyFont="1" applyBorder="1" applyAlignment="1">
      <alignment horizontal="center" vertical="center" shrinkToFit="1"/>
    </xf>
    <xf numFmtId="177" fontId="2" fillId="0" borderId="50" xfId="1" applyNumberFormat="1" applyFont="1" applyFill="1" applyBorder="1" applyAlignment="1">
      <alignment vertical="center" shrinkToFit="1"/>
    </xf>
    <xf numFmtId="38" fontId="2" fillId="0" borderId="10" xfId="1" applyFont="1" applyFill="1" applyBorder="1" applyAlignment="1">
      <alignment vertical="center" shrinkToFit="1"/>
    </xf>
    <xf numFmtId="0" fontId="2" fillId="0" borderId="14" xfId="0" applyFont="1" applyBorder="1" applyAlignment="1">
      <alignment vertical="center" shrinkToFit="1"/>
    </xf>
    <xf numFmtId="181" fontId="2" fillId="0" borderId="42" xfId="0" applyNumberFormat="1" applyFont="1" applyBorder="1" applyAlignment="1">
      <alignment vertical="center" shrinkToFit="1"/>
    </xf>
    <xf numFmtId="40" fontId="2" fillId="0" borderId="51" xfId="1" applyNumberFormat="1" applyFont="1" applyFill="1" applyBorder="1" applyAlignment="1">
      <alignment vertical="center" shrinkToFit="1"/>
    </xf>
    <xf numFmtId="177" fontId="2" fillId="0" borderId="52" xfId="1" applyNumberFormat="1" applyFont="1" applyFill="1" applyBorder="1" applyAlignment="1">
      <alignment vertical="center" shrinkToFit="1"/>
    </xf>
    <xf numFmtId="176" fontId="2" fillId="0" borderId="53" xfId="0" applyNumberFormat="1" applyFont="1" applyBorder="1" applyAlignment="1">
      <alignment vertical="center" shrinkToFit="1"/>
    </xf>
    <xf numFmtId="181" fontId="2" fillId="0" borderId="54" xfId="0" applyNumberFormat="1" applyFont="1" applyBorder="1" applyAlignment="1">
      <alignment vertical="center" shrinkToFit="1"/>
    </xf>
    <xf numFmtId="177" fontId="2" fillId="0" borderId="56" xfId="1" applyNumberFormat="1" applyFont="1" applyFill="1" applyBorder="1" applyAlignment="1">
      <alignment vertical="center" shrinkToFit="1"/>
    </xf>
    <xf numFmtId="38" fontId="2" fillId="0" borderId="13" xfId="1" applyFont="1" applyFill="1" applyBorder="1" applyAlignment="1">
      <alignment vertical="center" shrinkToFit="1"/>
    </xf>
    <xf numFmtId="0" fontId="2" fillId="0" borderId="19" xfId="0" applyFont="1" applyBorder="1" applyAlignment="1">
      <alignment vertical="center" shrinkToFit="1"/>
    </xf>
    <xf numFmtId="181" fontId="2" fillId="0" borderId="57" xfId="0" applyNumberFormat="1" applyFont="1" applyBorder="1" applyAlignment="1">
      <alignment vertical="center" shrinkToFit="1"/>
    </xf>
    <xf numFmtId="0" fontId="2" fillId="0" borderId="58" xfId="0" applyFont="1" applyBorder="1" applyAlignment="1">
      <alignment horizontal="center" vertical="center" shrinkToFit="1"/>
    </xf>
    <xf numFmtId="177" fontId="2" fillId="0" borderId="61" xfId="1" applyNumberFormat="1" applyFont="1" applyFill="1" applyBorder="1" applyAlignment="1">
      <alignment vertical="center" shrinkToFit="1"/>
    </xf>
    <xf numFmtId="38" fontId="2" fillId="0" borderId="62" xfId="1" applyFont="1" applyFill="1" applyBorder="1" applyAlignment="1">
      <alignment vertical="center" shrinkToFit="1"/>
    </xf>
    <xf numFmtId="0" fontId="2" fillId="0" borderId="63" xfId="0" applyFont="1" applyBorder="1" applyAlignment="1">
      <alignment vertical="center" shrinkToFit="1"/>
    </xf>
    <xf numFmtId="177" fontId="2" fillId="0" borderId="64" xfId="1" applyNumberFormat="1" applyFont="1" applyFill="1" applyBorder="1" applyAlignment="1">
      <alignment vertical="center" shrinkToFit="1"/>
    </xf>
    <xf numFmtId="181" fontId="9" fillId="0" borderId="42" xfId="0" applyNumberFormat="1" applyFont="1" applyBorder="1" applyAlignment="1">
      <alignment vertical="center" shrinkToFit="1"/>
    </xf>
    <xf numFmtId="178" fontId="2" fillId="0" borderId="0" xfId="0" applyNumberFormat="1" applyFont="1" applyAlignment="1">
      <alignment vertical="center" shrinkToFit="1"/>
    </xf>
    <xf numFmtId="0" fontId="2" fillId="0" borderId="0" xfId="0" applyFont="1" applyAlignment="1">
      <alignment horizontal="center" vertical="center" shrinkToFit="1"/>
    </xf>
    <xf numFmtId="177" fontId="2" fillId="0" borderId="65" xfId="1" applyNumberFormat="1" applyFont="1" applyFill="1" applyBorder="1" applyAlignment="1">
      <alignment vertical="center" shrinkToFit="1"/>
    </xf>
    <xf numFmtId="38" fontId="9" fillId="0" borderId="65" xfId="1" applyFont="1" applyFill="1" applyBorder="1" applyAlignment="1">
      <alignment vertical="center" shrinkToFit="1"/>
    </xf>
    <xf numFmtId="0" fontId="2" fillId="0" borderId="65" xfId="0" applyFont="1" applyBorder="1" applyAlignment="1">
      <alignment vertical="center" shrinkToFit="1"/>
    </xf>
    <xf numFmtId="38" fontId="9" fillId="0" borderId="66" xfId="1" applyFont="1" applyFill="1" applyBorder="1" applyAlignment="1">
      <alignment vertical="center" shrinkToFit="1"/>
    </xf>
    <xf numFmtId="0" fontId="2" fillId="0" borderId="66" xfId="0" applyFont="1" applyBorder="1" applyAlignment="1">
      <alignment vertical="center" shrinkToFit="1"/>
    </xf>
    <xf numFmtId="177" fontId="2" fillId="0" borderId="66" xfId="1" applyNumberFormat="1" applyFont="1" applyFill="1" applyBorder="1" applyAlignment="1">
      <alignment vertical="center" shrinkToFit="1"/>
    </xf>
    <xf numFmtId="181" fontId="9" fillId="0" borderId="67" xfId="0" applyNumberFormat="1" applyFont="1" applyBorder="1" applyAlignment="1">
      <alignment vertical="center" shrinkToFit="1"/>
    </xf>
    <xf numFmtId="176" fontId="2" fillId="0" borderId="0" xfId="1" applyNumberFormat="1" applyFont="1" applyFill="1" applyBorder="1" applyAlignment="1">
      <alignment vertical="center" shrinkToFit="1"/>
    </xf>
    <xf numFmtId="178" fontId="2" fillId="0" borderId="0" xfId="1" applyNumberFormat="1" applyFont="1" applyFill="1" applyBorder="1" applyAlignment="1">
      <alignment vertical="center" shrinkToFit="1"/>
    </xf>
    <xf numFmtId="0" fontId="2" fillId="0" borderId="54" xfId="0" applyFont="1" applyBorder="1" applyAlignment="1">
      <alignment vertical="center" shrinkToFit="1"/>
    </xf>
    <xf numFmtId="181" fontId="9" fillId="0" borderId="42" xfId="0" applyNumberFormat="1" applyFont="1" applyBorder="1" applyAlignment="1">
      <alignment horizontal="right" vertical="center" shrinkToFit="1"/>
    </xf>
    <xf numFmtId="0" fontId="2" fillId="0" borderId="0" xfId="0" applyFont="1" applyAlignment="1">
      <alignment horizontal="left" vertical="center"/>
    </xf>
    <xf numFmtId="38" fontId="2" fillId="0" borderId="0" xfId="1" applyFont="1" applyAlignment="1">
      <alignment vertical="center"/>
    </xf>
    <xf numFmtId="176" fontId="2" fillId="0" borderId="0" xfId="1" applyNumberFormat="1" applyFont="1" applyAlignment="1">
      <alignment vertical="center"/>
    </xf>
    <xf numFmtId="177" fontId="2" fillId="0" borderId="0" xfId="1" applyNumberFormat="1" applyFont="1" applyAlignment="1">
      <alignment vertical="center"/>
    </xf>
    <xf numFmtId="178" fontId="2" fillId="0" borderId="0" xfId="0" applyNumberFormat="1" applyFont="1">
      <alignment vertical="center"/>
    </xf>
    <xf numFmtId="0" fontId="5" fillId="0" borderId="0" xfId="0" applyFont="1" applyAlignment="1">
      <alignment horizontal="center" vertical="center"/>
    </xf>
    <xf numFmtId="0" fontId="2" fillId="0" borderId="37" xfId="0" applyFont="1" applyBorder="1" applyAlignment="1">
      <alignment horizontal="center" vertical="center" shrinkToFit="1"/>
    </xf>
    <xf numFmtId="0" fontId="5" fillId="0" borderId="0" xfId="0" applyFont="1" applyAlignment="1">
      <alignment horizontal="center" vertical="center"/>
    </xf>
    <xf numFmtId="176" fontId="2" fillId="2" borderId="25" xfId="1" applyNumberFormat="1" applyFont="1" applyFill="1" applyBorder="1" applyAlignment="1" applyProtection="1">
      <alignment vertical="center" shrinkToFit="1"/>
      <protection locked="0"/>
    </xf>
    <xf numFmtId="0" fontId="2" fillId="2" borderId="0" xfId="0" applyFont="1" applyFill="1">
      <alignment vertical="center"/>
    </xf>
    <xf numFmtId="0" fontId="7" fillId="0" borderId="0" xfId="0" applyFont="1">
      <alignment vertical="center"/>
    </xf>
    <xf numFmtId="0" fontId="7" fillId="0" borderId="0" xfId="0" applyFont="1" applyAlignment="1">
      <alignment horizontal="center" vertical="center"/>
    </xf>
    <xf numFmtId="38" fontId="7" fillId="0" borderId="0" xfId="1" applyFont="1">
      <alignment vertical="center"/>
    </xf>
    <xf numFmtId="176" fontId="7" fillId="0" borderId="0" xfId="1" applyNumberFormat="1" applyFont="1">
      <alignment vertical="center"/>
    </xf>
    <xf numFmtId="177" fontId="7" fillId="0" borderId="0" xfId="1" applyNumberFormat="1" applyFont="1">
      <alignment vertical="center"/>
    </xf>
    <xf numFmtId="178" fontId="7" fillId="0" borderId="0" xfId="0" applyNumberFormat="1" applyFont="1">
      <alignment vertical="center"/>
    </xf>
    <xf numFmtId="0" fontId="5" fillId="0" borderId="0" xfId="0" applyFont="1" applyAlignment="1">
      <alignment vertical="center"/>
    </xf>
    <xf numFmtId="0" fontId="2" fillId="0" borderId="0" xfId="0" applyFont="1" applyAlignment="1">
      <alignment vertical="center"/>
    </xf>
    <xf numFmtId="176" fontId="2" fillId="0" borderId="25" xfId="1" applyNumberFormat="1" applyFont="1" applyFill="1" applyBorder="1" applyAlignment="1" applyProtection="1">
      <alignment vertical="center" shrinkToFit="1"/>
      <protection locked="0"/>
    </xf>
    <xf numFmtId="40" fontId="2" fillId="0" borderId="24" xfId="1" applyNumberFormat="1" applyFont="1" applyFill="1" applyBorder="1" applyAlignment="1">
      <alignment vertical="center" shrinkToFit="1"/>
    </xf>
    <xf numFmtId="40" fontId="2" fillId="0" borderId="44" xfId="1" applyNumberFormat="1" applyFont="1" applyFill="1" applyBorder="1" applyAlignment="1">
      <alignment vertical="center" shrinkToFit="1"/>
    </xf>
    <xf numFmtId="40" fontId="2" fillId="0" borderId="32" xfId="1" applyNumberFormat="1" applyFont="1" applyFill="1" applyBorder="1" applyAlignment="1">
      <alignment vertical="center" shrinkToFit="1"/>
    </xf>
    <xf numFmtId="0" fontId="2" fillId="0" borderId="46" xfId="0" applyFont="1" applyBorder="1" applyAlignment="1">
      <alignment horizontal="center" vertical="center"/>
    </xf>
    <xf numFmtId="0" fontId="2" fillId="0" borderId="33" xfId="0" applyFont="1" applyBorder="1" applyAlignment="1">
      <alignment horizontal="center" vertical="center"/>
    </xf>
    <xf numFmtId="0" fontId="2" fillId="0" borderId="41" xfId="0" applyFont="1" applyBorder="1" applyAlignment="1">
      <alignment horizontal="center" vertical="center"/>
    </xf>
    <xf numFmtId="182" fontId="2" fillId="0" borderId="33" xfId="0" applyNumberFormat="1" applyFont="1" applyBorder="1" applyAlignment="1">
      <alignment vertical="center"/>
    </xf>
    <xf numFmtId="38" fontId="2" fillId="0" borderId="33" xfId="1" applyFont="1" applyFill="1" applyBorder="1" applyAlignment="1">
      <alignment vertical="center" wrapText="1"/>
    </xf>
    <xf numFmtId="38" fontId="2" fillId="0" borderId="41" xfId="1" applyFont="1" applyFill="1" applyBorder="1" applyAlignment="1">
      <alignment vertical="center" wrapText="1"/>
    </xf>
    <xf numFmtId="180" fontId="2" fillId="0" borderId="30" xfId="0" applyNumberFormat="1" applyFont="1" applyBorder="1" applyAlignment="1">
      <alignment horizontal="center" vertical="center" shrinkToFit="1"/>
    </xf>
    <xf numFmtId="180" fontId="2" fillId="0" borderId="31" xfId="0" applyNumberFormat="1"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60" xfId="0" applyFont="1" applyBorder="1" applyAlignment="1">
      <alignment horizontal="center" vertical="center" shrinkToFit="1"/>
    </xf>
    <xf numFmtId="0" fontId="9" fillId="0" borderId="68" xfId="0" applyFont="1" applyBorder="1" applyAlignment="1">
      <alignment horizontal="center" vertical="center" wrapText="1" shrinkToFit="1"/>
    </xf>
    <xf numFmtId="0" fontId="9" fillId="0" borderId="67" xfId="0" applyFont="1" applyBorder="1" applyAlignment="1">
      <alignment horizontal="center" vertical="center" shrinkToFit="1"/>
    </xf>
    <xf numFmtId="0" fontId="9" fillId="0" borderId="69" xfId="0" applyFont="1" applyBorder="1" applyAlignment="1">
      <alignment horizontal="center" vertical="center" shrinkToFit="1"/>
    </xf>
    <xf numFmtId="180" fontId="2" fillId="0" borderId="70" xfId="0" applyNumberFormat="1" applyFont="1" applyBorder="1" applyAlignment="1">
      <alignment horizontal="center" vertical="center" shrinkToFit="1"/>
    </xf>
    <xf numFmtId="180" fontId="2" fillId="0" borderId="71" xfId="0" applyNumberFormat="1"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180" fontId="2" fillId="0" borderId="22" xfId="0" applyNumberFormat="1" applyFont="1" applyBorder="1" applyAlignment="1">
      <alignment horizontal="center" vertical="center" shrinkToFit="1"/>
    </xf>
    <xf numFmtId="180" fontId="2" fillId="0" borderId="23" xfId="0" applyNumberFormat="1"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43" xfId="0" applyFont="1" applyBorder="1" applyAlignment="1">
      <alignment horizontal="center" vertical="center" wrapText="1" shrinkToFit="1"/>
    </xf>
    <xf numFmtId="0" fontId="2" fillId="0" borderId="47"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21" xfId="0" applyFont="1" applyBorder="1" applyAlignment="1">
      <alignment horizontal="center" vertical="center" wrapText="1" shrinkToFit="1"/>
    </xf>
    <xf numFmtId="0" fontId="2" fillId="0" borderId="29" xfId="0" applyFont="1" applyBorder="1" applyAlignment="1">
      <alignment horizontal="center" vertical="center" wrapText="1" shrinkToFit="1"/>
    </xf>
    <xf numFmtId="0" fontId="2" fillId="0" borderId="36" xfId="0" applyFont="1" applyBorder="1" applyAlignment="1">
      <alignment horizontal="center" vertical="center" wrapText="1" shrinkToFit="1"/>
    </xf>
    <xf numFmtId="0" fontId="7" fillId="0" borderId="1" xfId="0" applyFont="1" applyBorder="1" applyAlignment="1">
      <alignment vertical="center" shrinkToFit="1"/>
    </xf>
    <xf numFmtId="179" fontId="4" fillId="2" borderId="2" xfId="0" applyNumberFormat="1" applyFont="1" applyFill="1" applyBorder="1" applyAlignment="1" applyProtection="1">
      <alignment horizontal="center" vertical="center" shrinkToFit="1"/>
      <protection locked="0"/>
    </xf>
    <xf numFmtId="179" fontId="4" fillId="2" borderId="3" xfId="0" applyNumberFormat="1" applyFont="1" applyFill="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38" fontId="2" fillId="0" borderId="7" xfId="1"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179" fontId="4" fillId="2" borderId="4" xfId="0" applyNumberFormat="1" applyFont="1" applyFill="1" applyBorder="1" applyAlignment="1" applyProtection="1">
      <alignment horizontal="center" vertical="center" shrinkToFit="1"/>
      <protection locked="0"/>
    </xf>
    <xf numFmtId="179" fontId="4" fillId="2" borderId="5" xfId="0" applyNumberFormat="1" applyFont="1" applyFill="1" applyBorder="1" applyAlignment="1" applyProtection="1">
      <alignment horizontal="center" vertical="center" shrinkToFit="1"/>
      <protection locked="0"/>
    </xf>
    <xf numFmtId="179" fontId="4" fillId="0" borderId="2" xfId="0" applyNumberFormat="1" applyFont="1" applyFill="1" applyBorder="1" applyAlignment="1" applyProtection="1">
      <alignment horizontal="center" vertical="center" shrinkToFit="1"/>
      <protection locked="0"/>
    </xf>
    <xf numFmtId="179" fontId="4" fillId="0" borderId="3" xfId="0" applyNumberFormat="1" applyFont="1" applyFill="1" applyBorder="1" applyAlignment="1" applyProtection="1">
      <alignment horizontal="center" vertical="center" shrinkToFit="1"/>
      <protection locked="0"/>
    </xf>
    <xf numFmtId="179" fontId="4" fillId="0" borderId="4" xfId="0" applyNumberFormat="1" applyFont="1" applyFill="1" applyBorder="1" applyAlignment="1" applyProtection="1">
      <alignment horizontal="center" vertical="center" shrinkToFit="1"/>
      <protection locked="0"/>
    </xf>
    <xf numFmtId="179" fontId="4" fillId="0" borderId="5" xfId="0" applyNumberFormat="1" applyFont="1" applyFill="1" applyBorder="1" applyAlignment="1" applyProtection="1">
      <alignment horizontal="center" vertical="center" shrinkToFit="1"/>
      <protection locked="0"/>
    </xf>
    <xf numFmtId="182" fontId="2" fillId="0" borderId="72" xfId="0" applyNumberFormat="1" applyFont="1" applyBorder="1" applyAlignment="1">
      <alignment vertical="center"/>
    </xf>
    <xf numFmtId="38" fontId="2" fillId="0" borderId="72" xfId="1"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13</xdr:col>
      <xdr:colOff>5773</xdr:colOff>
      <xdr:row>55</xdr:row>
      <xdr:rowOff>103910</xdr:rowOff>
    </xdr:from>
    <xdr:to>
      <xdr:col>13</xdr:col>
      <xdr:colOff>173182</xdr:colOff>
      <xdr:row>55</xdr:row>
      <xdr:rowOff>225136</xdr:rowOff>
    </xdr:to>
    <xdr:sp macro="" textlink="">
      <xdr:nvSpPr>
        <xdr:cNvPr id="2" name="正方形/長方形 1">
          <a:extLst>
            <a:ext uri="{FF2B5EF4-FFF2-40B4-BE49-F238E27FC236}">
              <a16:creationId xmlns:a16="http://schemas.microsoft.com/office/drawing/2014/main" id="{87BFE2E5-0F05-4751-8E1B-0527BF171F69}"/>
            </a:ext>
          </a:extLst>
        </xdr:cNvPr>
        <xdr:cNvSpPr/>
      </xdr:nvSpPr>
      <xdr:spPr>
        <a:xfrm>
          <a:off x="7073323" y="10251210"/>
          <a:ext cx="167409" cy="12122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900">
              <a:solidFill>
                <a:schemeClr val="tx1"/>
              </a:solidFill>
            </a:rPr>
            <a:t>Ａ</a:t>
          </a:r>
        </a:p>
      </xdr:txBody>
    </xdr:sp>
    <xdr:clientData/>
  </xdr:twoCellAnchor>
  <xdr:twoCellAnchor>
    <xdr:from>
      <xdr:col>13</xdr:col>
      <xdr:colOff>0</xdr:colOff>
      <xdr:row>57</xdr:row>
      <xdr:rowOff>92363</xdr:rowOff>
    </xdr:from>
    <xdr:to>
      <xdr:col>13</xdr:col>
      <xdr:colOff>167409</xdr:colOff>
      <xdr:row>57</xdr:row>
      <xdr:rowOff>213589</xdr:rowOff>
    </xdr:to>
    <xdr:sp macro="" textlink="">
      <xdr:nvSpPr>
        <xdr:cNvPr id="3" name="正方形/長方形 2">
          <a:extLst>
            <a:ext uri="{FF2B5EF4-FFF2-40B4-BE49-F238E27FC236}">
              <a16:creationId xmlns:a16="http://schemas.microsoft.com/office/drawing/2014/main" id="{26803159-3E82-4A20-9923-435E44613B6D}"/>
            </a:ext>
          </a:extLst>
        </xdr:cNvPr>
        <xdr:cNvSpPr/>
      </xdr:nvSpPr>
      <xdr:spPr>
        <a:xfrm>
          <a:off x="7067550" y="10728613"/>
          <a:ext cx="167409" cy="12122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900">
              <a:solidFill>
                <a:schemeClr val="tx1"/>
              </a:solidFill>
            </a:rPr>
            <a:t>Ｂ</a:t>
          </a:r>
          <a:endParaRPr kumimoji="1" lang="en-US" altLang="ja-JP" sz="900">
            <a:solidFill>
              <a:schemeClr val="tx1"/>
            </a:solidFill>
          </a:endParaRPr>
        </a:p>
      </xdr:txBody>
    </xdr:sp>
    <xdr:clientData/>
  </xdr:twoCellAnchor>
  <xdr:twoCellAnchor>
    <xdr:from>
      <xdr:col>14</xdr:col>
      <xdr:colOff>219364</xdr:colOff>
      <xdr:row>7</xdr:row>
      <xdr:rowOff>80819</xdr:rowOff>
    </xdr:from>
    <xdr:to>
      <xdr:col>14</xdr:col>
      <xdr:colOff>588818</xdr:colOff>
      <xdr:row>7</xdr:row>
      <xdr:rowOff>254001</xdr:rowOff>
    </xdr:to>
    <xdr:sp macro="" textlink="">
      <xdr:nvSpPr>
        <xdr:cNvPr id="4" name="正方形/長方形 3">
          <a:extLst>
            <a:ext uri="{FF2B5EF4-FFF2-40B4-BE49-F238E27FC236}">
              <a16:creationId xmlns:a16="http://schemas.microsoft.com/office/drawing/2014/main" id="{14FDC873-CEDB-78E3-559A-40FB6C5097FD}"/>
            </a:ext>
          </a:extLst>
        </xdr:cNvPr>
        <xdr:cNvSpPr/>
      </xdr:nvSpPr>
      <xdr:spPr>
        <a:xfrm>
          <a:off x="8185728" y="611910"/>
          <a:ext cx="369454" cy="173182"/>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46180</xdr:colOff>
      <xdr:row>0</xdr:row>
      <xdr:rowOff>161635</xdr:rowOff>
    </xdr:from>
    <xdr:to>
      <xdr:col>18</xdr:col>
      <xdr:colOff>115454</xdr:colOff>
      <xdr:row>4</xdr:row>
      <xdr:rowOff>46182</xdr:rowOff>
    </xdr:to>
    <xdr:sp macro="" textlink="">
      <xdr:nvSpPr>
        <xdr:cNvPr id="5" name="正方形/長方形 4">
          <a:extLst>
            <a:ext uri="{FF2B5EF4-FFF2-40B4-BE49-F238E27FC236}">
              <a16:creationId xmlns:a16="http://schemas.microsoft.com/office/drawing/2014/main" id="{F67F3657-6ACE-BDE3-EE2F-084D53063939}"/>
            </a:ext>
          </a:extLst>
        </xdr:cNvPr>
        <xdr:cNvSpPr/>
      </xdr:nvSpPr>
      <xdr:spPr>
        <a:xfrm>
          <a:off x="8012544" y="161635"/>
          <a:ext cx="2586183" cy="6350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「数式有」シート、「数式無」シートのいずれかに入力してください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5773</xdr:colOff>
      <xdr:row>55</xdr:row>
      <xdr:rowOff>103910</xdr:rowOff>
    </xdr:from>
    <xdr:to>
      <xdr:col>13</xdr:col>
      <xdr:colOff>173182</xdr:colOff>
      <xdr:row>55</xdr:row>
      <xdr:rowOff>225136</xdr:rowOff>
    </xdr:to>
    <xdr:sp macro="" textlink="">
      <xdr:nvSpPr>
        <xdr:cNvPr id="2" name="正方形/長方形 1">
          <a:extLst>
            <a:ext uri="{FF2B5EF4-FFF2-40B4-BE49-F238E27FC236}">
              <a16:creationId xmlns:a16="http://schemas.microsoft.com/office/drawing/2014/main" id="{D2E2DA5F-76E8-4047-86B7-C3DB5628424B}"/>
            </a:ext>
          </a:extLst>
        </xdr:cNvPr>
        <xdr:cNvSpPr/>
      </xdr:nvSpPr>
      <xdr:spPr>
        <a:xfrm>
          <a:off x="7073323" y="10575060"/>
          <a:ext cx="167409" cy="12122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900">
              <a:solidFill>
                <a:schemeClr val="tx1"/>
              </a:solidFill>
            </a:rPr>
            <a:t>Ａ</a:t>
          </a:r>
        </a:p>
      </xdr:txBody>
    </xdr:sp>
    <xdr:clientData/>
  </xdr:twoCellAnchor>
  <xdr:twoCellAnchor>
    <xdr:from>
      <xdr:col>13</xdr:col>
      <xdr:colOff>0</xdr:colOff>
      <xdr:row>57</xdr:row>
      <xdr:rowOff>92363</xdr:rowOff>
    </xdr:from>
    <xdr:to>
      <xdr:col>13</xdr:col>
      <xdr:colOff>167409</xdr:colOff>
      <xdr:row>57</xdr:row>
      <xdr:rowOff>213589</xdr:rowOff>
    </xdr:to>
    <xdr:sp macro="" textlink="">
      <xdr:nvSpPr>
        <xdr:cNvPr id="3" name="正方形/長方形 2">
          <a:extLst>
            <a:ext uri="{FF2B5EF4-FFF2-40B4-BE49-F238E27FC236}">
              <a16:creationId xmlns:a16="http://schemas.microsoft.com/office/drawing/2014/main" id="{AA883EAC-1EA9-41E6-BA42-C383FD4E7BFF}"/>
            </a:ext>
          </a:extLst>
        </xdr:cNvPr>
        <xdr:cNvSpPr/>
      </xdr:nvSpPr>
      <xdr:spPr>
        <a:xfrm>
          <a:off x="7067550" y="10963563"/>
          <a:ext cx="167409" cy="12122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900">
              <a:solidFill>
                <a:schemeClr val="tx1"/>
              </a:solidFill>
            </a:rPr>
            <a:t>Ｂ</a:t>
          </a:r>
          <a:endParaRPr kumimoji="1" lang="en-US" altLang="ja-JP" sz="900">
            <a:solidFill>
              <a:schemeClr val="tx1"/>
            </a:solidFill>
          </a:endParaRPr>
        </a:p>
      </xdr:txBody>
    </xdr:sp>
    <xdr:clientData/>
  </xdr:twoCellAnchor>
  <xdr:twoCellAnchor>
    <xdr:from>
      <xdr:col>14</xdr:col>
      <xdr:colOff>80818</xdr:colOff>
      <xdr:row>0</xdr:row>
      <xdr:rowOff>103909</xdr:rowOff>
    </xdr:from>
    <xdr:to>
      <xdr:col>18</xdr:col>
      <xdr:colOff>150092</xdr:colOff>
      <xdr:row>3</xdr:row>
      <xdr:rowOff>178956</xdr:rowOff>
    </xdr:to>
    <xdr:sp macro="" textlink="">
      <xdr:nvSpPr>
        <xdr:cNvPr id="5" name="正方形/長方形 4">
          <a:extLst>
            <a:ext uri="{FF2B5EF4-FFF2-40B4-BE49-F238E27FC236}">
              <a16:creationId xmlns:a16="http://schemas.microsoft.com/office/drawing/2014/main" id="{FD194F55-86C7-4F81-86DA-BC1DB52139E1}"/>
            </a:ext>
          </a:extLst>
        </xdr:cNvPr>
        <xdr:cNvSpPr/>
      </xdr:nvSpPr>
      <xdr:spPr>
        <a:xfrm>
          <a:off x="8047182" y="103909"/>
          <a:ext cx="2586183" cy="6350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「数式有」シート、「数式無」シートのいずれかに入力してください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F3B4C-2798-47AA-9B14-4AF3E998C06F}">
  <sheetPr>
    <tabColor rgb="FFFF0000"/>
  </sheetPr>
  <dimension ref="A1:Q64"/>
  <sheetViews>
    <sheetView tabSelected="1" view="pageBreakPreview" zoomScale="110" zoomScaleNormal="110" zoomScaleSheetLayoutView="110" workbookViewId="0">
      <selection activeCell="A13" sqref="A13"/>
    </sheetView>
  </sheetViews>
  <sheetFormatPr defaultColWidth="9" defaultRowHeight="11.25" x14ac:dyDescent="0.15"/>
  <cols>
    <col min="1" max="1" width="10.125" style="1" customWidth="1"/>
    <col min="2" max="3" width="3.875" style="2" customWidth="1"/>
    <col min="4" max="4" width="6.875" style="2" customWidth="1"/>
    <col min="5" max="5" width="8" style="3" customWidth="1"/>
    <col min="6" max="6" width="6.625" style="4" customWidth="1"/>
    <col min="7" max="7" width="11" style="5" customWidth="1"/>
    <col min="8" max="8" width="8.125" style="3" customWidth="1"/>
    <col min="9" max="9" width="6.875" style="1" customWidth="1"/>
    <col min="10" max="10" width="10.375" style="5" customWidth="1"/>
    <col min="11" max="11" width="8.125" style="3" customWidth="1"/>
    <col min="12" max="12" width="6.875" style="1" customWidth="1"/>
    <col min="13" max="13" width="10.375" style="5" customWidth="1"/>
    <col min="14" max="14" width="12.875" style="80" customWidth="1"/>
    <col min="15" max="16384" width="9" style="1"/>
  </cols>
  <sheetData>
    <row r="1" spans="1:16" ht="15.95" customHeight="1" x14ac:dyDescent="0.15">
      <c r="N1" s="6" t="s">
        <v>0</v>
      </c>
    </row>
    <row r="2" spans="1:16" ht="23.1" customHeight="1" x14ac:dyDescent="0.15">
      <c r="A2" s="136" t="s">
        <v>1</v>
      </c>
      <c r="B2" s="136"/>
      <c r="C2" s="136"/>
      <c r="D2" s="136"/>
      <c r="E2" s="136"/>
      <c r="F2" s="136"/>
      <c r="G2" s="136"/>
      <c r="H2" s="136"/>
      <c r="I2" s="136"/>
      <c r="J2" s="136"/>
      <c r="K2" s="136"/>
      <c r="L2" s="136"/>
      <c r="M2" s="136"/>
      <c r="N2" s="136"/>
    </row>
    <row r="3" spans="1:16" ht="5.0999999999999996" customHeight="1" x14ac:dyDescent="0.15">
      <c r="A3" s="81"/>
      <c r="B3" s="81"/>
      <c r="C3" s="81"/>
      <c r="D3" s="81"/>
      <c r="E3" s="81"/>
      <c r="F3" s="81"/>
      <c r="G3" s="81"/>
      <c r="H3" s="81"/>
      <c r="I3" s="81"/>
      <c r="J3" s="81"/>
      <c r="K3" s="81"/>
      <c r="L3" s="81"/>
      <c r="M3" s="81"/>
      <c r="N3" s="81"/>
    </row>
    <row r="4" spans="1:16" ht="15" customHeight="1" x14ac:dyDescent="0.15">
      <c r="A4" s="81"/>
      <c r="B4" s="81"/>
      <c r="C4" s="81"/>
      <c r="D4" s="81"/>
      <c r="E4" s="81"/>
      <c r="F4" s="81"/>
      <c r="G4" s="81"/>
      <c r="H4" s="81"/>
      <c r="I4" s="81"/>
      <c r="J4" s="93" t="s">
        <v>40</v>
      </c>
      <c r="K4" s="93"/>
      <c r="L4" s="92"/>
      <c r="M4" s="92"/>
      <c r="N4" s="92"/>
    </row>
    <row r="5" spans="1:16" ht="15" customHeight="1" x14ac:dyDescent="0.15">
      <c r="A5" s="81"/>
      <c r="B5" s="81"/>
      <c r="C5" s="81"/>
      <c r="D5" s="81"/>
      <c r="E5" s="81"/>
      <c r="F5" s="81"/>
      <c r="G5" s="81"/>
      <c r="H5" s="81"/>
      <c r="I5" s="81"/>
      <c r="J5" s="93" t="s">
        <v>41</v>
      </c>
      <c r="K5" s="93"/>
      <c r="L5" s="92"/>
      <c r="M5" s="92"/>
      <c r="N5" s="92"/>
    </row>
    <row r="6" spans="1:16" ht="15" customHeight="1" x14ac:dyDescent="0.15">
      <c r="A6" s="81"/>
      <c r="B6" s="81"/>
      <c r="C6" s="81"/>
      <c r="D6" s="81"/>
      <c r="E6" s="81"/>
      <c r="F6" s="81"/>
      <c r="G6" s="81"/>
      <c r="H6" s="81"/>
      <c r="I6" s="81"/>
      <c r="J6" s="93" t="s">
        <v>42</v>
      </c>
      <c r="K6" s="93"/>
      <c r="L6" s="92"/>
      <c r="M6" s="92"/>
      <c r="N6" s="92"/>
    </row>
    <row r="7" spans="1:16" ht="5.0999999999999996" customHeight="1" x14ac:dyDescent="0.15">
      <c r="A7" s="81"/>
      <c r="B7" s="81"/>
      <c r="C7" s="81"/>
      <c r="D7" s="81"/>
      <c r="E7" s="81"/>
      <c r="F7" s="81"/>
      <c r="G7" s="81"/>
      <c r="H7" s="81"/>
      <c r="I7" s="81"/>
      <c r="J7" s="81"/>
      <c r="K7" s="81"/>
      <c r="L7" s="81"/>
      <c r="M7" s="81"/>
      <c r="N7" s="81"/>
    </row>
    <row r="8" spans="1:16" ht="22.5" customHeight="1" x14ac:dyDescent="0.15">
      <c r="A8" s="7"/>
      <c r="B8" s="7"/>
      <c r="C8" s="7"/>
      <c r="D8" s="8"/>
      <c r="E8" s="9"/>
      <c r="F8" s="137" t="s">
        <v>2</v>
      </c>
      <c r="G8" s="137"/>
      <c r="H8" s="138" t="s">
        <v>3</v>
      </c>
      <c r="I8" s="139"/>
      <c r="J8" s="138" t="s">
        <v>4</v>
      </c>
      <c r="K8" s="139"/>
      <c r="L8" s="10"/>
      <c r="M8" s="7"/>
      <c r="N8" s="7"/>
      <c r="O8" s="85"/>
      <c r="P8" s="1" t="s">
        <v>39</v>
      </c>
    </row>
    <row r="9" spans="1:16" ht="15" customHeight="1" x14ac:dyDescent="0.15">
      <c r="A9" s="127" t="s">
        <v>5</v>
      </c>
      <c r="B9" s="127"/>
      <c r="C9" s="127"/>
      <c r="D9" s="127"/>
      <c r="E9" s="127"/>
      <c r="F9" s="140"/>
      <c r="G9" s="141"/>
      <c r="H9" s="128"/>
      <c r="I9" s="129"/>
      <c r="J9" s="128"/>
      <c r="K9" s="129"/>
      <c r="L9" s="11"/>
      <c r="M9" s="12"/>
      <c r="N9" s="12"/>
    </row>
    <row r="10" spans="1:16" ht="15" customHeight="1" x14ac:dyDescent="0.15">
      <c r="A10" s="127" t="s">
        <v>43</v>
      </c>
      <c r="B10" s="127"/>
      <c r="C10" s="127"/>
      <c r="D10" s="127"/>
      <c r="E10" s="127"/>
      <c r="F10" s="128"/>
      <c r="G10" s="129"/>
      <c r="H10" s="128"/>
      <c r="I10" s="129"/>
      <c r="J10" s="128"/>
      <c r="K10" s="129"/>
      <c r="L10" s="11"/>
      <c r="M10" s="12"/>
      <c r="N10" s="12"/>
    </row>
    <row r="11" spans="1:16" ht="15" customHeight="1" x14ac:dyDescent="0.15">
      <c r="A11" s="127" t="s">
        <v>44</v>
      </c>
      <c r="B11" s="127"/>
      <c r="C11" s="127"/>
      <c r="D11" s="127"/>
      <c r="E11" s="127"/>
      <c r="F11" s="128"/>
      <c r="G11" s="129"/>
      <c r="H11" s="128"/>
      <c r="I11" s="129"/>
      <c r="J11" s="128"/>
      <c r="K11" s="129"/>
      <c r="L11" s="11"/>
      <c r="M11" s="12"/>
      <c r="N11" s="12"/>
    </row>
    <row r="12" spans="1:16" ht="15" customHeight="1" x14ac:dyDescent="0.15">
      <c r="A12" s="127" t="s">
        <v>48</v>
      </c>
      <c r="B12" s="127"/>
      <c r="C12" s="127"/>
      <c r="D12" s="127"/>
      <c r="E12" s="127"/>
      <c r="F12" s="128"/>
      <c r="G12" s="129"/>
      <c r="H12" s="128"/>
      <c r="I12" s="129"/>
      <c r="J12" s="128"/>
      <c r="K12" s="129"/>
      <c r="L12" s="13"/>
      <c r="M12" s="12"/>
      <c r="N12" s="12"/>
    </row>
    <row r="13" spans="1:16" ht="9.6" customHeight="1" thickBot="1" x14ac:dyDescent="0.2">
      <c r="A13" s="12"/>
      <c r="B13" s="12"/>
      <c r="C13" s="12"/>
      <c r="D13" s="12"/>
      <c r="E13" s="12"/>
      <c r="F13" s="12"/>
      <c r="G13" s="12"/>
      <c r="H13" s="12"/>
      <c r="I13" s="12"/>
      <c r="J13" s="12"/>
      <c r="K13" s="12"/>
      <c r="L13" s="12"/>
      <c r="M13" s="12"/>
      <c r="N13" s="12"/>
    </row>
    <row r="14" spans="1:16" ht="16.5" customHeight="1" x14ac:dyDescent="0.15">
      <c r="A14" s="130" t="s">
        <v>6</v>
      </c>
      <c r="B14" s="133" t="s">
        <v>7</v>
      </c>
      <c r="C14" s="133"/>
      <c r="D14" s="133" t="s">
        <v>8</v>
      </c>
      <c r="E14" s="133"/>
      <c r="F14" s="133"/>
      <c r="G14" s="133"/>
      <c r="H14" s="135" t="s">
        <v>9</v>
      </c>
      <c r="I14" s="135"/>
      <c r="J14" s="135"/>
      <c r="K14" s="135" t="s">
        <v>10</v>
      </c>
      <c r="L14" s="135"/>
      <c r="M14" s="135"/>
      <c r="N14" s="14"/>
    </row>
    <row r="15" spans="1:16" s="2" customFormat="1" ht="42.75" customHeight="1" x14ac:dyDescent="0.15">
      <c r="A15" s="131"/>
      <c r="B15" s="134"/>
      <c r="C15" s="134"/>
      <c r="D15" s="15" t="s">
        <v>11</v>
      </c>
      <c r="E15" s="16" t="s">
        <v>12</v>
      </c>
      <c r="F15" s="17" t="s">
        <v>13</v>
      </c>
      <c r="G15" s="18" t="s">
        <v>14</v>
      </c>
      <c r="H15" s="19" t="s">
        <v>15</v>
      </c>
      <c r="I15" s="20" t="s">
        <v>16</v>
      </c>
      <c r="J15" s="18" t="s">
        <v>17</v>
      </c>
      <c r="K15" s="19" t="s">
        <v>15</v>
      </c>
      <c r="L15" s="20" t="s">
        <v>45</v>
      </c>
      <c r="M15" s="18" t="s">
        <v>18</v>
      </c>
      <c r="N15" s="21" t="s">
        <v>19</v>
      </c>
    </row>
    <row r="16" spans="1:16" s="2" customFormat="1" ht="14.1" customHeight="1" x14ac:dyDescent="0.15">
      <c r="A16" s="132"/>
      <c r="B16" s="134"/>
      <c r="C16" s="134"/>
      <c r="D16" s="22" t="s">
        <v>20</v>
      </c>
      <c r="E16" s="23" t="s">
        <v>21</v>
      </c>
      <c r="F16" s="24" t="s">
        <v>22</v>
      </c>
      <c r="G16" s="25" t="s">
        <v>23</v>
      </c>
      <c r="H16" s="26" t="s">
        <v>24</v>
      </c>
      <c r="I16" s="27" t="s">
        <v>25</v>
      </c>
      <c r="J16" s="25" t="s">
        <v>26</v>
      </c>
      <c r="K16" s="26" t="s">
        <v>27</v>
      </c>
      <c r="L16" s="27" t="s">
        <v>28</v>
      </c>
      <c r="M16" s="25" t="s">
        <v>29</v>
      </c>
      <c r="N16" s="28"/>
    </row>
    <row r="17" spans="1:16" s="34" customFormat="1" ht="14.45" customHeight="1" x14ac:dyDescent="0.15">
      <c r="A17" s="124" t="s">
        <v>30</v>
      </c>
      <c r="B17" s="118">
        <v>46113</v>
      </c>
      <c r="C17" s="119"/>
      <c r="D17" s="98">
        <v>140</v>
      </c>
      <c r="E17" s="95">
        <f>$F$9</f>
        <v>0</v>
      </c>
      <c r="F17" s="84"/>
      <c r="G17" s="30">
        <f>D17*E17*F17</f>
        <v>0</v>
      </c>
      <c r="H17" s="101">
        <v>10819</v>
      </c>
      <c r="I17" s="31">
        <f>$F$11</f>
        <v>0</v>
      </c>
      <c r="J17" s="32">
        <f>H17*I17</f>
        <v>0</v>
      </c>
      <c r="K17" s="101">
        <v>10819</v>
      </c>
      <c r="L17" s="31">
        <f>$F$12</f>
        <v>0</v>
      </c>
      <c r="M17" s="32">
        <f>K17*L17</f>
        <v>0</v>
      </c>
      <c r="N17" s="33">
        <f>ROUNDDOWN(G17+J17+M17,0)</f>
        <v>0</v>
      </c>
    </row>
    <row r="18" spans="1:16" s="34" customFormat="1" ht="14.45" customHeight="1" x14ac:dyDescent="0.15">
      <c r="A18" s="125"/>
      <c r="B18" s="104">
        <v>46143</v>
      </c>
      <c r="C18" s="105"/>
      <c r="D18" s="99">
        <v>140</v>
      </c>
      <c r="E18" s="95">
        <f>$F$9</f>
        <v>0</v>
      </c>
      <c r="F18" s="84"/>
      <c r="G18" s="30">
        <f t="shared" ref="G18:G28" si="0">D18*E18*F18</f>
        <v>0</v>
      </c>
      <c r="H18" s="101">
        <v>9983</v>
      </c>
      <c r="I18" s="31">
        <f>$F$11</f>
        <v>0</v>
      </c>
      <c r="J18" s="35">
        <f t="shared" ref="J18:J28" si="1">H18*I18</f>
        <v>0</v>
      </c>
      <c r="K18" s="101">
        <v>9983</v>
      </c>
      <c r="L18" s="31">
        <f>$F$12</f>
        <v>0</v>
      </c>
      <c r="M18" s="35">
        <f t="shared" ref="M18:M28" si="2">K18*L18</f>
        <v>0</v>
      </c>
      <c r="N18" s="33">
        <f t="shared" ref="N18:N28" si="3">ROUNDDOWN(G18+J18+M18,0)</f>
        <v>0</v>
      </c>
    </row>
    <row r="19" spans="1:16" s="34" customFormat="1" ht="14.45" customHeight="1" x14ac:dyDescent="0.15">
      <c r="A19" s="125"/>
      <c r="B19" s="104">
        <v>46174</v>
      </c>
      <c r="C19" s="105"/>
      <c r="D19" s="99">
        <v>140</v>
      </c>
      <c r="E19" s="95">
        <f t="shared" ref="E19:E28" si="4">$F$9</f>
        <v>0</v>
      </c>
      <c r="F19" s="84"/>
      <c r="G19" s="30">
        <f t="shared" si="0"/>
        <v>0</v>
      </c>
      <c r="H19" s="101">
        <v>14666</v>
      </c>
      <c r="I19" s="31">
        <f>$F$11</f>
        <v>0</v>
      </c>
      <c r="J19" s="35">
        <f t="shared" si="1"/>
        <v>0</v>
      </c>
      <c r="K19" s="101">
        <v>14666</v>
      </c>
      <c r="L19" s="31">
        <f t="shared" ref="L19:L28" si="5">$F$12</f>
        <v>0</v>
      </c>
      <c r="M19" s="35">
        <f t="shared" si="2"/>
        <v>0</v>
      </c>
      <c r="N19" s="33">
        <f t="shared" si="3"/>
        <v>0</v>
      </c>
    </row>
    <row r="20" spans="1:16" s="34" customFormat="1" ht="14.45" customHeight="1" x14ac:dyDescent="0.15">
      <c r="A20" s="125"/>
      <c r="B20" s="104">
        <v>46204</v>
      </c>
      <c r="C20" s="105"/>
      <c r="D20" s="99">
        <v>140</v>
      </c>
      <c r="E20" s="95">
        <f t="shared" si="4"/>
        <v>0</v>
      </c>
      <c r="F20" s="84"/>
      <c r="G20" s="30">
        <f t="shared" si="0"/>
        <v>0</v>
      </c>
      <c r="H20" s="101">
        <v>23562</v>
      </c>
      <c r="I20" s="31">
        <f>$F$10</f>
        <v>0</v>
      </c>
      <c r="J20" s="35">
        <f t="shared" si="1"/>
        <v>0</v>
      </c>
      <c r="K20" s="101">
        <v>23562</v>
      </c>
      <c r="L20" s="31">
        <f t="shared" si="5"/>
        <v>0</v>
      </c>
      <c r="M20" s="35">
        <f t="shared" si="2"/>
        <v>0</v>
      </c>
      <c r="N20" s="33">
        <f t="shared" si="3"/>
        <v>0</v>
      </c>
    </row>
    <row r="21" spans="1:16" s="34" customFormat="1" ht="14.45" customHeight="1" x14ac:dyDescent="0.15">
      <c r="A21" s="125"/>
      <c r="B21" s="104">
        <v>46235</v>
      </c>
      <c r="C21" s="105"/>
      <c r="D21" s="99">
        <v>140</v>
      </c>
      <c r="E21" s="95">
        <f t="shared" si="4"/>
        <v>0</v>
      </c>
      <c r="F21" s="84"/>
      <c r="G21" s="30">
        <f t="shared" si="0"/>
        <v>0</v>
      </c>
      <c r="H21" s="101">
        <v>21689</v>
      </c>
      <c r="I21" s="31">
        <f>$F$10</f>
        <v>0</v>
      </c>
      <c r="J21" s="35">
        <f t="shared" si="1"/>
        <v>0</v>
      </c>
      <c r="K21" s="101">
        <v>21689</v>
      </c>
      <c r="L21" s="31">
        <f t="shared" si="5"/>
        <v>0</v>
      </c>
      <c r="M21" s="35">
        <f t="shared" si="2"/>
        <v>0</v>
      </c>
      <c r="N21" s="33">
        <f t="shared" si="3"/>
        <v>0</v>
      </c>
    </row>
    <row r="22" spans="1:16" s="34" customFormat="1" ht="14.45" customHeight="1" x14ac:dyDescent="0.15">
      <c r="A22" s="125"/>
      <c r="B22" s="104">
        <v>46266</v>
      </c>
      <c r="C22" s="105"/>
      <c r="D22" s="99">
        <v>140</v>
      </c>
      <c r="E22" s="95">
        <f t="shared" si="4"/>
        <v>0</v>
      </c>
      <c r="F22" s="84"/>
      <c r="G22" s="30">
        <f t="shared" si="0"/>
        <v>0</v>
      </c>
      <c r="H22" s="146">
        <v>21002</v>
      </c>
      <c r="I22" s="31">
        <f>$F$10</f>
        <v>0</v>
      </c>
      <c r="J22" s="35">
        <f t="shared" si="1"/>
        <v>0</v>
      </c>
      <c r="K22" s="146">
        <v>21002</v>
      </c>
      <c r="L22" s="31">
        <f t="shared" si="5"/>
        <v>0</v>
      </c>
      <c r="M22" s="35">
        <f t="shared" si="2"/>
        <v>0</v>
      </c>
      <c r="N22" s="33">
        <f t="shared" si="3"/>
        <v>0</v>
      </c>
    </row>
    <row r="23" spans="1:16" s="34" customFormat="1" ht="14.45" customHeight="1" x14ac:dyDescent="0.15">
      <c r="A23" s="125"/>
      <c r="B23" s="104">
        <v>46296</v>
      </c>
      <c r="C23" s="105"/>
      <c r="D23" s="99">
        <v>140</v>
      </c>
      <c r="E23" s="95">
        <f t="shared" si="4"/>
        <v>0</v>
      </c>
      <c r="F23" s="84"/>
      <c r="G23" s="30">
        <f t="shared" si="0"/>
        <v>0</v>
      </c>
      <c r="H23" s="101">
        <v>13144</v>
      </c>
      <c r="I23" s="31">
        <f>$F$11</f>
        <v>0</v>
      </c>
      <c r="J23" s="35">
        <f t="shared" si="1"/>
        <v>0</v>
      </c>
      <c r="K23" s="101">
        <v>13144</v>
      </c>
      <c r="L23" s="31">
        <f t="shared" si="5"/>
        <v>0</v>
      </c>
      <c r="M23" s="35">
        <f t="shared" si="2"/>
        <v>0</v>
      </c>
      <c r="N23" s="33">
        <f t="shared" si="3"/>
        <v>0</v>
      </c>
    </row>
    <row r="24" spans="1:16" s="34" customFormat="1" ht="14.45" customHeight="1" x14ac:dyDescent="0.15">
      <c r="A24" s="125"/>
      <c r="B24" s="104">
        <v>46327</v>
      </c>
      <c r="C24" s="105"/>
      <c r="D24" s="99">
        <v>140</v>
      </c>
      <c r="E24" s="95">
        <f t="shared" si="4"/>
        <v>0</v>
      </c>
      <c r="F24" s="84"/>
      <c r="G24" s="30">
        <f t="shared" si="0"/>
        <v>0</v>
      </c>
      <c r="H24" s="101">
        <v>11798</v>
      </c>
      <c r="I24" s="31">
        <f t="shared" ref="I24:I28" si="6">$F$11</f>
        <v>0</v>
      </c>
      <c r="J24" s="35">
        <f t="shared" si="1"/>
        <v>0</v>
      </c>
      <c r="K24" s="101">
        <v>11798</v>
      </c>
      <c r="L24" s="31">
        <f t="shared" si="5"/>
        <v>0</v>
      </c>
      <c r="M24" s="35">
        <f t="shared" si="2"/>
        <v>0</v>
      </c>
      <c r="N24" s="33">
        <f t="shared" si="3"/>
        <v>0</v>
      </c>
    </row>
    <row r="25" spans="1:16" s="34" customFormat="1" ht="14.45" customHeight="1" x14ac:dyDescent="0.15">
      <c r="A25" s="125"/>
      <c r="B25" s="104">
        <v>46357</v>
      </c>
      <c r="C25" s="105"/>
      <c r="D25" s="99">
        <v>140</v>
      </c>
      <c r="E25" s="95">
        <f t="shared" si="4"/>
        <v>0</v>
      </c>
      <c r="F25" s="84"/>
      <c r="G25" s="30">
        <f t="shared" si="0"/>
        <v>0</v>
      </c>
      <c r="H25" s="101">
        <v>21127</v>
      </c>
      <c r="I25" s="31">
        <f t="shared" si="6"/>
        <v>0</v>
      </c>
      <c r="J25" s="35">
        <f t="shared" si="1"/>
        <v>0</v>
      </c>
      <c r="K25" s="101">
        <v>21127</v>
      </c>
      <c r="L25" s="31">
        <f t="shared" si="5"/>
        <v>0</v>
      </c>
      <c r="M25" s="35">
        <f t="shared" si="2"/>
        <v>0</v>
      </c>
      <c r="N25" s="33">
        <f t="shared" si="3"/>
        <v>0</v>
      </c>
    </row>
    <row r="26" spans="1:16" s="34" customFormat="1" ht="14.45" customHeight="1" x14ac:dyDescent="0.15">
      <c r="A26" s="125"/>
      <c r="B26" s="104">
        <v>46388</v>
      </c>
      <c r="C26" s="105"/>
      <c r="D26" s="99">
        <v>140</v>
      </c>
      <c r="E26" s="95">
        <f t="shared" si="4"/>
        <v>0</v>
      </c>
      <c r="F26" s="84"/>
      <c r="G26" s="30">
        <f t="shared" si="0"/>
        <v>0</v>
      </c>
      <c r="H26" s="101">
        <v>23522</v>
      </c>
      <c r="I26" s="31">
        <f t="shared" si="6"/>
        <v>0</v>
      </c>
      <c r="J26" s="35">
        <f t="shared" si="1"/>
        <v>0</v>
      </c>
      <c r="K26" s="101">
        <v>23522</v>
      </c>
      <c r="L26" s="31">
        <f t="shared" si="5"/>
        <v>0</v>
      </c>
      <c r="M26" s="35">
        <f t="shared" si="2"/>
        <v>0</v>
      </c>
      <c r="N26" s="33">
        <f t="shared" si="3"/>
        <v>0</v>
      </c>
    </row>
    <row r="27" spans="1:16" s="34" customFormat="1" ht="14.45" customHeight="1" x14ac:dyDescent="0.15">
      <c r="A27" s="125"/>
      <c r="B27" s="104">
        <v>46419</v>
      </c>
      <c r="C27" s="105"/>
      <c r="D27" s="99">
        <v>140</v>
      </c>
      <c r="E27" s="95">
        <f t="shared" si="4"/>
        <v>0</v>
      </c>
      <c r="F27" s="84"/>
      <c r="G27" s="30">
        <f t="shared" si="0"/>
        <v>0</v>
      </c>
      <c r="H27" s="101">
        <v>23976</v>
      </c>
      <c r="I27" s="31">
        <f t="shared" si="6"/>
        <v>0</v>
      </c>
      <c r="J27" s="36">
        <f t="shared" si="1"/>
        <v>0</v>
      </c>
      <c r="K27" s="101">
        <v>23976</v>
      </c>
      <c r="L27" s="31">
        <f t="shared" si="5"/>
        <v>0</v>
      </c>
      <c r="M27" s="35">
        <f t="shared" si="2"/>
        <v>0</v>
      </c>
      <c r="N27" s="33">
        <f t="shared" si="3"/>
        <v>0</v>
      </c>
    </row>
    <row r="28" spans="1:16" s="34" customFormat="1" ht="14.45" customHeight="1" thickBot="1" x14ac:dyDescent="0.2">
      <c r="A28" s="126"/>
      <c r="B28" s="104">
        <v>46447</v>
      </c>
      <c r="C28" s="105"/>
      <c r="D28" s="99">
        <v>140</v>
      </c>
      <c r="E28" s="95">
        <f t="shared" si="4"/>
        <v>0</v>
      </c>
      <c r="F28" s="84"/>
      <c r="G28" s="30">
        <f t="shared" si="0"/>
        <v>0</v>
      </c>
      <c r="H28" s="101">
        <v>17060</v>
      </c>
      <c r="I28" s="31">
        <f t="shared" si="6"/>
        <v>0</v>
      </c>
      <c r="J28" s="35">
        <f t="shared" si="1"/>
        <v>0</v>
      </c>
      <c r="K28" s="101">
        <v>17060</v>
      </c>
      <c r="L28" s="31">
        <f t="shared" si="5"/>
        <v>0</v>
      </c>
      <c r="M28" s="35">
        <f t="shared" si="2"/>
        <v>0</v>
      </c>
      <c r="N28" s="33">
        <f t="shared" si="3"/>
        <v>0</v>
      </c>
    </row>
    <row r="29" spans="1:16" s="34" customFormat="1" ht="14.45" customHeight="1" thickBot="1" x14ac:dyDescent="0.2">
      <c r="A29" s="37" t="s">
        <v>31</v>
      </c>
      <c r="B29" s="114"/>
      <c r="C29" s="114"/>
      <c r="D29" s="114"/>
      <c r="E29" s="116"/>
      <c r="F29" s="117"/>
      <c r="G29" s="38">
        <f>SUM(G17:G28)</f>
        <v>0</v>
      </c>
      <c r="H29" s="46">
        <f>SUM(H17:H28)</f>
        <v>212348</v>
      </c>
      <c r="I29" s="40"/>
      <c r="J29" s="38">
        <f>SUM(J17:J28)</f>
        <v>0</v>
      </c>
      <c r="K29" s="39">
        <f>SUM(K17:K28)</f>
        <v>212348</v>
      </c>
      <c r="L29" s="40"/>
      <c r="M29" s="38">
        <f>SUM(M17:M28)</f>
        <v>0</v>
      </c>
      <c r="N29" s="41">
        <f>SUM(N17:N28)</f>
        <v>0</v>
      </c>
      <c r="P29" s="42"/>
    </row>
    <row r="30" spans="1:16" s="34" customFormat="1" ht="14.45" customHeight="1" x14ac:dyDescent="0.15">
      <c r="A30" s="121" t="s">
        <v>32</v>
      </c>
      <c r="B30" s="118">
        <v>46113</v>
      </c>
      <c r="C30" s="119"/>
      <c r="D30" s="99">
        <v>28</v>
      </c>
      <c r="E30" s="96">
        <f>$H$9</f>
        <v>0</v>
      </c>
      <c r="F30" s="84"/>
      <c r="G30" s="30">
        <f>D30*E30*F30</f>
        <v>0</v>
      </c>
      <c r="H30" s="102">
        <v>3365</v>
      </c>
      <c r="I30" s="31">
        <f>$H$11</f>
        <v>0</v>
      </c>
      <c r="J30" s="32">
        <f>H30*I30</f>
        <v>0</v>
      </c>
      <c r="K30" s="102">
        <v>3365</v>
      </c>
      <c r="L30" s="31">
        <f>$H$12</f>
        <v>0</v>
      </c>
      <c r="M30" s="32">
        <f>K30*L30</f>
        <v>0</v>
      </c>
      <c r="N30" s="33">
        <f>ROUNDDOWN(G30+J30+M30,0)</f>
        <v>0</v>
      </c>
    </row>
    <row r="31" spans="1:16" s="34" customFormat="1" ht="14.45" customHeight="1" x14ac:dyDescent="0.15">
      <c r="A31" s="122"/>
      <c r="B31" s="104">
        <v>46143</v>
      </c>
      <c r="C31" s="105"/>
      <c r="D31" s="99">
        <v>28</v>
      </c>
      <c r="E31" s="95">
        <f>$H$9</f>
        <v>0</v>
      </c>
      <c r="F31" s="84"/>
      <c r="G31" s="30">
        <f t="shared" ref="G31:G41" si="7">D31*E31*F31</f>
        <v>0</v>
      </c>
      <c r="H31" s="102">
        <v>2693</v>
      </c>
      <c r="I31" s="31">
        <f>$H$11</f>
        <v>0</v>
      </c>
      <c r="J31" s="35">
        <f t="shared" ref="J31:J41" si="8">H31*I31</f>
        <v>0</v>
      </c>
      <c r="K31" s="102">
        <v>2693</v>
      </c>
      <c r="L31" s="31">
        <f>$H$12</f>
        <v>0</v>
      </c>
      <c r="M31" s="35">
        <f t="shared" ref="M31:M41" si="9">K31*L31</f>
        <v>0</v>
      </c>
      <c r="N31" s="33">
        <f t="shared" ref="N31:N41" si="10">ROUNDDOWN(G31+J31+M31,0)</f>
        <v>0</v>
      </c>
    </row>
    <row r="32" spans="1:16" s="34" customFormat="1" ht="14.45" customHeight="1" x14ac:dyDescent="0.15">
      <c r="A32" s="122"/>
      <c r="B32" s="104">
        <v>46174</v>
      </c>
      <c r="C32" s="105"/>
      <c r="D32" s="99">
        <v>28</v>
      </c>
      <c r="E32" s="95">
        <f t="shared" ref="E32:E41" si="11">$H$9</f>
        <v>0</v>
      </c>
      <c r="F32" s="84"/>
      <c r="G32" s="30">
        <f t="shared" si="7"/>
        <v>0</v>
      </c>
      <c r="H32" s="102">
        <v>3812</v>
      </c>
      <c r="I32" s="31">
        <f>$H$11</f>
        <v>0</v>
      </c>
      <c r="J32" s="35">
        <f t="shared" si="8"/>
        <v>0</v>
      </c>
      <c r="K32" s="102">
        <v>3812</v>
      </c>
      <c r="L32" s="31">
        <f t="shared" ref="L32:L41" si="12">$H$12</f>
        <v>0</v>
      </c>
      <c r="M32" s="35">
        <f t="shared" si="9"/>
        <v>0</v>
      </c>
      <c r="N32" s="33">
        <f t="shared" si="10"/>
        <v>0</v>
      </c>
    </row>
    <row r="33" spans="1:17" s="34" customFormat="1" ht="14.45" customHeight="1" x14ac:dyDescent="0.15">
      <c r="A33" s="122"/>
      <c r="B33" s="104">
        <v>46204</v>
      </c>
      <c r="C33" s="105"/>
      <c r="D33" s="99">
        <v>28</v>
      </c>
      <c r="E33" s="95">
        <f t="shared" si="11"/>
        <v>0</v>
      </c>
      <c r="F33" s="84"/>
      <c r="G33" s="30">
        <f t="shared" si="7"/>
        <v>0</v>
      </c>
      <c r="H33" s="102">
        <v>6119</v>
      </c>
      <c r="I33" s="31">
        <f>$H$10</f>
        <v>0</v>
      </c>
      <c r="J33" s="35">
        <f t="shared" si="8"/>
        <v>0</v>
      </c>
      <c r="K33" s="102">
        <v>6119</v>
      </c>
      <c r="L33" s="31">
        <f t="shared" si="12"/>
        <v>0</v>
      </c>
      <c r="M33" s="35">
        <f t="shared" si="9"/>
        <v>0</v>
      </c>
      <c r="N33" s="33">
        <f t="shared" si="10"/>
        <v>0</v>
      </c>
    </row>
    <row r="34" spans="1:17" s="34" customFormat="1" ht="14.45" customHeight="1" x14ac:dyDescent="0.15">
      <c r="A34" s="122"/>
      <c r="B34" s="104">
        <v>46235</v>
      </c>
      <c r="C34" s="105"/>
      <c r="D34" s="99">
        <v>28</v>
      </c>
      <c r="E34" s="95">
        <f t="shared" si="11"/>
        <v>0</v>
      </c>
      <c r="F34" s="84"/>
      <c r="G34" s="30">
        <f t="shared" si="7"/>
        <v>0</v>
      </c>
      <c r="H34" s="102">
        <v>5523</v>
      </c>
      <c r="I34" s="31">
        <f t="shared" ref="I34:I35" si="13">$H$10</f>
        <v>0</v>
      </c>
      <c r="J34" s="35">
        <f t="shared" si="8"/>
        <v>0</v>
      </c>
      <c r="K34" s="102">
        <v>5523</v>
      </c>
      <c r="L34" s="31">
        <f t="shared" si="12"/>
        <v>0</v>
      </c>
      <c r="M34" s="35">
        <f t="shared" si="9"/>
        <v>0</v>
      </c>
      <c r="N34" s="33">
        <f t="shared" si="10"/>
        <v>0</v>
      </c>
    </row>
    <row r="35" spans="1:17" s="34" customFormat="1" ht="14.45" customHeight="1" x14ac:dyDescent="0.15">
      <c r="A35" s="122"/>
      <c r="B35" s="104">
        <v>46266</v>
      </c>
      <c r="C35" s="105"/>
      <c r="D35" s="99">
        <v>28</v>
      </c>
      <c r="E35" s="95">
        <f t="shared" si="11"/>
        <v>0</v>
      </c>
      <c r="F35" s="84"/>
      <c r="G35" s="30">
        <f t="shared" si="7"/>
        <v>0</v>
      </c>
      <c r="H35" s="147">
        <v>4850</v>
      </c>
      <c r="I35" s="31">
        <f t="shared" si="13"/>
        <v>0</v>
      </c>
      <c r="J35" s="35">
        <f t="shared" si="8"/>
        <v>0</v>
      </c>
      <c r="K35" s="147">
        <v>4850</v>
      </c>
      <c r="L35" s="31">
        <f t="shared" si="12"/>
        <v>0</v>
      </c>
      <c r="M35" s="35">
        <f t="shared" si="9"/>
        <v>0</v>
      </c>
      <c r="N35" s="33">
        <f t="shared" si="10"/>
        <v>0</v>
      </c>
    </row>
    <row r="36" spans="1:17" s="34" customFormat="1" ht="14.45" customHeight="1" x14ac:dyDescent="0.15">
      <c r="A36" s="122"/>
      <c r="B36" s="104">
        <v>46296</v>
      </c>
      <c r="C36" s="105"/>
      <c r="D36" s="99">
        <v>28</v>
      </c>
      <c r="E36" s="95">
        <f t="shared" si="11"/>
        <v>0</v>
      </c>
      <c r="F36" s="84"/>
      <c r="G36" s="30">
        <f t="shared" si="7"/>
        <v>0</v>
      </c>
      <c r="H36" s="102">
        <v>2813</v>
      </c>
      <c r="I36" s="31">
        <f>$H$11</f>
        <v>0</v>
      </c>
      <c r="J36" s="35">
        <f t="shared" si="8"/>
        <v>0</v>
      </c>
      <c r="K36" s="102">
        <v>2813</v>
      </c>
      <c r="L36" s="31">
        <f t="shared" si="12"/>
        <v>0</v>
      </c>
      <c r="M36" s="35">
        <f t="shared" si="9"/>
        <v>0</v>
      </c>
      <c r="N36" s="33">
        <f t="shared" si="10"/>
        <v>0</v>
      </c>
    </row>
    <row r="37" spans="1:17" s="34" customFormat="1" ht="14.45" customHeight="1" x14ac:dyDescent="0.15">
      <c r="A37" s="122"/>
      <c r="B37" s="104">
        <v>46327</v>
      </c>
      <c r="C37" s="105"/>
      <c r="D37" s="99">
        <v>28</v>
      </c>
      <c r="E37" s="95">
        <f t="shared" si="11"/>
        <v>0</v>
      </c>
      <c r="F37" s="84"/>
      <c r="G37" s="30">
        <f t="shared" si="7"/>
        <v>0</v>
      </c>
      <c r="H37" s="102">
        <v>3240</v>
      </c>
      <c r="I37" s="31">
        <f t="shared" ref="I37:I41" si="14">$H$11</f>
        <v>0</v>
      </c>
      <c r="J37" s="35">
        <f t="shared" si="8"/>
        <v>0</v>
      </c>
      <c r="K37" s="102">
        <v>3240</v>
      </c>
      <c r="L37" s="31">
        <f t="shared" si="12"/>
        <v>0</v>
      </c>
      <c r="M37" s="35">
        <f t="shared" si="9"/>
        <v>0</v>
      </c>
      <c r="N37" s="33">
        <f t="shared" si="10"/>
        <v>0</v>
      </c>
    </row>
    <row r="38" spans="1:17" s="34" customFormat="1" ht="14.45" customHeight="1" x14ac:dyDescent="0.15">
      <c r="A38" s="122"/>
      <c r="B38" s="104">
        <v>46357</v>
      </c>
      <c r="C38" s="105"/>
      <c r="D38" s="99">
        <v>28</v>
      </c>
      <c r="E38" s="95">
        <f t="shared" si="11"/>
        <v>0</v>
      </c>
      <c r="F38" s="84"/>
      <c r="G38" s="30">
        <f t="shared" si="7"/>
        <v>0</v>
      </c>
      <c r="H38" s="102">
        <v>4352</v>
      </c>
      <c r="I38" s="31">
        <f t="shared" si="14"/>
        <v>0</v>
      </c>
      <c r="J38" s="35">
        <f t="shared" si="8"/>
        <v>0</v>
      </c>
      <c r="K38" s="102">
        <v>4352</v>
      </c>
      <c r="L38" s="31">
        <f t="shared" si="12"/>
        <v>0</v>
      </c>
      <c r="M38" s="35">
        <f t="shared" si="9"/>
        <v>0</v>
      </c>
      <c r="N38" s="33">
        <f t="shared" si="10"/>
        <v>0</v>
      </c>
    </row>
    <row r="39" spans="1:17" s="34" customFormat="1" ht="14.45" customHeight="1" x14ac:dyDescent="0.15">
      <c r="A39" s="122"/>
      <c r="B39" s="104">
        <v>46388</v>
      </c>
      <c r="C39" s="105"/>
      <c r="D39" s="99">
        <v>28</v>
      </c>
      <c r="E39" s="95">
        <f t="shared" si="11"/>
        <v>0</v>
      </c>
      <c r="F39" s="84"/>
      <c r="G39" s="30">
        <f t="shared" si="7"/>
        <v>0</v>
      </c>
      <c r="H39" s="102">
        <v>4522</v>
      </c>
      <c r="I39" s="31">
        <f t="shared" si="14"/>
        <v>0</v>
      </c>
      <c r="J39" s="35">
        <f t="shared" si="8"/>
        <v>0</v>
      </c>
      <c r="K39" s="102">
        <v>4522</v>
      </c>
      <c r="L39" s="31">
        <f t="shared" si="12"/>
        <v>0</v>
      </c>
      <c r="M39" s="35">
        <f t="shared" si="9"/>
        <v>0</v>
      </c>
      <c r="N39" s="33">
        <f t="shared" si="10"/>
        <v>0</v>
      </c>
    </row>
    <row r="40" spans="1:17" s="34" customFormat="1" ht="14.45" customHeight="1" x14ac:dyDescent="0.15">
      <c r="A40" s="122"/>
      <c r="B40" s="104">
        <v>46419</v>
      </c>
      <c r="C40" s="105"/>
      <c r="D40" s="99">
        <v>28</v>
      </c>
      <c r="E40" s="95">
        <f t="shared" si="11"/>
        <v>0</v>
      </c>
      <c r="F40" s="84"/>
      <c r="G40" s="30">
        <f t="shared" si="7"/>
        <v>0</v>
      </c>
      <c r="H40" s="102">
        <v>4125</v>
      </c>
      <c r="I40" s="31">
        <f t="shared" si="14"/>
        <v>0</v>
      </c>
      <c r="J40" s="35">
        <f t="shared" si="8"/>
        <v>0</v>
      </c>
      <c r="K40" s="102">
        <v>4125</v>
      </c>
      <c r="L40" s="31">
        <f t="shared" si="12"/>
        <v>0</v>
      </c>
      <c r="M40" s="35">
        <f t="shared" si="9"/>
        <v>0</v>
      </c>
      <c r="N40" s="33">
        <f t="shared" si="10"/>
        <v>0</v>
      </c>
      <c r="Q40" s="42"/>
    </row>
    <row r="41" spans="1:17" s="34" customFormat="1" ht="14.45" customHeight="1" thickBot="1" x14ac:dyDescent="0.2">
      <c r="A41" s="122"/>
      <c r="B41" s="104">
        <v>46447</v>
      </c>
      <c r="C41" s="105"/>
      <c r="D41" s="99">
        <v>28</v>
      </c>
      <c r="E41" s="95">
        <f t="shared" si="11"/>
        <v>0</v>
      </c>
      <c r="F41" s="84"/>
      <c r="G41" s="30">
        <f t="shared" si="7"/>
        <v>0</v>
      </c>
      <c r="H41" s="102">
        <v>4060</v>
      </c>
      <c r="I41" s="31">
        <f t="shared" si="14"/>
        <v>0</v>
      </c>
      <c r="J41" s="35">
        <f t="shared" si="8"/>
        <v>0</v>
      </c>
      <c r="K41" s="102">
        <v>4060</v>
      </c>
      <c r="L41" s="31">
        <f t="shared" si="12"/>
        <v>0</v>
      </c>
      <c r="M41" s="35">
        <f t="shared" si="9"/>
        <v>0</v>
      </c>
      <c r="N41" s="33">
        <f t="shared" si="10"/>
        <v>0</v>
      </c>
    </row>
    <row r="42" spans="1:17" s="34" customFormat="1" ht="14.45" customHeight="1" thickBot="1" x14ac:dyDescent="0.2">
      <c r="A42" s="44" t="s">
        <v>31</v>
      </c>
      <c r="B42" s="114"/>
      <c r="C42" s="114"/>
      <c r="D42" s="114"/>
      <c r="E42" s="114"/>
      <c r="F42" s="120"/>
      <c r="G42" s="45">
        <f>SUM(G30:G41)</f>
        <v>0</v>
      </c>
      <c r="H42" s="46">
        <f>SUM(H30:H41)</f>
        <v>49474</v>
      </c>
      <c r="I42" s="47"/>
      <c r="J42" s="45">
        <f>SUM(J30:J41)</f>
        <v>0</v>
      </c>
      <c r="K42" s="46">
        <f>SUM(K30:K41)</f>
        <v>49474</v>
      </c>
      <c r="L42" s="47"/>
      <c r="M42" s="45">
        <f>SUM(M30:M41)</f>
        <v>0</v>
      </c>
      <c r="N42" s="48">
        <f>SUM(N30:N41)</f>
        <v>0</v>
      </c>
      <c r="P42" s="42"/>
    </row>
    <row r="43" spans="1:17" s="34" customFormat="1" ht="14.45" customHeight="1" x14ac:dyDescent="0.15">
      <c r="A43" s="121" t="s">
        <v>33</v>
      </c>
      <c r="B43" s="118">
        <v>46113</v>
      </c>
      <c r="C43" s="119"/>
      <c r="D43" s="99">
        <v>36</v>
      </c>
      <c r="E43" s="96">
        <f>$J$9</f>
        <v>0</v>
      </c>
      <c r="F43" s="84"/>
      <c r="G43" s="30">
        <f>D43*E43*F43</f>
        <v>0</v>
      </c>
      <c r="H43" s="102">
        <v>2861</v>
      </c>
      <c r="I43" s="31">
        <f>$J$11</f>
        <v>0</v>
      </c>
      <c r="J43" s="32">
        <f>H43*I43</f>
        <v>0</v>
      </c>
      <c r="K43" s="102">
        <v>2861</v>
      </c>
      <c r="L43" s="31">
        <f>$J$12</f>
        <v>0</v>
      </c>
      <c r="M43" s="32">
        <f>K43*L43</f>
        <v>0</v>
      </c>
      <c r="N43" s="33">
        <f>ROUNDDOWN(G43+J43+M43,0)</f>
        <v>0</v>
      </c>
    </row>
    <row r="44" spans="1:17" s="34" customFormat="1" ht="14.45" customHeight="1" x14ac:dyDescent="0.15">
      <c r="A44" s="122"/>
      <c r="B44" s="104">
        <v>46143</v>
      </c>
      <c r="C44" s="105"/>
      <c r="D44" s="99">
        <v>36</v>
      </c>
      <c r="E44" s="97">
        <f>$J$9</f>
        <v>0</v>
      </c>
      <c r="F44" s="84"/>
      <c r="G44" s="30">
        <f t="shared" ref="G44:G54" si="15">D44*E44*F44</f>
        <v>0</v>
      </c>
      <c r="H44" s="102">
        <v>2654</v>
      </c>
      <c r="I44" s="31">
        <f>$J$11</f>
        <v>0</v>
      </c>
      <c r="J44" s="35">
        <f t="shared" ref="J44:J54" si="16">H44*I44</f>
        <v>0</v>
      </c>
      <c r="K44" s="102">
        <v>2654</v>
      </c>
      <c r="L44" s="31">
        <f>$J$12</f>
        <v>0</v>
      </c>
      <c r="M44" s="35">
        <f t="shared" ref="M44:M54" si="17">K44*L44</f>
        <v>0</v>
      </c>
      <c r="N44" s="33">
        <f t="shared" ref="N44:N54" si="18">ROUNDDOWN(G44+J44+M44,0)</f>
        <v>0</v>
      </c>
    </row>
    <row r="45" spans="1:17" s="34" customFormat="1" ht="14.45" customHeight="1" x14ac:dyDescent="0.15">
      <c r="A45" s="122"/>
      <c r="B45" s="104">
        <v>46174</v>
      </c>
      <c r="C45" s="105"/>
      <c r="D45" s="99">
        <v>36</v>
      </c>
      <c r="E45" s="97">
        <f t="shared" ref="E45:E54" si="19">$J$9</f>
        <v>0</v>
      </c>
      <c r="F45" s="84"/>
      <c r="G45" s="30">
        <f t="shared" si="15"/>
        <v>0</v>
      </c>
      <c r="H45" s="102">
        <v>2984</v>
      </c>
      <c r="I45" s="31">
        <f>$J$11</f>
        <v>0</v>
      </c>
      <c r="J45" s="35">
        <f t="shared" si="16"/>
        <v>0</v>
      </c>
      <c r="K45" s="102">
        <v>2984</v>
      </c>
      <c r="L45" s="31">
        <f t="shared" ref="L45:L53" si="20">$J$12</f>
        <v>0</v>
      </c>
      <c r="M45" s="35">
        <f t="shared" si="17"/>
        <v>0</v>
      </c>
      <c r="N45" s="33">
        <f t="shared" si="18"/>
        <v>0</v>
      </c>
    </row>
    <row r="46" spans="1:17" s="34" customFormat="1" ht="14.45" customHeight="1" x14ac:dyDescent="0.15">
      <c r="A46" s="122"/>
      <c r="B46" s="104">
        <v>46204</v>
      </c>
      <c r="C46" s="105"/>
      <c r="D46" s="99">
        <v>36</v>
      </c>
      <c r="E46" s="97">
        <f t="shared" si="19"/>
        <v>0</v>
      </c>
      <c r="F46" s="84"/>
      <c r="G46" s="30">
        <f t="shared" si="15"/>
        <v>0</v>
      </c>
      <c r="H46" s="102">
        <v>4197</v>
      </c>
      <c r="I46" s="31">
        <f>$J$10</f>
        <v>0</v>
      </c>
      <c r="J46" s="35">
        <f t="shared" si="16"/>
        <v>0</v>
      </c>
      <c r="K46" s="102">
        <v>4197</v>
      </c>
      <c r="L46" s="31">
        <f t="shared" si="20"/>
        <v>0</v>
      </c>
      <c r="M46" s="35">
        <f t="shared" si="17"/>
        <v>0</v>
      </c>
      <c r="N46" s="33">
        <f t="shared" si="18"/>
        <v>0</v>
      </c>
    </row>
    <row r="47" spans="1:17" s="34" customFormat="1" ht="14.45" customHeight="1" x14ac:dyDescent="0.15">
      <c r="A47" s="122"/>
      <c r="B47" s="104">
        <v>46235</v>
      </c>
      <c r="C47" s="105"/>
      <c r="D47" s="99">
        <v>36</v>
      </c>
      <c r="E47" s="97">
        <f t="shared" si="19"/>
        <v>0</v>
      </c>
      <c r="F47" s="84"/>
      <c r="G47" s="30">
        <f t="shared" si="15"/>
        <v>0</v>
      </c>
      <c r="H47" s="102">
        <v>3903</v>
      </c>
      <c r="I47" s="31">
        <f t="shared" ref="I47:I48" si="21">$J$10</f>
        <v>0</v>
      </c>
      <c r="J47" s="35">
        <f t="shared" si="16"/>
        <v>0</v>
      </c>
      <c r="K47" s="102">
        <v>3903</v>
      </c>
      <c r="L47" s="31">
        <f t="shared" si="20"/>
        <v>0</v>
      </c>
      <c r="M47" s="35">
        <f t="shared" si="17"/>
        <v>0</v>
      </c>
      <c r="N47" s="33">
        <f t="shared" si="18"/>
        <v>0</v>
      </c>
    </row>
    <row r="48" spans="1:17" s="34" customFormat="1" ht="14.45" customHeight="1" x14ac:dyDescent="0.15">
      <c r="A48" s="122"/>
      <c r="B48" s="104">
        <v>46266</v>
      </c>
      <c r="C48" s="105"/>
      <c r="D48" s="99">
        <v>36</v>
      </c>
      <c r="E48" s="97">
        <f t="shared" si="19"/>
        <v>0</v>
      </c>
      <c r="F48" s="84"/>
      <c r="G48" s="30">
        <f t="shared" si="15"/>
        <v>0</v>
      </c>
      <c r="H48" s="147">
        <v>5826</v>
      </c>
      <c r="I48" s="31">
        <f t="shared" si="21"/>
        <v>0</v>
      </c>
      <c r="J48" s="35">
        <f t="shared" si="16"/>
        <v>0</v>
      </c>
      <c r="K48" s="147">
        <v>5826</v>
      </c>
      <c r="L48" s="31">
        <f t="shared" si="20"/>
        <v>0</v>
      </c>
      <c r="M48" s="35">
        <f t="shared" si="17"/>
        <v>0</v>
      </c>
      <c r="N48" s="33">
        <f t="shared" si="18"/>
        <v>0</v>
      </c>
    </row>
    <row r="49" spans="1:17" s="34" customFormat="1" ht="14.45" customHeight="1" x14ac:dyDescent="0.15">
      <c r="A49" s="122"/>
      <c r="B49" s="104">
        <v>46296</v>
      </c>
      <c r="C49" s="105"/>
      <c r="D49" s="99">
        <v>36</v>
      </c>
      <c r="E49" s="97">
        <f t="shared" si="19"/>
        <v>0</v>
      </c>
      <c r="F49" s="84"/>
      <c r="G49" s="30">
        <f t="shared" si="15"/>
        <v>0</v>
      </c>
      <c r="H49" s="102">
        <v>2914</v>
      </c>
      <c r="I49" s="31">
        <f>$J$11</f>
        <v>0</v>
      </c>
      <c r="J49" s="35">
        <f t="shared" si="16"/>
        <v>0</v>
      </c>
      <c r="K49" s="102">
        <v>2914</v>
      </c>
      <c r="L49" s="31">
        <f t="shared" si="20"/>
        <v>0</v>
      </c>
      <c r="M49" s="35">
        <f t="shared" si="17"/>
        <v>0</v>
      </c>
      <c r="N49" s="33">
        <f t="shared" si="18"/>
        <v>0</v>
      </c>
    </row>
    <row r="50" spans="1:17" s="34" customFormat="1" ht="14.45" customHeight="1" x14ac:dyDescent="0.15">
      <c r="A50" s="122"/>
      <c r="B50" s="104">
        <v>46327</v>
      </c>
      <c r="C50" s="105"/>
      <c r="D50" s="99">
        <v>36</v>
      </c>
      <c r="E50" s="97">
        <f t="shared" si="19"/>
        <v>0</v>
      </c>
      <c r="F50" s="84"/>
      <c r="G50" s="30">
        <f t="shared" si="15"/>
        <v>0</v>
      </c>
      <c r="H50" s="102">
        <v>2696</v>
      </c>
      <c r="I50" s="31">
        <f t="shared" ref="I50:I54" si="22">$J$11</f>
        <v>0</v>
      </c>
      <c r="J50" s="35">
        <f t="shared" si="16"/>
        <v>0</v>
      </c>
      <c r="K50" s="102">
        <v>2696</v>
      </c>
      <c r="L50" s="31">
        <f t="shared" si="20"/>
        <v>0</v>
      </c>
      <c r="M50" s="35">
        <f t="shared" si="17"/>
        <v>0</v>
      </c>
      <c r="N50" s="33">
        <f t="shared" si="18"/>
        <v>0</v>
      </c>
    </row>
    <row r="51" spans="1:17" s="34" customFormat="1" ht="14.45" customHeight="1" x14ac:dyDescent="0.15">
      <c r="A51" s="122"/>
      <c r="B51" s="104">
        <v>46357</v>
      </c>
      <c r="C51" s="105"/>
      <c r="D51" s="99">
        <v>36</v>
      </c>
      <c r="E51" s="97">
        <f t="shared" si="19"/>
        <v>0</v>
      </c>
      <c r="F51" s="84"/>
      <c r="G51" s="30">
        <f t="shared" si="15"/>
        <v>0</v>
      </c>
      <c r="H51" s="102">
        <v>3912</v>
      </c>
      <c r="I51" s="31">
        <f t="shared" si="22"/>
        <v>0</v>
      </c>
      <c r="J51" s="35">
        <f t="shared" si="16"/>
        <v>0</v>
      </c>
      <c r="K51" s="102">
        <v>3912</v>
      </c>
      <c r="L51" s="31">
        <f t="shared" si="20"/>
        <v>0</v>
      </c>
      <c r="M51" s="35">
        <f t="shared" si="17"/>
        <v>0</v>
      </c>
      <c r="N51" s="33">
        <f t="shared" si="18"/>
        <v>0</v>
      </c>
    </row>
    <row r="52" spans="1:17" s="34" customFormat="1" ht="14.45" customHeight="1" x14ac:dyDescent="0.15">
      <c r="A52" s="122"/>
      <c r="B52" s="104">
        <v>46388</v>
      </c>
      <c r="C52" s="105"/>
      <c r="D52" s="99">
        <v>36</v>
      </c>
      <c r="E52" s="97">
        <f t="shared" si="19"/>
        <v>0</v>
      </c>
      <c r="F52" s="84"/>
      <c r="G52" s="30">
        <f t="shared" si="15"/>
        <v>0</v>
      </c>
      <c r="H52" s="102">
        <v>4062</v>
      </c>
      <c r="I52" s="31">
        <f t="shared" si="22"/>
        <v>0</v>
      </c>
      <c r="J52" s="35">
        <f t="shared" si="16"/>
        <v>0</v>
      </c>
      <c r="K52" s="102">
        <v>4062</v>
      </c>
      <c r="L52" s="31">
        <f t="shared" si="20"/>
        <v>0</v>
      </c>
      <c r="M52" s="35">
        <f t="shared" si="17"/>
        <v>0</v>
      </c>
      <c r="N52" s="33">
        <f t="shared" si="18"/>
        <v>0</v>
      </c>
    </row>
    <row r="53" spans="1:17" s="34" customFormat="1" ht="14.45" customHeight="1" x14ac:dyDescent="0.15">
      <c r="A53" s="122"/>
      <c r="B53" s="104">
        <v>46419</v>
      </c>
      <c r="C53" s="105"/>
      <c r="D53" s="99">
        <v>36</v>
      </c>
      <c r="E53" s="97">
        <f t="shared" si="19"/>
        <v>0</v>
      </c>
      <c r="F53" s="84"/>
      <c r="G53" s="30">
        <f t="shared" si="15"/>
        <v>0</v>
      </c>
      <c r="H53" s="102">
        <v>3954</v>
      </c>
      <c r="I53" s="31">
        <f t="shared" si="22"/>
        <v>0</v>
      </c>
      <c r="J53" s="35">
        <f t="shared" si="16"/>
        <v>0</v>
      </c>
      <c r="K53" s="102">
        <v>3954</v>
      </c>
      <c r="L53" s="31">
        <f t="shared" si="20"/>
        <v>0</v>
      </c>
      <c r="M53" s="35">
        <f t="shared" si="17"/>
        <v>0</v>
      </c>
      <c r="N53" s="33">
        <f t="shared" si="18"/>
        <v>0</v>
      </c>
      <c r="Q53" s="42"/>
    </row>
    <row r="54" spans="1:17" s="34" customFormat="1" ht="14.45" customHeight="1" x14ac:dyDescent="0.15">
      <c r="A54" s="123"/>
      <c r="B54" s="111">
        <v>46447</v>
      </c>
      <c r="C54" s="112"/>
      <c r="D54" s="100">
        <v>36</v>
      </c>
      <c r="E54" s="97">
        <f t="shared" si="19"/>
        <v>0</v>
      </c>
      <c r="F54" s="84"/>
      <c r="G54" s="50">
        <f t="shared" si="15"/>
        <v>0</v>
      </c>
      <c r="H54" s="103">
        <v>3661</v>
      </c>
      <c r="I54" s="31">
        <f t="shared" si="22"/>
        <v>0</v>
      </c>
      <c r="J54" s="36">
        <f t="shared" si="16"/>
        <v>0</v>
      </c>
      <c r="K54" s="103">
        <v>3661</v>
      </c>
      <c r="L54" s="51">
        <f>$J$12</f>
        <v>0</v>
      </c>
      <c r="M54" s="36">
        <f t="shared" si="17"/>
        <v>0</v>
      </c>
      <c r="N54" s="52">
        <f t="shared" si="18"/>
        <v>0</v>
      </c>
    </row>
    <row r="55" spans="1:17" s="34" customFormat="1" ht="14.45" customHeight="1" thickBot="1" x14ac:dyDescent="0.2">
      <c r="A55" s="44" t="s">
        <v>31</v>
      </c>
      <c r="B55" s="113"/>
      <c r="C55" s="113"/>
      <c r="D55" s="114"/>
      <c r="E55" s="113"/>
      <c r="F55" s="115"/>
      <c r="G55" s="53">
        <f>SUM(G43:G54)</f>
        <v>0</v>
      </c>
      <c r="H55" s="46">
        <f>SUM(H43:H54)</f>
        <v>43624</v>
      </c>
      <c r="I55" s="55"/>
      <c r="J55" s="53">
        <f>SUM(J43:J54)</f>
        <v>0</v>
      </c>
      <c r="K55" s="54">
        <f>SUM(K43:K54)</f>
        <v>43624</v>
      </c>
      <c r="L55" s="55"/>
      <c r="M55" s="53">
        <f>SUM(M43:M54)</f>
        <v>0</v>
      </c>
      <c r="N55" s="56">
        <f>SUM(N43:N54)</f>
        <v>0</v>
      </c>
      <c r="P55" s="42"/>
    </row>
    <row r="56" spans="1:17" s="34" customFormat="1" ht="21.95" customHeight="1" thickBot="1" x14ac:dyDescent="0.2">
      <c r="A56" s="57" t="s">
        <v>34</v>
      </c>
      <c r="B56" s="106"/>
      <c r="C56" s="106"/>
      <c r="D56" s="106"/>
      <c r="E56" s="106"/>
      <c r="F56" s="107"/>
      <c r="G56" s="58">
        <f>SUM(G55,G29,G42)</f>
        <v>0</v>
      </c>
      <c r="H56" s="59">
        <f>SUM(H55,H29,H42)</f>
        <v>305446</v>
      </c>
      <c r="I56" s="60"/>
      <c r="J56" s="61">
        <f>SUM(J55,J29,J42)</f>
        <v>0</v>
      </c>
      <c r="K56" s="59">
        <f>SUM(K55,K29,K42)</f>
        <v>305446</v>
      </c>
      <c r="L56" s="60"/>
      <c r="M56" s="61">
        <f>SUM(M55,M29,M42)</f>
        <v>0</v>
      </c>
      <c r="N56" s="62">
        <f>SUM(N55,N29,N42)</f>
        <v>0</v>
      </c>
      <c r="P56" s="42"/>
      <c r="Q56" s="63"/>
    </row>
    <row r="57" spans="1:17" s="34" customFormat="1" ht="9.6" customHeight="1" thickBot="1" x14ac:dyDescent="0.2">
      <c r="A57" s="64"/>
      <c r="B57" s="64"/>
      <c r="C57" s="64"/>
      <c r="D57" s="64"/>
      <c r="E57" s="64"/>
      <c r="F57" s="64"/>
      <c r="G57" s="65"/>
      <c r="H57" s="66"/>
      <c r="I57" s="67"/>
      <c r="J57" s="65"/>
      <c r="K57" s="68"/>
      <c r="L57" s="69"/>
      <c r="M57" s="70"/>
      <c r="N57" s="71"/>
      <c r="P57" s="42"/>
      <c r="Q57" s="63"/>
    </row>
    <row r="58" spans="1:17" ht="24" customHeight="1" thickBot="1" x14ac:dyDescent="0.2">
      <c r="A58" s="2"/>
      <c r="B58" s="64"/>
      <c r="C58" s="64"/>
      <c r="D58" s="64"/>
      <c r="E58" s="64"/>
      <c r="F58" s="72"/>
      <c r="G58" s="73"/>
      <c r="H58" s="73"/>
      <c r="I58" s="34"/>
      <c r="J58" s="74"/>
      <c r="K58" s="108" t="s">
        <v>35</v>
      </c>
      <c r="L58" s="109"/>
      <c r="M58" s="110"/>
      <c r="N58" s="75">
        <f>ROUNDUP(N56*100/110,0)</f>
        <v>0</v>
      </c>
    </row>
    <row r="59" spans="1:17" ht="14.45" customHeight="1" x14ac:dyDescent="0.15">
      <c r="B59" s="76"/>
      <c r="E59" s="77"/>
      <c r="F59" s="78"/>
      <c r="G59" s="79"/>
      <c r="H59" s="77"/>
      <c r="J59" s="79"/>
      <c r="K59" s="77"/>
      <c r="M59" s="79"/>
    </row>
    <row r="60" spans="1:17" x14ac:dyDescent="0.15">
      <c r="A60" s="86" t="s">
        <v>36</v>
      </c>
      <c r="B60" s="87"/>
      <c r="C60" s="87"/>
      <c r="D60" s="87"/>
      <c r="E60" s="88"/>
      <c r="F60" s="89"/>
      <c r="G60" s="90"/>
      <c r="H60" s="88"/>
      <c r="I60" s="86"/>
      <c r="J60" s="90"/>
      <c r="K60" s="88"/>
      <c r="L60" s="86"/>
      <c r="M60" s="90"/>
      <c r="N60" s="91"/>
    </row>
    <row r="61" spans="1:17" x14ac:dyDescent="0.15">
      <c r="A61" s="86" t="s">
        <v>37</v>
      </c>
      <c r="B61" s="87"/>
      <c r="C61" s="87"/>
      <c r="D61" s="87"/>
      <c r="E61" s="88"/>
      <c r="F61" s="89"/>
      <c r="G61" s="90"/>
      <c r="H61" s="88"/>
      <c r="I61" s="86"/>
      <c r="J61" s="90"/>
      <c r="K61" s="88"/>
      <c r="L61" s="86"/>
      <c r="M61" s="90"/>
      <c r="N61" s="91"/>
    </row>
    <row r="62" spans="1:17" x14ac:dyDescent="0.15">
      <c r="A62" s="86" t="s">
        <v>46</v>
      </c>
      <c r="B62" s="87"/>
      <c r="C62" s="87"/>
      <c r="D62" s="87"/>
      <c r="E62" s="88"/>
      <c r="F62" s="89"/>
      <c r="G62" s="90"/>
      <c r="H62" s="88"/>
      <c r="I62" s="86"/>
      <c r="J62" s="90"/>
      <c r="K62" s="88"/>
      <c r="L62" s="86"/>
      <c r="M62" s="90"/>
      <c r="N62" s="91"/>
    </row>
    <row r="63" spans="1:17" ht="11.1" customHeight="1" x14ac:dyDescent="0.15">
      <c r="A63" s="86" t="s">
        <v>47</v>
      </c>
      <c r="B63" s="87"/>
      <c r="C63" s="87"/>
      <c r="D63" s="87"/>
      <c r="E63" s="88"/>
      <c r="F63" s="89"/>
      <c r="G63" s="90"/>
      <c r="H63" s="88"/>
      <c r="I63" s="86"/>
      <c r="J63" s="90"/>
      <c r="K63" s="88"/>
      <c r="L63" s="86"/>
      <c r="M63" s="90"/>
      <c r="N63" s="91"/>
    </row>
    <row r="64" spans="1:17" x14ac:dyDescent="0.15">
      <c r="A64" s="86" t="s">
        <v>38</v>
      </c>
      <c r="B64" s="87"/>
      <c r="C64" s="87"/>
      <c r="D64" s="87"/>
      <c r="E64" s="88"/>
      <c r="F64" s="89"/>
      <c r="G64" s="90"/>
      <c r="H64" s="88"/>
      <c r="I64" s="86"/>
      <c r="J64" s="90"/>
      <c r="K64" s="88"/>
      <c r="L64" s="86"/>
      <c r="M64" s="90"/>
      <c r="N64" s="91"/>
    </row>
  </sheetData>
  <mergeCells count="69">
    <mergeCell ref="A2:N2"/>
    <mergeCell ref="F8:G8"/>
    <mergeCell ref="H8:I8"/>
    <mergeCell ref="J8:K8"/>
    <mergeCell ref="A9:E9"/>
    <mergeCell ref="F9:G9"/>
    <mergeCell ref="H9:I9"/>
    <mergeCell ref="J9:K9"/>
    <mergeCell ref="A10:E10"/>
    <mergeCell ref="F10:G10"/>
    <mergeCell ref="H10:I10"/>
    <mergeCell ref="J10:K10"/>
    <mergeCell ref="A11:E11"/>
    <mergeCell ref="F11:G11"/>
    <mergeCell ref="H11:I11"/>
    <mergeCell ref="J11:K11"/>
    <mergeCell ref="A12:E12"/>
    <mergeCell ref="F12:G12"/>
    <mergeCell ref="H12:I12"/>
    <mergeCell ref="J12:K12"/>
    <mergeCell ref="A14:A16"/>
    <mergeCell ref="B14:C16"/>
    <mergeCell ref="D14:G14"/>
    <mergeCell ref="H14:J14"/>
    <mergeCell ref="K14:M14"/>
    <mergeCell ref="A17:A28"/>
    <mergeCell ref="B17:C17"/>
    <mergeCell ref="B18:C18"/>
    <mergeCell ref="B19:C19"/>
    <mergeCell ref="B20:C20"/>
    <mergeCell ref="B21:C21"/>
    <mergeCell ref="B22:C22"/>
    <mergeCell ref="B23:C23"/>
    <mergeCell ref="B24:C24"/>
    <mergeCell ref="B25:C25"/>
    <mergeCell ref="B26:C26"/>
    <mergeCell ref="B27:C27"/>
    <mergeCell ref="B28:C28"/>
    <mergeCell ref="B29:F29"/>
    <mergeCell ref="B30:C30"/>
    <mergeCell ref="B41:C41"/>
    <mergeCell ref="B42:F42"/>
    <mergeCell ref="A43:A54"/>
    <mergeCell ref="B43:C43"/>
    <mergeCell ref="B44:C44"/>
    <mergeCell ref="B45:C45"/>
    <mergeCell ref="B46:C46"/>
    <mergeCell ref="B47:C47"/>
    <mergeCell ref="B48:C48"/>
    <mergeCell ref="B49:C49"/>
    <mergeCell ref="A30:A41"/>
    <mergeCell ref="B40:C40"/>
    <mergeCell ref="B31:C31"/>
    <mergeCell ref="B32:C32"/>
    <mergeCell ref="B33:C33"/>
    <mergeCell ref="B34:C34"/>
    <mergeCell ref="B56:F56"/>
    <mergeCell ref="K58:M58"/>
    <mergeCell ref="B50:C50"/>
    <mergeCell ref="B51:C51"/>
    <mergeCell ref="B52:C52"/>
    <mergeCell ref="B53:C53"/>
    <mergeCell ref="B54:C54"/>
    <mergeCell ref="B55:F55"/>
    <mergeCell ref="B35:C35"/>
    <mergeCell ref="B36:C36"/>
    <mergeCell ref="B37:C37"/>
    <mergeCell ref="B38:C38"/>
    <mergeCell ref="B39:C39"/>
  </mergeCells>
  <phoneticPr fontId="3"/>
  <pageMargins left="0.47244094488188981" right="0.11811023622047245" top="0.39370078740157483" bottom="0.3937007874015748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688F-99A7-40A4-8726-6DC3B7A9E408}">
  <sheetPr>
    <tabColor rgb="FFFF0000"/>
  </sheetPr>
  <dimension ref="A1:Q64"/>
  <sheetViews>
    <sheetView view="pageBreakPreview" topLeftCell="A42" zoomScale="110" zoomScaleNormal="110" zoomScaleSheetLayoutView="110" workbookViewId="0">
      <selection activeCell="N58" sqref="N58"/>
    </sheetView>
  </sheetViews>
  <sheetFormatPr defaultColWidth="9" defaultRowHeight="11.25" x14ac:dyDescent="0.15"/>
  <cols>
    <col min="1" max="1" width="10.125" style="1" customWidth="1"/>
    <col min="2" max="3" width="3.875" style="2" customWidth="1"/>
    <col min="4" max="4" width="6.875" style="2" customWidth="1"/>
    <col min="5" max="5" width="8" style="3" customWidth="1"/>
    <col min="6" max="6" width="6.625" style="4" customWidth="1"/>
    <col min="7" max="7" width="11" style="5" customWidth="1"/>
    <col min="8" max="8" width="8.125" style="3" customWidth="1"/>
    <col min="9" max="9" width="6.875" style="1" customWidth="1"/>
    <col min="10" max="10" width="10.375" style="5" customWidth="1"/>
    <col min="11" max="11" width="8.125" style="3" customWidth="1"/>
    <col min="12" max="12" width="6.875" style="1" customWidth="1"/>
    <col min="13" max="13" width="10.375" style="5" customWidth="1"/>
    <col min="14" max="14" width="12.875" style="80" customWidth="1"/>
    <col min="15" max="16384" width="9" style="1"/>
  </cols>
  <sheetData>
    <row r="1" spans="1:15" ht="15.95" customHeight="1" x14ac:dyDescent="0.15">
      <c r="N1" s="6" t="s">
        <v>0</v>
      </c>
    </row>
    <row r="2" spans="1:15" ht="23.1" customHeight="1" x14ac:dyDescent="0.15">
      <c r="A2" s="136" t="s">
        <v>1</v>
      </c>
      <c r="B2" s="136"/>
      <c r="C2" s="136"/>
      <c r="D2" s="136"/>
      <c r="E2" s="136"/>
      <c r="F2" s="136"/>
      <c r="G2" s="136"/>
      <c r="H2" s="136"/>
      <c r="I2" s="136"/>
      <c r="J2" s="136"/>
      <c r="K2" s="136"/>
      <c r="L2" s="136"/>
      <c r="M2" s="136"/>
      <c r="N2" s="136"/>
    </row>
    <row r="3" spans="1:15" ht="5.0999999999999996" customHeight="1" x14ac:dyDescent="0.15">
      <c r="A3" s="83"/>
      <c r="B3" s="83"/>
      <c r="C3" s="83"/>
      <c r="D3" s="83"/>
      <c r="E3" s="83"/>
      <c r="F3" s="83"/>
      <c r="G3" s="83"/>
      <c r="H3" s="83"/>
      <c r="I3" s="83"/>
      <c r="J3" s="83"/>
      <c r="K3" s="83"/>
      <c r="L3" s="83"/>
      <c r="M3" s="83"/>
      <c r="N3" s="83"/>
    </row>
    <row r="4" spans="1:15" ht="15" customHeight="1" x14ac:dyDescent="0.15">
      <c r="A4" s="83"/>
      <c r="B4" s="83"/>
      <c r="C4" s="83"/>
      <c r="D4" s="83"/>
      <c r="E4" s="83"/>
      <c r="F4" s="83"/>
      <c r="G4" s="83"/>
      <c r="H4" s="83"/>
      <c r="I4" s="83"/>
      <c r="J4" s="93" t="s">
        <v>40</v>
      </c>
      <c r="K4" s="93"/>
      <c r="L4" s="92"/>
      <c r="M4" s="92"/>
      <c r="N4" s="92"/>
    </row>
    <row r="5" spans="1:15" ht="15" customHeight="1" x14ac:dyDescent="0.15">
      <c r="A5" s="83"/>
      <c r="B5" s="83"/>
      <c r="C5" s="83"/>
      <c r="D5" s="83"/>
      <c r="E5" s="83"/>
      <c r="F5" s="83"/>
      <c r="G5" s="83"/>
      <c r="H5" s="83"/>
      <c r="I5" s="83"/>
      <c r="J5" s="93" t="s">
        <v>41</v>
      </c>
      <c r="K5" s="93"/>
      <c r="L5" s="92"/>
      <c r="M5" s="92"/>
      <c r="N5" s="92"/>
    </row>
    <row r="6" spans="1:15" ht="15" customHeight="1" x14ac:dyDescent="0.15">
      <c r="A6" s="83"/>
      <c r="B6" s="83"/>
      <c r="C6" s="83"/>
      <c r="D6" s="83"/>
      <c r="E6" s="83"/>
      <c r="F6" s="83"/>
      <c r="G6" s="83"/>
      <c r="H6" s="83"/>
      <c r="I6" s="83"/>
      <c r="J6" s="93" t="s">
        <v>42</v>
      </c>
      <c r="K6" s="93"/>
      <c r="L6" s="92"/>
      <c r="M6" s="92"/>
      <c r="N6" s="92"/>
    </row>
    <row r="7" spans="1:15" ht="5.0999999999999996" customHeight="1" x14ac:dyDescent="0.15">
      <c r="A7" s="83"/>
      <c r="B7" s="83"/>
      <c r="C7" s="83"/>
      <c r="D7" s="83"/>
      <c r="E7" s="83"/>
      <c r="F7" s="83"/>
      <c r="G7" s="83"/>
      <c r="H7" s="83"/>
      <c r="I7" s="83"/>
      <c r="J7" s="83"/>
      <c r="K7" s="83"/>
      <c r="L7" s="83"/>
      <c r="M7" s="83"/>
      <c r="N7" s="83"/>
    </row>
    <row r="8" spans="1:15" ht="22.5" customHeight="1" x14ac:dyDescent="0.15">
      <c r="A8" s="7"/>
      <c r="B8" s="7"/>
      <c r="C8" s="7"/>
      <c r="D8" s="8"/>
      <c r="E8" s="9"/>
      <c r="F8" s="137" t="s">
        <v>2</v>
      </c>
      <c r="G8" s="137"/>
      <c r="H8" s="138" t="s">
        <v>3</v>
      </c>
      <c r="I8" s="139"/>
      <c r="J8" s="138" t="s">
        <v>4</v>
      </c>
      <c r="K8" s="139"/>
      <c r="L8" s="10"/>
      <c r="M8" s="7"/>
      <c r="N8" s="7"/>
      <c r="O8" s="85"/>
    </row>
    <row r="9" spans="1:15" ht="15" customHeight="1" x14ac:dyDescent="0.15">
      <c r="A9" s="127" t="s">
        <v>5</v>
      </c>
      <c r="B9" s="127"/>
      <c r="C9" s="127"/>
      <c r="D9" s="127"/>
      <c r="E9" s="127"/>
      <c r="F9" s="144"/>
      <c r="G9" s="145"/>
      <c r="H9" s="142"/>
      <c r="I9" s="143"/>
      <c r="J9" s="142"/>
      <c r="K9" s="143"/>
      <c r="L9" s="11"/>
      <c r="M9" s="12"/>
      <c r="N9" s="12"/>
    </row>
    <row r="10" spans="1:15" ht="15" customHeight="1" x14ac:dyDescent="0.15">
      <c r="A10" s="127" t="s">
        <v>43</v>
      </c>
      <c r="B10" s="127"/>
      <c r="C10" s="127"/>
      <c r="D10" s="127"/>
      <c r="E10" s="127"/>
      <c r="F10" s="142"/>
      <c r="G10" s="143"/>
      <c r="H10" s="142"/>
      <c r="I10" s="143"/>
      <c r="J10" s="142"/>
      <c r="K10" s="143"/>
      <c r="L10" s="11"/>
      <c r="M10" s="12"/>
      <c r="N10" s="12"/>
    </row>
    <row r="11" spans="1:15" ht="15" customHeight="1" x14ac:dyDescent="0.15">
      <c r="A11" s="127" t="s">
        <v>44</v>
      </c>
      <c r="B11" s="127"/>
      <c r="C11" s="127"/>
      <c r="D11" s="127"/>
      <c r="E11" s="127"/>
      <c r="F11" s="142"/>
      <c r="G11" s="143"/>
      <c r="H11" s="142"/>
      <c r="I11" s="143"/>
      <c r="J11" s="142"/>
      <c r="K11" s="143"/>
      <c r="L11" s="11"/>
      <c r="M11" s="12"/>
      <c r="N11" s="12"/>
    </row>
    <row r="12" spans="1:15" ht="15" customHeight="1" x14ac:dyDescent="0.15">
      <c r="A12" s="127" t="s">
        <v>48</v>
      </c>
      <c r="B12" s="127"/>
      <c r="C12" s="127"/>
      <c r="D12" s="127"/>
      <c r="E12" s="127"/>
      <c r="F12" s="142"/>
      <c r="G12" s="143"/>
      <c r="H12" s="142"/>
      <c r="I12" s="143"/>
      <c r="J12" s="142"/>
      <c r="K12" s="143"/>
      <c r="L12" s="13"/>
      <c r="M12" s="12"/>
      <c r="N12" s="12"/>
    </row>
    <row r="13" spans="1:15" ht="9.6" customHeight="1" thickBot="1" x14ac:dyDescent="0.2">
      <c r="A13" s="12"/>
      <c r="B13" s="12"/>
      <c r="C13" s="12"/>
      <c r="D13" s="12"/>
      <c r="E13" s="12"/>
      <c r="F13" s="12"/>
      <c r="G13" s="12"/>
      <c r="H13" s="12"/>
      <c r="I13" s="12"/>
      <c r="J13" s="12"/>
      <c r="K13" s="12"/>
      <c r="L13" s="12"/>
      <c r="M13" s="12"/>
      <c r="N13" s="12"/>
    </row>
    <row r="14" spans="1:15" ht="16.5" customHeight="1" x14ac:dyDescent="0.15">
      <c r="A14" s="130" t="s">
        <v>6</v>
      </c>
      <c r="B14" s="133" t="s">
        <v>7</v>
      </c>
      <c r="C14" s="133"/>
      <c r="D14" s="133" t="s">
        <v>8</v>
      </c>
      <c r="E14" s="133"/>
      <c r="F14" s="133"/>
      <c r="G14" s="133"/>
      <c r="H14" s="135" t="s">
        <v>9</v>
      </c>
      <c r="I14" s="135"/>
      <c r="J14" s="135"/>
      <c r="K14" s="135" t="s">
        <v>10</v>
      </c>
      <c r="L14" s="135"/>
      <c r="M14" s="135"/>
      <c r="N14" s="14"/>
    </row>
    <row r="15" spans="1:15" s="2" customFormat="1" ht="42.75" customHeight="1" x14ac:dyDescent="0.15">
      <c r="A15" s="131"/>
      <c r="B15" s="134"/>
      <c r="C15" s="134"/>
      <c r="D15" s="15" t="s">
        <v>11</v>
      </c>
      <c r="E15" s="16" t="s">
        <v>12</v>
      </c>
      <c r="F15" s="17" t="s">
        <v>13</v>
      </c>
      <c r="G15" s="18" t="s">
        <v>14</v>
      </c>
      <c r="H15" s="19" t="s">
        <v>15</v>
      </c>
      <c r="I15" s="20" t="s">
        <v>16</v>
      </c>
      <c r="J15" s="18" t="s">
        <v>17</v>
      </c>
      <c r="K15" s="19" t="s">
        <v>15</v>
      </c>
      <c r="L15" s="20" t="s">
        <v>45</v>
      </c>
      <c r="M15" s="18" t="s">
        <v>18</v>
      </c>
      <c r="N15" s="21" t="s">
        <v>19</v>
      </c>
    </row>
    <row r="16" spans="1:15" s="2" customFormat="1" ht="14.1" customHeight="1" x14ac:dyDescent="0.15">
      <c r="A16" s="132"/>
      <c r="B16" s="134"/>
      <c r="C16" s="134"/>
      <c r="D16" s="22" t="s">
        <v>20</v>
      </c>
      <c r="E16" s="23" t="s">
        <v>21</v>
      </c>
      <c r="F16" s="24" t="s">
        <v>22</v>
      </c>
      <c r="G16" s="25" t="s">
        <v>23</v>
      </c>
      <c r="H16" s="26" t="s">
        <v>24</v>
      </c>
      <c r="I16" s="27" t="s">
        <v>25</v>
      </c>
      <c r="J16" s="25" t="s">
        <v>26</v>
      </c>
      <c r="K16" s="26" t="s">
        <v>27</v>
      </c>
      <c r="L16" s="27" t="s">
        <v>28</v>
      </c>
      <c r="M16" s="25" t="s">
        <v>29</v>
      </c>
      <c r="N16" s="28"/>
    </row>
    <row r="17" spans="1:16" s="34" customFormat="1" ht="14.45" customHeight="1" x14ac:dyDescent="0.15">
      <c r="A17" s="124" t="s">
        <v>30</v>
      </c>
      <c r="B17" s="118">
        <v>46113</v>
      </c>
      <c r="C17" s="119"/>
      <c r="D17" s="98">
        <v>140</v>
      </c>
      <c r="E17" s="29"/>
      <c r="F17" s="94"/>
      <c r="G17" s="30"/>
      <c r="H17" s="101">
        <v>10819</v>
      </c>
      <c r="I17" s="31"/>
      <c r="J17" s="32"/>
      <c r="K17" s="101">
        <v>10819</v>
      </c>
      <c r="L17" s="31"/>
      <c r="M17" s="32"/>
      <c r="N17" s="33"/>
    </row>
    <row r="18" spans="1:16" s="34" customFormat="1" ht="14.45" customHeight="1" x14ac:dyDescent="0.15">
      <c r="A18" s="125"/>
      <c r="B18" s="104">
        <v>46143</v>
      </c>
      <c r="C18" s="105"/>
      <c r="D18" s="99">
        <v>140</v>
      </c>
      <c r="E18" s="29"/>
      <c r="F18" s="94"/>
      <c r="G18" s="30"/>
      <c r="H18" s="101">
        <v>9983</v>
      </c>
      <c r="I18" s="31"/>
      <c r="J18" s="35"/>
      <c r="K18" s="101">
        <v>9983</v>
      </c>
      <c r="L18" s="31"/>
      <c r="M18" s="35"/>
      <c r="N18" s="33"/>
    </row>
    <row r="19" spans="1:16" s="34" customFormat="1" ht="14.45" customHeight="1" x14ac:dyDescent="0.15">
      <c r="A19" s="125"/>
      <c r="B19" s="104">
        <v>46174</v>
      </c>
      <c r="C19" s="105"/>
      <c r="D19" s="99">
        <v>140</v>
      </c>
      <c r="E19" s="29"/>
      <c r="F19" s="94"/>
      <c r="G19" s="30"/>
      <c r="H19" s="101">
        <v>14666</v>
      </c>
      <c r="I19" s="31"/>
      <c r="J19" s="35"/>
      <c r="K19" s="101">
        <v>14666</v>
      </c>
      <c r="L19" s="31"/>
      <c r="M19" s="35"/>
      <c r="N19" s="33"/>
    </row>
    <row r="20" spans="1:16" s="34" customFormat="1" ht="14.45" customHeight="1" x14ac:dyDescent="0.15">
      <c r="A20" s="125"/>
      <c r="B20" s="104">
        <v>46204</v>
      </c>
      <c r="C20" s="105"/>
      <c r="D20" s="99">
        <v>140</v>
      </c>
      <c r="E20" s="29"/>
      <c r="F20" s="94"/>
      <c r="G20" s="30"/>
      <c r="H20" s="101">
        <v>23562</v>
      </c>
      <c r="I20" s="31"/>
      <c r="J20" s="35"/>
      <c r="K20" s="101">
        <v>23562</v>
      </c>
      <c r="L20" s="31"/>
      <c r="M20" s="35"/>
      <c r="N20" s="33"/>
    </row>
    <row r="21" spans="1:16" s="34" customFormat="1" ht="14.45" customHeight="1" x14ac:dyDescent="0.15">
      <c r="A21" s="125"/>
      <c r="B21" s="104">
        <v>46235</v>
      </c>
      <c r="C21" s="105"/>
      <c r="D21" s="99">
        <v>140</v>
      </c>
      <c r="E21" s="29"/>
      <c r="F21" s="94"/>
      <c r="G21" s="30"/>
      <c r="H21" s="101">
        <v>21689</v>
      </c>
      <c r="I21" s="31"/>
      <c r="J21" s="35"/>
      <c r="K21" s="101">
        <v>21689</v>
      </c>
      <c r="L21" s="31"/>
      <c r="M21" s="35"/>
      <c r="N21" s="33"/>
    </row>
    <row r="22" spans="1:16" s="34" customFormat="1" ht="14.45" customHeight="1" x14ac:dyDescent="0.15">
      <c r="A22" s="125"/>
      <c r="B22" s="104">
        <v>46266</v>
      </c>
      <c r="C22" s="105"/>
      <c r="D22" s="99">
        <v>140</v>
      </c>
      <c r="E22" s="29"/>
      <c r="F22" s="94"/>
      <c r="G22" s="30"/>
      <c r="H22" s="146">
        <v>21002</v>
      </c>
      <c r="I22" s="31"/>
      <c r="J22" s="35"/>
      <c r="K22" s="146">
        <v>21002</v>
      </c>
      <c r="L22" s="31"/>
      <c r="M22" s="35"/>
      <c r="N22" s="33"/>
    </row>
    <row r="23" spans="1:16" s="34" customFormat="1" ht="14.45" customHeight="1" x14ac:dyDescent="0.15">
      <c r="A23" s="125"/>
      <c r="B23" s="104">
        <v>46296</v>
      </c>
      <c r="C23" s="105"/>
      <c r="D23" s="99">
        <v>140</v>
      </c>
      <c r="E23" s="29"/>
      <c r="F23" s="94"/>
      <c r="G23" s="30"/>
      <c r="H23" s="101">
        <v>13144</v>
      </c>
      <c r="I23" s="31"/>
      <c r="J23" s="35"/>
      <c r="K23" s="101">
        <v>13144</v>
      </c>
      <c r="L23" s="31"/>
      <c r="M23" s="35"/>
      <c r="N23" s="33"/>
    </row>
    <row r="24" spans="1:16" s="34" customFormat="1" ht="14.45" customHeight="1" x14ac:dyDescent="0.15">
      <c r="A24" s="125"/>
      <c r="B24" s="104">
        <v>46327</v>
      </c>
      <c r="C24" s="105"/>
      <c r="D24" s="99">
        <v>140</v>
      </c>
      <c r="E24" s="29"/>
      <c r="F24" s="94"/>
      <c r="G24" s="30"/>
      <c r="H24" s="101">
        <v>11798</v>
      </c>
      <c r="I24" s="31"/>
      <c r="J24" s="35"/>
      <c r="K24" s="101">
        <v>11798</v>
      </c>
      <c r="L24" s="31"/>
      <c r="M24" s="35"/>
      <c r="N24" s="33"/>
    </row>
    <row r="25" spans="1:16" s="34" customFormat="1" ht="14.45" customHeight="1" x14ac:dyDescent="0.15">
      <c r="A25" s="125"/>
      <c r="B25" s="104">
        <v>46357</v>
      </c>
      <c r="C25" s="105"/>
      <c r="D25" s="99">
        <v>140</v>
      </c>
      <c r="E25" s="29"/>
      <c r="F25" s="94"/>
      <c r="G25" s="30"/>
      <c r="H25" s="101">
        <v>21127</v>
      </c>
      <c r="I25" s="31"/>
      <c r="J25" s="35"/>
      <c r="K25" s="101">
        <v>21127</v>
      </c>
      <c r="L25" s="31"/>
      <c r="M25" s="35"/>
      <c r="N25" s="33"/>
    </row>
    <row r="26" spans="1:16" s="34" customFormat="1" ht="14.45" customHeight="1" x14ac:dyDescent="0.15">
      <c r="A26" s="125"/>
      <c r="B26" s="104">
        <v>46388</v>
      </c>
      <c r="C26" s="105"/>
      <c r="D26" s="99">
        <v>140</v>
      </c>
      <c r="E26" s="29"/>
      <c r="F26" s="94"/>
      <c r="G26" s="30"/>
      <c r="H26" s="101">
        <v>23522</v>
      </c>
      <c r="I26" s="31"/>
      <c r="J26" s="35"/>
      <c r="K26" s="101">
        <v>23522</v>
      </c>
      <c r="L26" s="31"/>
      <c r="M26" s="35"/>
      <c r="N26" s="33"/>
    </row>
    <row r="27" spans="1:16" s="34" customFormat="1" ht="14.45" customHeight="1" x14ac:dyDescent="0.15">
      <c r="A27" s="125"/>
      <c r="B27" s="104">
        <v>46419</v>
      </c>
      <c r="C27" s="105"/>
      <c r="D27" s="99">
        <v>140</v>
      </c>
      <c r="E27" s="29"/>
      <c r="F27" s="94"/>
      <c r="G27" s="30"/>
      <c r="H27" s="101">
        <v>23976</v>
      </c>
      <c r="I27" s="31"/>
      <c r="J27" s="36"/>
      <c r="K27" s="101">
        <v>23976</v>
      </c>
      <c r="L27" s="31"/>
      <c r="M27" s="35"/>
      <c r="N27" s="33"/>
    </row>
    <row r="28" spans="1:16" s="34" customFormat="1" ht="14.45" customHeight="1" thickBot="1" x14ac:dyDescent="0.2">
      <c r="A28" s="126"/>
      <c r="B28" s="104">
        <v>46447</v>
      </c>
      <c r="C28" s="105"/>
      <c r="D28" s="99">
        <v>140</v>
      </c>
      <c r="E28" s="29"/>
      <c r="F28" s="94"/>
      <c r="G28" s="30"/>
      <c r="H28" s="101">
        <v>17060</v>
      </c>
      <c r="I28" s="31"/>
      <c r="J28" s="35"/>
      <c r="K28" s="101">
        <v>17060</v>
      </c>
      <c r="L28" s="31"/>
      <c r="M28" s="35"/>
      <c r="N28" s="33"/>
    </row>
    <row r="29" spans="1:16" s="34" customFormat="1" ht="14.45" customHeight="1" thickBot="1" x14ac:dyDescent="0.2">
      <c r="A29" s="82" t="s">
        <v>31</v>
      </c>
      <c r="B29" s="116"/>
      <c r="C29" s="116"/>
      <c r="D29" s="116"/>
      <c r="E29" s="116"/>
      <c r="F29" s="117"/>
      <c r="G29" s="38"/>
      <c r="H29" s="46"/>
      <c r="I29" s="40"/>
      <c r="J29" s="38"/>
      <c r="K29" s="39"/>
      <c r="L29" s="40"/>
      <c r="M29" s="38"/>
      <c r="N29" s="41"/>
      <c r="P29" s="42"/>
    </row>
    <row r="30" spans="1:16" s="34" customFormat="1" ht="14.45" customHeight="1" x14ac:dyDescent="0.15">
      <c r="A30" s="121" t="s">
        <v>32</v>
      </c>
      <c r="B30" s="118">
        <v>46113</v>
      </c>
      <c r="C30" s="119"/>
      <c r="D30" s="99">
        <v>28</v>
      </c>
      <c r="E30" s="43"/>
      <c r="F30" s="94"/>
      <c r="G30" s="30"/>
      <c r="H30" s="102">
        <v>3365</v>
      </c>
      <c r="I30" s="31"/>
      <c r="J30" s="32"/>
      <c r="K30" s="102">
        <v>3365</v>
      </c>
      <c r="L30" s="31"/>
      <c r="M30" s="32"/>
      <c r="N30" s="33"/>
    </row>
    <row r="31" spans="1:16" s="34" customFormat="1" ht="14.45" customHeight="1" x14ac:dyDescent="0.15">
      <c r="A31" s="122"/>
      <c r="B31" s="104">
        <v>46143</v>
      </c>
      <c r="C31" s="105"/>
      <c r="D31" s="99">
        <v>28</v>
      </c>
      <c r="E31" s="29"/>
      <c r="F31" s="94"/>
      <c r="G31" s="30"/>
      <c r="H31" s="102">
        <v>2693</v>
      </c>
      <c r="I31" s="31"/>
      <c r="J31" s="35"/>
      <c r="K31" s="102">
        <v>2693</v>
      </c>
      <c r="L31" s="31"/>
      <c r="M31" s="35"/>
      <c r="N31" s="33"/>
    </row>
    <row r="32" spans="1:16" s="34" customFormat="1" ht="14.45" customHeight="1" x14ac:dyDescent="0.15">
      <c r="A32" s="122"/>
      <c r="B32" s="104">
        <v>46174</v>
      </c>
      <c r="C32" s="105"/>
      <c r="D32" s="99">
        <v>28</v>
      </c>
      <c r="E32" s="29"/>
      <c r="F32" s="94"/>
      <c r="G32" s="30"/>
      <c r="H32" s="102">
        <v>3812</v>
      </c>
      <c r="I32" s="31"/>
      <c r="J32" s="35"/>
      <c r="K32" s="102">
        <v>3812</v>
      </c>
      <c r="L32" s="31"/>
      <c r="M32" s="35"/>
      <c r="N32" s="33"/>
    </row>
    <row r="33" spans="1:17" s="34" customFormat="1" ht="14.45" customHeight="1" x14ac:dyDescent="0.15">
      <c r="A33" s="122"/>
      <c r="B33" s="104">
        <v>46204</v>
      </c>
      <c r="C33" s="105"/>
      <c r="D33" s="99">
        <v>28</v>
      </c>
      <c r="E33" s="29"/>
      <c r="F33" s="94"/>
      <c r="G33" s="30"/>
      <c r="H33" s="102">
        <v>6119</v>
      </c>
      <c r="I33" s="31"/>
      <c r="J33" s="35"/>
      <c r="K33" s="102">
        <v>6119</v>
      </c>
      <c r="L33" s="31"/>
      <c r="M33" s="35"/>
      <c r="N33" s="33"/>
    </row>
    <row r="34" spans="1:17" s="34" customFormat="1" ht="14.45" customHeight="1" x14ac:dyDescent="0.15">
      <c r="A34" s="122"/>
      <c r="B34" s="104">
        <v>46235</v>
      </c>
      <c r="C34" s="105"/>
      <c r="D34" s="99">
        <v>28</v>
      </c>
      <c r="E34" s="29"/>
      <c r="F34" s="94"/>
      <c r="G34" s="30"/>
      <c r="H34" s="102">
        <v>5523</v>
      </c>
      <c r="I34" s="31"/>
      <c r="J34" s="35"/>
      <c r="K34" s="102">
        <v>5523</v>
      </c>
      <c r="L34" s="31"/>
      <c r="M34" s="35"/>
      <c r="N34" s="33"/>
    </row>
    <row r="35" spans="1:17" s="34" customFormat="1" ht="14.45" customHeight="1" x14ac:dyDescent="0.15">
      <c r="A35" s="122"/>
      <c r="B35" s="104">
        <v>46266</v>
      </c>
      <c r="C35" s="105"/>
      <c r="D35" s="99">
        <v>28</v>
      </c>
      <c r="E35" s="29"/>
      <c r="F35" s="94"/>
      <c r="G35" s="30"/>
      <c r="H35" s="147">
        <v>4850</v>
      </c>
      <c r="I35" s="31"/>
      <c r="J35" s="35"/>
      <c r="K35" s="147">
        <v>4850</v>
      </c>
      <c r="L35" s="31"/>
      <c r="M35" s="35"/>
      <c r="N35" s="33"/>
    </row>
    <row r="36" spans="1:17" s="34" customFormat="1" ht="14.45" customHeight="1" x14ac:dyDescent="0.15">
      <c r="A36" s="122"/>
      <c r="B36" s="104">
        <v>46296</v>
      </c>
      <c r="C36" s="105"/>
      <c r="D36" s="99">
        <v>28</v>
      </c>
      <c r="E36" s="29"/>
      <c r="F36" s="94"/>
      <c r="G36" s="30"/>
      <c r="H36" s="102">
        <v>2813</v>
      </c>
      <c r="I36" s="31"/>
      <c r="J36" s="35"/>
      <c r="K36" s="102">
        <v>2813</v>
      </c>
      <c r="L36" s="31"/>
      <c r="M36" s="35"/>
      <c r="N36" s="33"/>
    </row>
    <row r="37" spans="1:17" s="34" customFormat="1" ht="14.45" customHeight="1" x14ac:dyDescent="0.15">
      <c r="A37" s="122"/>
      <c r="B37" s="104">
        <v>46327</v>
      </c>
      <c r="C37" s="105"/>
      <c r="D37" s="99">
        <v>28</v>
      </c>
      <c r="E37" s="29"/>
      <c r="F37" s="94"/>
      <c r="G37" s="30"/>
      <c r="H37" s="102">
        <v>3240</v>
      </c>
      <c r="I37" s="31"/>
      <c r="J37" s="35"/>
      <c r="K37" s="102">
        <v>3240</v>
      </c>
      <c r="L37" s="31"/>
      <c r="M37" s="35"/>
      <c r="N37" s="33"/>
    </row>
    <row r="38" spans="1:17" s="34" customFormat="1" ht="14.45" customHeight="1" x14ac:dyDescent="0.15">
      <c r="A38" s="122"/>
      <c r="B38" s="104">
        <v>46357</v>
      </c>
      <c r="C38" s="105"/>
      <c r="D38" s="99">
        <v>28</v>
      </c>
      <c r="E38" s="29"/>
      <c r="F38" s="94"/>
      <c r="G38" s="30"/>
      <c r="H38" s="102">
        <v>4352</v>
      </c>
      <c r="I38" s="31"/>
      <c r="J38" s="35"/>
      <c r="K38" s="102">
        <v>4352</v>
      </c>
      <c r="L38" s="31"/>
      <c r="M38" s="35"/>
      <c r="N38" s="33"/>
    </row>
    <row r="39" spans="1:17" s="34" customFormat="1" ht="14.45" customHeight="1" x14ac:dyDescent="0.15">
      <c r="A39" s="122"/>
      <c r="B39" s="104">
        <v>46388</v>
      </c>
      <c r="C39" s="105"/>
      <c r="D39" s="99">
        <v>28</v>
      </c>
      <c r="E39" s="29"/>
      <c r="F39" s="94"/>
      <c r="G39" s="30"/>
      <c r="H39" s="102">
        <v>4522</v>
      </c>
      <c r="I39" s="31"/>
      <c r="J39" s="35"/>
      <c r="K39" s="102">
        <v>4522</v>
      </c>
      <c r="L39" s="31"/>
      <c r="M39" s="35"/>
      <c r="N39" s="33"/>
    </row>
    <row r="40" spans="1:17" s="34" customFormat="1" ht="14.45" customHeight="1" x14ac:dyDescent="0.15">
      <c r="A40" s="122"/>
      <c r="B40" s="104">
        <v>46419</v>
      </c>
      <c r="C40" s="105"/>
      <c r="D40" s="99">
        <v>28</v>
      </c>
      <c r="E40" s="29"/>
      <c r="F40" s="94"/>
      <c r="G40" s="30"/>
      <c r="H40" s="102">
        <v>4125</v>
      </c>
      <c r="I40" s="31"/>
      <c r="J40" s="35"/>
      <c r="K40" s="102">
        <v>4125</v>
      </c>
      <c r="L40" s="31"/>
      <c r="M40" s="35"/>
      <c r="N40" s="33"/>
      <c r="Q40" s="42"/>
    </row>
    <row r="41" spans="1:17" s="34" customFormat="1" ht="14.45" customHeight="1" thickBot="1" x14ac:dyDescent="0.2">
      <c r="A41" s="122"/>
      <c r="B41" s="104">
        <v>46447</v>
      </c>
      <c r="C41" s="105"/>
      <c r="D41" s="99">
        <v>28</v>
      </c>
      <c r="E41" s="29"/>
      <c r="F41" s="94"/>
      <c r="G41" s="30"/>
      <c r="H41" s="102">
        <v>4060</v>
      </c>
      <c r="I41" s="31"/>
      <c r="J41" s="35"/>
      <c r="K41" s="102">
        <v>4060</v>
      </c>
      <c r="L41" s="31"/>
      <c r="M41" s="35"/>
      <c r="N41" s="33"/>
    </row>
    <row r="42" spans="1:17" s="34" customFormat="1" ht="14.45" customHeight="1" thickBot="1" x14ac:dyDescent="0.2">
      <c r="A42" s="44" t="s">
        <v>31</v>
      </c>
      <c r="B42" s="114"/>
      <c r="C42" s="114"/>
      <c r="D42" s="114"/>
      <c r="E42" s="114"/>
      <c r="F42" s="120"/>
      <c r="G42" s="45"/>
      <c r="H42" s="46"/>
      <c r="I42" s="47"/>
      <c r="J42" s="45"/>
      <c r="K42" s="46"/>
      <c r="L42" s="47"/>
      <c r="M42" s="45"/>
      <c r="N42" s="48"/>
      <c r="P42" s="42"/>
    </row>
    <row r="43" spans="1:17" s="34" customFormat="1" ht="14.45" customHeight="1" x14ac:dyDescent="0.15">
      <c r="A43" s="121" t="s">
        <v>33</v>
      </c>
      <c r="B43" s="118">
        <v>46113</v>
      </c>
      <c r="C43" s="119"/>
      <c r="D43" s="99">
        <v>36</v>
      </c>
      <c r="E43" s="43"/>
      <c r="F43" s="94"/>
      <c r="G43" s="30"/>
      <c r="H43" s="102">
        <v>2861</v>
      </c>
      <c r="I43" s="31"/>
      <c r="J43" s="32"/>
      <c r="K43" s="102">
        <v>2861</v>
      </c>
      <c r="L43" s="31"/>
      <c r="M43" s="32"/>
      <c r="N43" s="33"/>
    </row>
    <row r="44" spans="1:17" s="34" customFormat="1" ht="14.45" customHeight="1" x14ac:dyDescent="0.15">
      <c r="A44" s="122"/>
      <c r="B44" s="104">
        <v>46143</v>
      </c>
      <c r="C44" s="105"/>
      <c r="D44" s="99">
        <v>36</v>
      </c>
      <c r="E44" s="49"/>
      <c r="F44" s="94"/>
      <c r="G44" s="30"/>
      <c r="H44" s="102">
        <v>2654</v>
      </c>
      <c r="I44" s="31"/>
      <c r="J44" s="35"/>
      <c r="K44" s="102">
        <v>2654</v>
      </c>
      <c r="L44" s="31"/>
      <c r="M44" s="35"/>
      <c r="N44" s="33"/>
    </row>
    <row r="45" spans="1:17" s="34" customFormat="1" ht="14.45" customHeight="1" x14ac:dyDescent="0.15">
      <c r="A45" s="122"/>
      <c r="B45" s="104">
        <v>46174</v>
      </c>
      <c r="C45" s="105"/>
      <c r="D45" s="99">
        <v>36</v>
      </c>
      <c r="E45" s="49"/>
      <c r="F45" s="94"/>
      <c r="G45" s="30"/>
      <c r="H45" s="102">
        <v>2984</v>
      </c>
      <c r="I45" s="31"/>
      <c r="J45" s="35"/>
      <c r="K45" s="102">
        <v>2984</v>
      </c>
      <c r="L45" s="31"/>
      <c r="M45" s="35"/>
      <c r="N45" s="33"/>
    </row>
    <row r="46" spans="1:17" s="34" customFormat="1" ht="14.45" customHeight="1" x14ac:dyDescent="0.15">
      <c r="A46" s="122"/>
      <c r="B46" s="104">
        <v>46204</v>
      </c>
      <c r="C46" s="105"/>
      <c r="D46" s="99">
        <v>36</v>
      </c>
      <c r="E46" s="49"/>
      <c r="F46" s="94"/>
      <c r="G46" s="30"/>
      <c r="H46" s="102">
        <v>4197</v>
      </c>
      <c r="I46" s="31"/>
      <c r="J46" s="35"/>
      <c r="K46" s="102">
        <v>4197</v>
      </c>
      <c r="L46" s="31"/>
      <c r="M46" s="35"/>
      <c r="N46" s="33"/>
    </row>
    <row r="47" spans="1:17" s="34" customFormat="1" ht="14.45" customHeight="1" x14ac:dyDescent="0.15">
      <c r="A47" s="122"/>
      <c r="B47" s="104">
        <v>46235</v>
      </c>
      <c r="C47" s="105"/>
      <c r="D47" s="99">
        <v>36</v>
      </c>
      <c r="E47" s="49"/>
      <c r="F47" s="94"/>
      <c r="G47" s="30"/>
      <c r="H47" s="102">
        <v>3903</v>
      </c>
      <c r="I47" s="31"/>
      <c r="J47" s="35"/>
      <c r="K47" s="102">
        <v>3903</v>
      </c>
      <c r="L47" s="31"/>
      <c r="M47" s="35"/>
      <c r="N47" s="33"/>
    </row>
    <row r="48" spans="1:17" s="34" customFormat="1" ht="14.45" customHeight="1" x14ac:dyDescent="0.15">
      <c r="A48" s="122"/>
      <c r="B48" s="104">
        <v>46266</v>
      </c>
      <c r="C48" s="105"/>
      <c r="D48" s="99">
        <v>36</v>
      </c>
      <c r="E48" s="49"/>
      <c r="F48" s="94"/>
      <c r="G48" s="30"/>
      <c r="H48" s="147">
        <v>5826</v>
      </c>
      <c r="I48" s="31"/>
      <c r="J48" s="35"/>
      <c r="K48" s="147">
        <v>5826</v>
      </c>
      <c r="L48" s="31"/>
      <c r="M48" s="35"/>
      <c r="N48" s="33"/>
    </row>
    <row r="49" spans="1:17" s="34" customFormat="1" ht="14.45" customHeight="1" x14ac:dyDescent="0.15">
      <c r="A49" s="122"/>
      <c r="B49" s="104">
        <v>46296</v>
      </c>
      <c r="C49" s="105"/>
      <c r="D49" s="99">
        <v>36</v>
      </c>
      <c r="E49" s="49"/>
      <c r="F49" s="94"/>
      <c r="G49" s="30"/>
      <c r="H49" s="102">
        <v>2914</v>
      </c>
      <c r="I49" s="31"/>
      <c r="J49" s="35"/>
      <c r="K49" s="102">
        <v>2914</v>
      </c>
      <c r="L49" s="31"/>
      <c r="M49" s="35"/>
      <c r="N49" s="33"/>
    </row>
    <row r="50" spans="1:17" s="34" customFormat="1" ht="14.45" customHeight="1" x14ac:dyDescent="0.15">
      <c r="A50" s="122"/>
      <c r="B50" s="104">
        <v>46327</v>
      </c>
      <c r="C50" s="105"/>
      <c r="D50" s="99">
        <v>36</v>
      </c>
      <c r="E50" s="49"/>
      <c r="F50" s="94"/>
      <c r="G50" s="30"/>
      <c r="H50" s="102">
        <v>2696</v>
      </c>
      <c r="I50" s="31"/>
      <c r="J50" s="35"/>
      <c r="K50" s="102">
        <v>2696</v>
      </c>
      <c r="L50" s="31"/>
      <c r="M50" s="35"/>
      <c r="N50" s="33"/>
    </row>
    <row r="51" spans="1:17" s="34" customFormat="1" ht="14.45" customHeight="1" x14ac:dyDescent="0.15">
      <c r="A51" s="122"/>
      <c r="B51" s="104">
        <v>46357</v>
      </c>
      <c r="C51" s="105"/>
      <c r="D51" s="99">
        <v>36</v>
      </c>
      <c r="E51" s="49"/>
      <c r="F51" s="94"/>
      <c r="G51" s="30"/>
      <c r="H51" s="102">
        <v>3912</v>
      </c>
      <c r="I51" s="31"/>
      <c r="J51" s="35"/>
      <c r="K51" s="102">
        <v>3912</v>
      </c>
      <c r="L51" s="31"/>
      <c r="M51" s="35"/>
      <c r="N51" s="33"/>
    </row>
    <row r="52" spans="1:17" s="34" customFormat="1" ht="14.45" customHeight="1" x14ac:dyDescent="0.15">
      <c r="A52" s="122"/>
      <c r="B52" s="104">
        <v>46388</v>
      </c>
      <c r="C52" s="105"/>
      <c r="D52" s="99">
        <v>36</v>
      </c>
      <c r="E52" s="49"/>
      <c r="F52" s="94"/>
      <c r="G52" s="30"/>
      <c r="H52" s="102">
        <v>4062</v>
      </c>
      <c r="I52" s="31"/>
      <c r="J52" s="35"/>
      <c r="K52" s="102">
        <v>4062</v>
      </c>
      <c r="L52" s="31"/>
      <c r="M52" s="35"/>
      <c r="N52" s="33"/>
    </row>
    <row r="53" spans="1:17" s="34" customFormat="1" ht="14.45" customHeight="1" x14ac:dyDescent="0.15">
      <c r="A53" s="122"/>
      <c r="B53" s="104">
        <v>46419</v>
      </c>
      <c r="C53" s="105"/>
      <c r="D53" s="99">
        <v>36</v>
      </c>
      <c r="E53" s="49"/>
      <c r="F53" s="94"/>
      <c r="G53" s="30"/>
      <c r="H53" s="102">
        <v>3954</v>
      </c>
      <c r="I53" s="31"/>
      <c r="J53" s="35"/>
      <c r="K53" s="102">
        <v>3954</v>
      </c>
      <c r="L53" s="31"/>
      <c r="M53" s="35"/>
      <c r="N53" s="33"/>
      <c r="Q53" s="42"/>
    </row>
    <row r="54" spans="1:17" s="34" customFormat="1" ht="14.45" customHeight="1" x14ac:dyDescent="0.15">
      <c r="A54" s="123"/>
      <c r="B54" s="111">
        <v>46447</v>
      </c>
      <c r="C54" s="112"/>
      <c r="D54" s="100">
        <v>36</v>
      </c>
      <c r="E54" s="49"/>
      <c r="F54" s="94"/>
      <c r="G54" s="50"/>
      <c r="H54" s="103">
        <v>3661</v>
      </c>
      <c r="I54" s="31"/>
      <c r="J54" s="36"/>
      <c r="K54" s="103">
        <v>3661</v>
      </c>
      <c r="L54" s="51"/>
      <c r="M54" s="36"/>
      <c r="N54" s="52"/>
    </row>
    <row r="55" spans="1:17" s="34" customFormat="1" ht="14.45" customHeight="1" thickBot="1" x14ac:dyDescent="0.2">
      <c r="A55" s="44" t="s">
        <v>31</v>
      </c>
      <c r="B55" s="113"/>
      <c r="C55" s="113"/>
      <c r="D55" s="113"/>
      <c r="E55" s="113"/>
      <c r="F55" s="115"/>
      <c r="G55" s="53"/>
      <c r="H55" s="46"/>
      <c r="I55" s="55"/>
      <c r="J55" s="53"/>
      <c r="K55" s="54"/>
      <c r="L55" s="55"/>
      <c r="M55" s="53"/>
      <c r="N55" s="56"/>
      <c r="P55" s="42"/>
    </row>
    <row r="56" spans="1:17" s="34" customFormat="1" ht="21.95" customHeight="1" thickBot="1" x14ac:dyDescent="0.2">
      <c r="A56" s="57" t="s">
        <v>34</v>
      </c>
      <c r="B56" s="106"/>
      <c r="C56" s="106"/>
      <c r="D56" s="106"/>
      <c r="E56" s="106"/>
      <c r="F56" s="107"/>
      <c r="G56" s="58"/>
      <c r="H56" s="59"/>
      <c r="I56" s="60"/>
      <c r="J56" s="61"/>
      <c r="K56" s="59"/>
      <c r="L56" s="60"/>
      <c r="M56" s="61"/>
      <c r="N56" s="62"/>
      <c r="P56" s="42"/>
      <c r="Q56" s="63"/>
    </row>
    <row r="57" spans="1:17" s="34" customFormat="1" ht="9.6" customHeight="1" thickBot="1" x14ac:dyDescent="0.2">
      <c r="A57" s="64"/>
      <c r="B57" s="64"/>
      <c r="C57" s="64"/>
      <c r="D57" s="64"/>
      <c r="E57" s="64"/>
      <c r="F57" s="64"/>
      <c r="G57" s="65"/>
      <c r="H57" s="66"/>
      <c r="I57" s="67"/>
      <c r="J57" s="65"/>
      <c r="K57" s="68"/>
      <c r="L57" s="69"/>
      <c r="M57" s="70"/>
      <c r="N57" s="71"/>
      <c r="P57" s="42"/>
      <c r="Q57" s="63"/>
    </row>
    <row r="58" spans="1:17" ht="24" customHeight="1" thickBot="1" x14ac:dyDescent="0.2">
      <c r="A58" s="2"/>
      <c r="B58" s="64"/>
      <c r="C58" s="64"/>
      <c r="D58" s="64"/>
      <c r="E58" s="64"/>
      <c r="F58" s="72"/>
      <c r="G58" s="73"/>
      <c r="H58" s="73"/>
      <c r="I58" s="34"/>
      <c r="J58" s="74"/>
      <c r="K58" s="108" t="s">
        <v>35</v>
      </c>
      <c r="L58" s="109"/>
      <c r="M58" s="110"/>
      <c r="N58" s="75"/>
    </row>
    <row r="59" spans="1:17" ht="14.45" customHeight="1" x14ac:dyDescent="0.15">
      <c r="B59" s="76"/>
      <c r="E59" s="77"/>
      <c r="F59" s="78"/>
      <c r="G59" s="79"/>
      <c r="H59" s="77"/>
      <c r="J59" s="79"/>
      <c r="K59" s="77"/>
      <c r="M59" s="79"/>
    </row>
    <row r="60" spans="1:17" x14ac:dyDescent="0.15">
      <c r="A60" s="86" t="s">
        <v>36</v>
      </c>
      <c r="B60" s="87"/>
      <c r="C60" s="87"/>
      <c r="D60" s="87"/>
      <c r="E60" s="88"/>
      <c r="F60" s="89"/>
      <c r="G60" s="90"/>
      <c r="H60" s="88"/>
      <c r="I60" s="86"/>
      <c r="J60" s="90"/>
      <c r="K60" s="88"/>
      <c r="L60" s="86"/>
      <c r="M60" s="90"/>
      <c r="N60" s="91"/>
    </row>
    <row r="61" spans="1:17" x14ac:dyDescent="0.15">
      <c r="A61" s="86" t="s">
        <v>37</v>
      </c>
      <c r="B61" s="87"/>
      <c r="C61" s="87"/>
      <c r="D61" s="87"/>
      <c r="E61" s="88"/>
      <c r="F61" s="89"/>
      <c r="G61" s="90"/>
      <c r="H61" s="88"/>
      <c r="I61" s="86"/>
      <c r="J61" s="90"/>
      <c r="K61" s="88"/>
      <c r="L61" s="86"/>
      <c r="M61" s="90"/>
      <c r="N61" s="91"/>
    </row>
    <row r="62" spans="1:17" x14ac:dyDescent="0.15">
      <c r="A62" s="86" t="s">
        <v>46</v>
      </c>
      <c r="B62" s="87"/>
      <c r="C62" s="87"/>
      <c r="D62" s="87"/>
      <c r="E62" s="88"/>
      <c r="F62" s="89"/>
      <c r="G62" s="90"/>
      <c r="H62" s="88"/>
      <c r="I62" s="86"/>
      <c r="J62" s="90"/>
      <c r="K62" s="88"/>
      <c r="L62" s="86"/>
      <c r="M62" s="90"/>
      <c r="N62" s="91"/>
    </row>
    <row r="63" spans="1:17" ht="11.1" customHeight="1" x14ac:dyDescent="0.15">
      <c r="A63" s="86" t="s">
        <v>47</v>
      </c>
      <c r="B63" s="87"/>
      <c r="C63" s="87"/>
      <c r="D63" s="87"/>
      <c r="E63" s="88"/>
      <c r="F63" s="89"/>
      <c r="G63" s="90"/>
      <c r="H63" s="88"/>
      <c r="I63" s="86"/>
      <c r="J63" s="90"/>
      <c r="K63" s="88"/>
      <c r="L63" s="86"/>
      <c r="M63" s="90"/>
      <c r="N63" s="91"/>
    </row>
    <row r="64" spans="1:17" x14ac:dyDescent="0.15">
      <c r="A64" s="86" t="s">
        <v>38</v>
      </c>
      <c r="B64" s="87"/>
      <c r="C64" s="87"/>
      <c r="D64" s="87"/>
      <c r="E64" s="88"/>
      <c r="F64" s="89"/>
      <c r="G64" s="90"/>
      <c r="H64" s="88"/>
      <c r="I64" s="86"/>
      <c r="J64" s="90"/>
      <c r="K64" s="88"/>
      <c r="L64" s="86"/>
      <c r="M64" s="90"/>
      <c r="N64" s="91"/>
    </row>
  </sheetData>
  <mergeCells count="69">
    <mergeCell ref="A2:N2"/>
    <mergeCell ref="F8:G8"/>
    <mergeCell ref="H8:I8"/>
    <mergeCell ref="J8:K8"/>
    <mergeCell ref="A9:E9"/>
    <mergeCell ref="F9:G9"/>
    <mergeCell ref="H9:I9"/>
    <mergeCell ref="J9:K9"/>
    <mergeCell ref="A10:E10"/>
    <mergeCell ref="F10:G10"/>
    <mergeCell ref="H10:I10"/>
    <mergeCell ref="J10:K10"/>
    <mergeCell ref="A11:E11"/>
    <mergeCell ref="F11:G11"/>
    <mergeCell ref="H11:I11"/>
    <mergeCell ref="J11:K11"/>
    <mergeCell ref="A12:E12"/>
    <mergeCell ref="F12:G12"/>
    <mergeCell ref="H12:I12"/>
    <mergeCell ref="J12:K12"/>
    <mergeCell ref="A14:A16"/>
    <mergeCell ref="B14:C16"/>
    <mergeCell ref="D14:G14"/>
    <mergeCell ref="H14:J14"/>
    <mergeCell ref="K14:M14"/>
    <mergeCell ref="A17:A28"/>
    <mergeCell ref="B17:C17"/>
    <mergeCell ref="B18:C18"/>
    <mergeCell ref="B19:C19"/>
    <mergeCell ref="B20:C20"/>
    <mergeCell ref="B21:C21"/>
    <mergeCell ref="B22:C22"/>
    <mergeCell ref="B23:C23"/>
    <mergeCell ref="B24:C24"/>
    <mergeCell ref="B25:C25"/>
    <mergeCell ref="B26:C26"/>
    <mergeCell ref="B27:C27"/>
    <mergeCell ref="B28:C28"/>
    <mergeCell ref="B29:F29"/>
    <mergeCell ref="B30:C30"/>
    <mergeCell ref="B41:C41"/>
    <mergeCell ref="B42:F42"/>
    <mergeCell ref="A43:A54"/>
    <mergeCell ref="B43:C43"/>
    <mergeCell ref="B44:C44"/>
    <mergeCell ref="B45:C45"/>
    <mergeCell ref="B46:C46"/>
    <mergeCell ref="B47:C47"/>
    <mergeCell ref="B48:C48"/>
    <mergeCell ref="B49:C49"/>
    <mergeCell ref="A30:A41"/>
    <mergeCell ref="B40:C40"/>
    <mergeCell ref="B31:C31"/>
    <mergeCell ref="B32:C32"/>
    <mergeCell ref="B33:C33"/>
    <mergeCell ref="B34:C34"/>
    <mergeCell ref="B56:F56"/>
    <mergeCell ref="K58:M58"/>
    <mergeCell ref="B50:C50"/>
    <mergeCell ref="B51:C51"/>
    <mergeCell ref="B52:C52"/>
    <mergeCell ref="B53:C53"/>
    <mergeCell ref="B54:C54"/>
    <mergeCell ref="B55:F55"/>
    <mergeCell ref="B35:C35"/>
    <mergeCell ref="B36:C36"/>
    <mergeCell ref="B37:C37"/>
    <mergeCell ref="B38:C38"/>
    <mergeCell ref="B39:C39"/>
  </mergeCells>
  <phoneticPr fontId="3"/>
  <pageMargins left="0.47244094488188981" right="0.11811023622047245" top="0.39370078740157483" bottom="0.39370078740157483" header="0.31496062992125984" footer="0.31496062992125984"/>
  <pageSetup paperSize="9" scale="87"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8a8c1fb3-3125-4877-81fa-701830d28e73">
      <UserInfo>
        <DisplayName/>
        <AccountId xsi:nil="true"/>
        <AccountType/>
      </UserInfo>
    </Owner>
    <lcf76f155ced4ddcb4097134ff3c332f xmlns="8a8c1fb3-3125-4877-81fa-701830d28e73">
      <Terms xmlns="http://schemas.microsoft.com/office/infopath/2007/PartnerControls"/>
    </lcf76f155ced4ddcb4097134ff3c332f>
    <TaxCatchAll xmlns="c8886e6d-ca38-4783-ac23-8bd097117a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3E798F06D5774A865CDC9BB2382F85" ma:contentTypeVersion="15" ma:contentTypeDescription="新しいドキュメントを作成します。" ma:contentTypeScope="" ma:versionID="bc72d6d2cb9c19502d7c643f41d2bdbb">
  <xsd:schema xmlns:xsd="http://www.w3.org/2001/XMLSchema" xmlns:xs="http://www.w3.org/2001/XMLSchema" xmlns:p="http://schemas.microsoft.com/office/2006/metadata/properties" xmlns:ns2="8a8c1fb3-3125-4877-81fa-701830d28e73" xmlns:ns3="c8886e6d-ca38-4783-ac23-8bd097117a79" targetNamespace="http://schemas.microsoft.com/office/2006/metadata/properties" ma:root="true" ma:fieldsID="359e2402142b64f65f435e26e75bdfac" ns2:_="" ns3:_="">
    <xsd:import namespace="8a8c1fb3-3125-4877-81fa-701830d28e73"/>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8c1fb3-3125-4877-81fa-701830d28e7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c2c3864-0333-4a49-8d2f-d64219b5fca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BC5912-D9A1-4D82-BC5C-F64936207C4E}">
  <ds:schemaRef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c8886e6d-ca38-4783-ac23-8bd097117a79"/>
    <ds:schemaRef ds:uri="http://purl.org/dc/elements/1.1/"/>
    <ds:schemaRef ds:uri="8a8c1fb3-3125-4877-81fa-701830d28e73"/>
    <ds:schemaRef ds:uri="http://purl.org/dc/dcmitype/"/>
    <ds:schemaRef ds:uri="http://purl.org/dc/terms/"/>
  </ds:schemaRefs>
</ds:datastoreItem>
</file>

<file path=customXml/itemProps2.xml><?xml version="1.0" encoding="utf-8"?>
<ds:datastoreItem xmlns:ds="http://schemas.openxmlformats.org/officeDocument/2006/customXml" ds:itemID="{627B4FC0-A207-4D1F-9B5A-E60C053C2153}"/>
</file>

<file path=customXml/itemProps3.xml><?xml version="1.0" encoding="utf-8"?>
<ds:datastoreItem xmlns:ds="http://schemas.openxmlformats.org/officeDocument/2006/customXml" ds:itemID="{DA5F93DE-E085-4CA4-81BF-C6EFE9338B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数式有</vt:lpstr>
      <vt:lpstr>数式無</vt:lpstr>
      <vt:lpstr>数式無!Print_Area</vt:lpstr>
      <vt:lpstr>数式有!Print_Area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0x0101005B3E798F06D5774A865CDC9BB2382F85</vt:lpwstr>
  </property>
  <property fmtid="{D5CDD505-2E9C-101B-9397-08002B2CF9AE}" pid="3" name="MediaServiceImageTags">
    <vt:lpwstr/>
  </property>
</Properties>
</file>