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9.5.242\共有\常用\総務部\総務課\【大分類】02　会計\【中分類】055　予算執行\【小分類】契約関係綴（令和６年度）【物品役務等】【令和７年度年契分】\02久松作業\2025-2（入札）電気・低圧（大館署・横手署）\令和７年度 （２回目）\1.入札\"/>
    </mc:Choice>
  </mc:AlternateContent>
  <xr:revisionPtr revIDLastSave="0" documentId="13_ncr:1_{073B9B0E-6CC4-4A81-9A9A-D7976E07D7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内訳書（低圧）" sheetId="23" r:id="rId1"/>
  </sheets>
  <definedNames>
    <definedName name="_xlnm.Print_Area" localSheetId="0">'内訳書（低圧）'!$A$1:$S$56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4" i="23" l="1"/>
  <c r="Q43" i="23"/>
  <c r="Q42" i="23"/>
  <c r="Q41" i="23"/>
  <c r="Q40" i="23"/>
  <c r="Q39" i="23"/>
  <c r="D33" i="23"/>
  <c r="G33" i="23" s="1"/>
  <c r="J16" i="23"/>
  <c r="L17" i="23" s="1"/>
  <c r="G16" i="23"/>
  <c r="I17" i="23" s="1"/>
  <c r="C16" i="23"/>
  <c r="F17" i="23" s="1"/>
  <c r="M17" i="23" l="1"/>
  <c r="I16" i="23"/>
  <c r="I18" i="23" s="1"/>
  <c r="F16" i="23"/>
  <c r="L16" i="23"/>
  <c r="L18" i="23" s="1"/>
  <c r="G34" i="23"/>
  <c r="G35" i="23" s="1"/>
  <c r="M16" i="23" l="1"/>
  <c r="M18" i="23" s="1"/>
  <c r="C21" i="23" s="1"/>
  <c r="H52" i="23" s="1"/>
  <c r="F18" i="23"/>
  <c r="O45" i="23" l="1"/>
  <c r="N45" i="23"/>
  <c r="M45" i="23"/>
  <c r="L45" i="23"/>
  <c r="K45" i="23"/>
  <c r="J45" i="23"/>
  <c r="I45" i="23"/>
  <c r="H45" i="23"/>
  <c r="G45" i="23"/>
  <c r="F45" i="23"/>
  <c r="E45" i="23"/>
  <c r="D45" i="23"/>
  <c r="P44" i="23"/>
  <c r="R44" i="23" s="1"/>
  <c r="P43" i="23"/>
  <c r="R43" i="23" s="1"/>
  <c r="P42" i="23"/>
  <c r="R42" i="23" s="1"/>
  <c r="P41" i="23"/>
  <c r="R41" i="23" s="1"/>
  <c r="P40" i="23"/>
  <c r="R40" i="23" s="1"/>
  <c r="P39" i="23"/>
  <c r="R39" i="23" s="1"/>
  <c r="R45" i="23" l="1"/>
  <c r="D47" i="23" s="1"/>
  <c r="P45" i="23"/>
  <c r="H53" i="23" l="1"/>
  <c r="H54" i="23" s="1"/>
  <c r="H55" i="23" s="1"/>
</calcChain>
</file>

<file path=xl/sharedStrings.xml><?xml version="1.0" encoding="utf-8"?>
<sst xmlns="http://schemas.openxmlformats.org/spreadsheetml/2006/main" count="100" uniqueCount="75">
  <si>
    <t>4月</t>
    <rPh sb="1" eb="2">
      <t>ガツ</t>
    </rPh>
    <phoneticPr fontId="1"/>
  </si>
  <si>
    <t>5月</t>
    <rPh sb="1" eb="2">
      <t>ガツ</t>
    </rPh>
    <phoneticPr fontId="1"/>
  </si>
  <si>
    <t>需要場所</t>
    <rPh sb="0" eb="2">
      <t>ジュヨウ</t>
    </rPh>
    <rPh sb="2" eb="4">
      <t>バショ</t>
    </rPh>
    <phoneticPr fontId="1"/>
  </si>
  <si>
    <t>予定使用電力量（キロワット時）</t>
    <rPh sb="0" eb="2">
      <t>ヨテイ</t>
    </rPh>
    <rPh sb="2" eb="4">
      <t>シヨウ</t>
    </rPh>
    <rPh sb="4" eb="6">
      <t>デンリョク</t>
    </rPh>
    <rPh sb="6" eb="7">
      <t>リョウ</t>
    </rPh>
    <rPh sb="13" eb="14">
      <t>ジ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</si>
  <si>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</si>
  <si>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</si>
  <si>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</si>
  <si>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</si>
  <si>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</si>
  <si>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</si>
  <si>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</si>
  <si>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</si>
  <si>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</si>
  <si>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</si>
  <si>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合計</t>
    <rPh sb="0" eb="2">
      <t>ゴウケイ</t>
    </rPh>
    <phoneticPr fontId="1"/>
  </si>
  <si>
    <t>基本料金</t>
    <rPh sb="0" eb="2">
      <t>キホン</t>
    </rPh>
    <rPh sb="2" eb="4">
      <t>リョウキン</t>
    </rPh>
    <phoneticPr fontId="1"/>
  </si>
  <si>
    <t>契約電力</t>
    <rPh sb="0" eb="2">
      <t>ケイヤク</t>
    </rPh>
    <rPh sb="2" eb="4">
      <t>デンリョク</t>
    </rPh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</si>
  <si>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</si>
  <si>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単価</t>
    <rPh sb="0" eb="2">
      <t>タンカ</t>
    </rPh>
    <phoneticPr fontId="1"/>
  </si>
  <si>
    <t>小計</t>
    <rPh sb="0" eb="2">
      <t>ショウケイ</t>
    </rPh>
    <phoneticPr fontId="1"/>
  </si>
  <si>
    <t>円/月</t>
    <rPh sb="0" eb="1">
      <t>エン</t>
    </rPh>
    <rPh sb="2" eb="3">
      <t>ツキ</t>
    </rPh>
    <phoneticPr fontId="1"/>
  </si>
  <si>
    <t>円/年</t>
    <rPh sb="0" eb="1">
      <t>エン</t>
    </rPh>
    <rPh sb="2" eb="3">
      <t>ネン</t>
    </rPh>
    <phoneticPr fontId="1"/>
  </si>
  <si>
    <t>円</t>
    <rPh sb="0" eb="1">
      <t>エン</t>
    </rPh>
    <phoneticPr fontId="1"/>
  </si>
  <si>
    <t>単価
（月額）</t>
    <rPh sb="0" eb="2">
      <t>タンカ</t>
    </rPh>
    <rPh sb="4" eb="6">
      <t>ゲツガク</t>
    </rPh>
    <phoneticPr fontId="1"/>
  </si>
  <si>
    <t>kＶＡ</t>
    <phoneticPr fontId="1"/>
  </si>
  <si>
    <t>契約アンペア</t>
    <rPh sb="0" eb="2">
      <t>ケイヤク</t>
    </rPh>
    <phoneticPr fontId="1"/>
  </si>
  <si>
    <t>～120kWh</t>
    <phoneticPr fontId="1"/>
  </si>
  <si>
    <t>121～300</t>
    <phoneticPr fontId="1"/>
  </si>
  <si>
    <t>301～</t>
    <phoneticPr fontId="1"/>
  </si>
  <si>
    <t>範囲</t>
    <rPh sb="0" eb="2">
      <t>ハンイ</t>
    </rPh>
    <phoneticPr fontId="1"/>
  </si>
  <si>
    <t>使用量計</t>
    <rPh sb="0" eb="3">
      <t>シヨウリョウ</t>
    </rPh>
    <rPh sb="3" eb="4">
      <t>ケイ</t>
    </rPh>
    <phoneticPr fontId="1"/>
  </si>
  <si>
    <t>×12ヶ月</t>
    <rPh sb="4" eb="5">
      <t>ゲツ</t>
    </rPh>
    <phoneticPr fontId="1"/>
  </si>
  <si>
    <t>夏季（７～９月）</t>
    <rPh sb="0" eb="2">
      <t>カキ</t>
    </rPh>
    <rPh sb="6" eb="7">
      <t>ツキ</t>
    </rPh>
    <phoneticPr fontId="1"/>
  </si>
  <si>
    <t>夏季以外</t>
    <rPh sb="0" eb="2">
      <t>カキ</t>
    </rPh>
    <rPh sb="2" eb="4">
      <t>イガイ</t>
    </rPh>
    <phoneticPr fontId="1"/>
  </si>
  <si>
    <t>使用量</t>
    <rPh sb="0" eb="2">
      <t>シヨウ</t>
    </rPh>
    <rPh sb="2" eb="3">
      <t>リョウ</t>
    </rPh>
    <phoneticPr fontId="1"/>
  </si>
  <si>
    <t>kW</t>
    <phoneticPr fontId="1"/>
  </si>
  <si>
    <t>円/kWh</t>
    <rPh sb="0" eb="1">
      <t>エン</t>
    </rPh>
    <phoneticPr fontId="1"/>
  </si>
  <si>
    <t>kWh</t>
    <phoneticPr fontId="1"/>
  </si>
  <si>
    <t xml:space="preserve">低圧電力料金　＝　 </t>
    <rPh sb="0" eb="2">
      <t>テイアツ</t>
    </rPh>
    <rPh sb="2" eb="4">
      <t>デンリョク</t>
    </rPh>
    <rPh sb="4" eb="6">
      <t>リョウキン</t>
    </rPh>
    <phoneticPr fontId="1"/>
  </si>
  <si>
    <t>　</t>
    <phoneticPr fontId="1"/>
  </si>
  <si>
    <t>最初の１２０ｋWhまで</t>
    <rPh sb="0" eb="2">
      <t>サイショ</t>
    </rPh>
    <phoneticPr fontId="1"/>
  </si>
  <si>
    <t>１２０ｋWhを超え３００ｋWhまで</t>
    <rPh sb="7" eb="8">
      <t>コ</t>
    </rPh>
    <phoneticPr fontId="1"/>
  </si>
  <si>
    <t>３００ｋWhを超える</t>
    <rPh sb="7" eb="8">
      <t>コ</t>
    </rPh>
    <phoneticPr fontId="1"/>
  </si>
  <si>
    <t>…①</t>
    <phoneticPr fontId="1"/>
  </si>
  <si>
    <t>…②</t>
    <phoneticPr fontId="1"/>
  </si>
  <si>
    <t>大館労働基準監督署</t>
    <rPh sb="0" eb="2">
      <t>オオダテ</t>
    </rPh>
    <rPh sb="2" eb="4">
      <t>ロウドウ</t>
    </rPh>
    <rPh sb="4" eb="6">
      <t>キジュン</t>
    </rPh>
    <rPh sb="6" eb="9">
      <t>カントクショ</t>
    </rPh>
    <phoneticPr fontId="1"/>
  </si>
  <si>
    <t>横手労働基準監督署</t>
    <rPh sb="0" eb="2">
      <t>ヨコテ</t>
    </rPh>
    <rPh sb="2" eb="4">
      <t>ロウドウ</t>
    </rPh>
    <rPh sb="4" eb="6">
      <t>キジュン</t>
    </rPh>
    <rPh sb="6" eb="9">
      <t>カントクショ</t>
    </rPh>
    <phoneticPr fontId="1"/>
  </si>
  <si>
    <t>大館労働基準監督署</t>
    <rPh sb="0" eb="2">
      <t>オオダテ</t>
    </rPh>
    <rPh sb="2" eb="4">
      <t>ロウドウ</t>
    </rPh>
    <rPh sb="4" eb="6">
      <t>キジュン</t>
    </rPh>
    <rPh sb="6" eb="9">
      <t>カントクショ</t>
    </rPh>
    <rPh sb="8" eb="9">
      <t>ショ</t>
    </rPh>
    <phoneticPr fontId="1"/>
  </si>
  <si>
    <t>円（税込）</t>
    <rPh sb="0" eb="1">
      <t>エン</t>
    </rPh>
    <rPh sb="2" eb="4">
      <t>ゼイコ</t>
    </rPh>
    <phoneticPr fontId="1"/>
  </si>
  <si>
    <t>円/月（税込）</t>
    <rPh sb="0" eb="1">
      <t>エン</t>
    </rPh>
    <rPh sb="2" eb="3">
      <t>ツキ</t>
    </rPh>
    <rPh sb="4" eb="6">
      <t>ゼイコミ</t>
    </rPh>
    <phoneticPr fontId="1"/>
  </si>
  <si>
    <t>円/ｋWh（税込）夏季（７/１～９/３０）</t>
    <rPh sb="7" eb="8">
      <t>コ</t>
    </rPh>
    <rPh sb="9" eb="11">
      <t>カキ</t>
    </rPh>
    <phoneticPr fontId="1"/>
  </si>
  <si>
    <t>円/ｋWh（税込）その他季</t>
    <rPh sb="7" eb="8">
      <t>コ</t>
    </rPh>
    <rPh sb="11" eb="12">
      <t>タ</t>
    </rPh>
    <rPh sb="12" eb="13">
      <t>キ</t>
    </rPh>
    <phoneticPr fontId="1"/>
  </si>
  <si>
    <t>円/ｋVA・月（税込）</t>
    <rPh sb="0" eb="1">
      <t>エン</t>
    </rPh>
    <rPh sb="6" eb="7">
      <t>ツキ</t>
    </rPh>
    <rPh sb="8" eb="10">
      <t>ゼイコミ</t>
    </rPh>
    <phoneticPr fontId="1"/>
  </si>
  <si>
    <t>円/ｋWh（税込）</t>
    <rPh sb="0" eb="1">
      <t>エン</t>
    </rPh>
    <rPh sb="6" eb="8">
      <t>ゼイコミ</t>
    </rPh>
    <phoneticPr fontId="1"/>
  </si>
  <si>
    <t>従量電灯料金（①+②）　＝　</t>
    <rPh sb="0" eb="2">
      <t>ジュウリョウ</t>
    </rPh>
    <rPh sb="2" eb="4">
      <t>デントウ</t>
    </rPh>
    <rPh sb="4" eb="6">
      <t>リョウキン</t>
    </rPh>
    <phoneticPr fontId="1"/>
  </si>
  <si>
    <t>１．低圧電力について</t>
    <rPh sb="2" eb="4">
      <t>テイアツ</t>
    </rPh>
    <rPh sb="4" eb="6">
      <t>デンリョク</t>
    </rPh>
    <phoneticPr fontId="1"/>
  </si>
  <si>
    <t>２．従量電灯について</t>
    <rPh sb="2" eb="4">
      <t>ジュウリョウ</t>
    </rPh>
    <rPh sb="4" eb="6">
      <t>デントウ</t>
    </rPh>
    <phoneticPr fontId="1"/>
  </si>
  <si>
    <t>１．低圧電力</t>
    <rPh sb="2" eb="4">
      <t>テイアツ</t>
    </rPh>
    <rPh sb="4" eb="6">
      <t>デンリョク</t>
    </rPh>
    <phoneticPr fontId="1"/>
  </si>
  <si>
    <t>２．従量電灯</t>
    <rPh sb="2" eb="4">
      <t>ジュウリョウ</t>
    </rPh>
    <rPh sb="4" eb="6">
      <t>デントウ</t>
    </rPh>
    <phoneticPr fontId="1"/>
  </si>
  <si>
    <t>単価（円）</t>
    <rPh sb="0" eb="2">
      <t>タンカ</t>
    </rPh>
    <rPh sb="3" eb="4">
      <t>エン</t>
    </rPh>
    <phoneticPr fontId="1"/>
  </si>
  <si>
    <t>電気料金合計（税込）</t>
    <rPh sb="0" eb="2">
      <t>デンキ</t>
    </rPh>
    <rPh sb="2" eb="4">
      <t>リョウキン</t>
    </rPh>
    <rPh sb="4" eb="6">
      <t>ゴウケイ</t>
    </rPh>
    <rPh sb="7" eb="9">
      <t>ゼイコ</t>
    </rPh>
    <phoneticPr fontId="1"/>
  </si>
  <si>
    <t>契約種別等</t>
    <rPh sb="0" eb="2">
      <t>ケイヤク</t>
    </rPh>
    <rPh sb="2" eb="4">
      <t>シュベツ</t>
    </rPh>
    <rPh sb="4" eb="5">
      <t>トウ</t>
    </rPh>
    <phoneticPr fontId="1"/>
  </si>
  <si>
    <t>※力率割引がある場合は、低圧電力の力率を９０％として適用し、割引前の単価と割引後の単価を判別できるように記載すること。</t>
    <rPh sb="1" eb="3">
      <t>リキリツ</t>
    </rPh>
    <rPh sb="3" eb="5">
      <t>ワリビキ</t>
    </rPh>
    <rPh sb="8" eb="10">
      <t>バアイ</t>
    </rPh>
    <rPh sb="12" eb="14">
      <t>テイアツ</t>
    </rPh>
    <rPh sb="14" eb="16">
      <t>デンリョク</t>
    </rPh>
    <rPh sb="17" eb="19">
      <t>リキリツ</t>
    </rPh>
    <rPh sb="26" eb="28">
      <t>テキヨウ</t>
    </rPh>
    <rPh sb="30" eb="32">
      <t>ワリビキ</t>
    </rPh>
    <rPh sb="32" eb="33">
      <t>マエ</t>
    </rPh>
    <rPh sb="34" eb="36">
      <t>タンカ</t>
    </rPh>
    <rPh sb="37" eb="39">
      <t>ワリビキ</t>
    </rPh>
    <rPh sb="39" eb="40">
      <t>ゴ</t>
    </rPh>
    <rPh sb="41" eb="43">
      <t>タンカ</t>
    </rPh>
    <rPh sb="44" eb="46">
      <t>ハンベツ</t>
    </rPh>
    <rPh sb="52" eb="54">
      <t>キサイ</t>
    </rPh>
    <phoneticPr fontId="1"/>
  </si>
  <si>
    <t>３．合計</t>
    <rPh sb="2" eb="4">
      <t>ゴウケイ</t>
    </rPh>
    <phoneticPr fontId="1"/>
  </si>
  <si>
    <t>小計（円）</t>
    <rPh sb="0" eb="2">
      <t>ショウケイ</t>
    </rPh>
    <rPh sb="3" eb="4">
      <t>エン</t>
    </rPh>
    <phoneticPr fontId="1"/>
  </si>
  <si>
    <t>※計算した結果が同じとなれば任意様式による提出を可とする。</t>
    <rPh sb="1" eb="3">
      <t>ケイサン</t>
    </rPh>
    <rPh sb="5" eb="7">
      <t>ケッカ</t>
    </rPh>
    <rPh sb="8" eb="9">
      <t>オナ</t>
    </rPh>
    <rPh sb="14" eb="16">
      <t>ニンイ</t>
    </rPh>
    <rPh sb="21" eb="23">
      <t>テイシュツ</t>
    </rPh>
    <phoneticPr fontId="1"/>
  </si>
  <si>
    <t>合計（基本＋電力量料金）</t>
    <rPh sb="0" eb="2">
      <t>ゴウケイ</t>
    </rPh>
    <rPh sb="3" eb="5">
      <t>キホン</t>
    </rPh>
    <rPh sb="6" eb="8">
      <t>デンリョク</t>
    </rPh>
    <rPh sb="8" eb="9">
      <t>リョウ</t>
    </rPh>
    <rPh sb="9" eb="11">
      <t>リョウキン</t>
    </rPh>
    <phoneticPr fontId="1"/>
  </si>
  <si>
    <t>円（税込）</t>
    <phoneticPr fontId="1"/>
  </si>
  <si>
    <t>合計（円）</t>
    <phoneticPr fontId="1"/>
  </si>
  <si>
    <r>
      <t>入札書記載金額</t>
    </r>
    <r>
      <rPr>
        <b/>
        <sz val="20"/>
        <rFont val="ＭＳ Ｐゴシック"/>
        <family val="3"/>
        <charset val="128"/>
      </rPr>
      <t>（税抜）</t>
    </r>
    <r>
      <rPr>
        <sz val="20"/>
        <rFont val="ＭＳ Ｐゴシック"/>
        <family val="3"/>
        <charset val="128"/>
      </rPr>
      <t>（１円未満切捨て）</t>
    </r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rPh sb="13" eb="14">
      <t>エン</t>
    </rPh>
    <rPh sb="14" eb="16">
      <t>ミマン</t>
    </rPh>
    <rPh sb="16" eb="17">
      <t>キ</t>
    </rPh>
    <rPh sb="17" eb="18">
      <t>ス</t>
    </rPh>
    <phoneticPr fontId="1"/>
  </si>
  <si>
    <t>※以下の「小計」欄の金額の単位を１円とし、その端数を切り捨てて積算すること。</t>
    <rPh sb="1" eb="3">
      <t>イカ</t>
    </rPh>
    <rPh sb="8" eb="9">
      <t>ラン</t>
    </rPh>
    <rPh sb="31" eb="33">
      <t>セキサン</t>
    </rPh>
    <phoneticPr fontId="1"/>
  </si>
  <si>
    <t>別紙５入札書　別紙（内訳）</t>
    <rPh sb="0" eb="2">
      <t>ベッシ</t>
    </rPh>
    <rPh sb="3" eb="4">
      <t>イ</t>
    </rPh>
    <rPh sb="4" eb="5">
      <t>サツ</t>
    </rPh>
    <rPh sb="5" eb="6">
      <t>ショ</t>
    </rPh>
    <rPh sb="7" eb="8">
      <t>ベツ</t>
    </rPh>
    <rPh sb="8" eb="9">
      <t>カミ</t>
    </rPh>
    <rPh sb="10" eb="12">
      <t>ウチワケ</t>
    </rPh>
    <phoneticPr fontId="1"/>
  </si>
  <si>
    <t>　　　　　　　　基本料金単価</t>
    <rPh sb="8" eb="10">
      <t>キホン</t>
    </rPh>
    <rPh sb="10" eb="12">
      <t>リョウキン</t>
    </rPh>
    <rPh sb="12" eb="14">
      <t>タンカ</t>
    </rPh>
    <phoneticPr fontId="1"/>
  </si>
  <si>
    <t>電力量料金単価</t>
    <rPh sb="0" eb="2">
      <t>デンリョク</t>
    </rPh>
    <rPh sb="2" eb="3">
      <t>リョウ</t>
    </rPh>
    <rPh sb="3" eb="5">
      <t>リョウキン</t>
    </rPh>
    <rPh sb="5" eb="7">
      <t>タンカ</t>
    </rPh>
    <phoneticPr fontId="1"/>
  </si>
  <si>
    <t>　　　電力量料金単価</t>
    <rPh sb="3" eb="5">
      <t>デンリョク</t>
    </rPh>
    <rPh sb="5" eb="6">
      <t>リョウ</t>
    </rPh>
    <rPh sb="6" eb="8">
      <t>リョウキン</t>
    </rPh>
    <rPh sb="8" eb="10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</si>
</sst>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.0_ ;[Red]\-#,##0.0\ "/>
    <numFmt numFmtId="177" formatCode="#,##0.00_ ;[Red]\-#,##0.00\ "/>
    <numFmt numFmtId="178" formatCode="#,##0_ ;[Red]\-#,##0\ "/>
    <numFmt numFmtId="179" formatCode="#,##0.0;[Red]\-#,##0.0"/>
    <numFmt numFmtId="180" formatCode="0.00_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9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162">
    <xf numFmtId="0" fontId="0" fillId="0" borderId="0" xfId="0">
      <alignment vertical="center"/>
    </xf>
    <xf numFmtId="0" fontId="3" fillId="0" borderId="0" xfId="3" applyFont="1"/>
    <xf numFmtId="0" fontId="3" fillId="0" borderId="0" xfId="3" applyFont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Fill="1" applyBorder="1" applyAlignment="1">
      <alignment vertical="center" shrinkToFit="1"/>
    </xf>
    <xf numFmtId="41" fontId="0" fillId="0" borderId="0" xfId="0" applyNumberForma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179" fontId="0" fillId="0" borderId="0" xfId="0" applyNumberFormat="1" applyFill="1" applyBorder="1" applyAlignment="1">
      <alignment vertical="center" shrinkToFit="1"/>
    </xf>
    <xf numFmtId="0" fontId="4" fillId="0" borderId="0" xfId="3" applyFont="1"/>
    <xf numFmtId="0" fontId="7" fillId="0" borderId="3" xfId="0" applyFont="1" applyBorder="1" applyAlignment="1">
      <alignment vertical="center"/>
    </xf>
    <xf numFmtId="38" fontId="4" fillId="0" borderId="1" xfId="1" applyFont="1" applyFill="1" applyBorder="1" applyAlignment="1">
      <alignment vertical="center" shrinkToFit="1"/>
    </xf>
    <xf numFmtId="38" fontId="4" fillId="0" borderId="7" xfId="1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179" fontId="4" fillId="0" borderId="0" xfId="0" applyNumberFormat="1" applyFont="1" applyFill="1" applyBorder="1" applyAlignment="1">
      <alignment vertical="center" shrinkToFit="1"/>
    </xf>
    <xf numFmtId="41" fontId="4" fillId="0" borderId="0" xfId="0" applyNumberFormat="1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38" fontId="4" fillId="0" borderId="6" xfId="0" applyNumberFormat="1" applyFont="1" applyFill="1" applyBorder="1" applyAlignment="1">
      <alignment vertical="center" shrinkToFit="1"/>
    </xf>
    <xf numFmtId="0" fontId="4" fillId="0" borderId="18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179" fontId="4" fillId="2" borderId="1" xfId="1" applyNumberFormat="1" applyFont="1" applyFill="1" applyBorder="1" applyAlignment="1">
      <alignment vertical="center" shrinkToFit="1"/>
    </xf>
    <xf numFmtId="179" fontId="4" fillId="2" borderId="7" xfId="1" applyNumberFormat="1" applyFont="1" applyFill="1" applyBorder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20" xfId="0" applyFont="1" applyFill="1" applyBorder="1" applyAlignment="1">
      <alignment vertical="center" shrinkToFit="1"/>
    </xf>
    <xf numFmtId="0" fontId="4" fillId="2" borderId="1" xfId="3" applyFont="1" applyFill="1" applyBorder="1" applyAlignment="1">
      <alignment horizontal="center" vertical="center" shrinkToFit="1"/>
    </xf>
    <xf numFmtId="0" fontId="4" fillId="2" borderId="3" xfId="3" applyFont="1" applyFill="1" applyBorder="1" applyAlignment="1">
      <alignment horizontal="center" vertical="center" shrinkToFit="1"/>
    </xf>
    <xf numFmtId="178" fontId="4" fillId="2" borderId="1" xfId="3" applyNumberFormat="1" applyFont="1" applyFill="1" applyBorder="1" applyAlignment="1">
      <alignment horizontal="right" vertical="center" shrinkToFit="1"/>
    </xf>
    <xf numFmtId="177" fontId="8" fillId="0" borderId="1" xfId="3" applyNumberFormat="1" applyFont="1" applyFill="1" applyBorder="1" applyAlignment="1">
      <alignment horizontal="right" vertical="center" shrinkToFit="1"/>
    </xf>
    <xf numFmtId="178" fontId="4" fillId="0" borderId="1" xfId="3" applyNumberFormat="1" applyFont="1" applyBorder="1" applyAlignment="1">
      <alignment horizontal="right" vertical="center"/>
    </xf>
    <xf numFmtId="178" fontId="4" fillId="2" borderId="8" xfId="3" applyNumberFormat="1" applyFont="1" applyFill="1" applyBorder="1" applyAlignment="1">
      <alignment horizontal="right" vertical="center" shrinkToFit="1"/>
    </xf>
    <xf numFmtId="176" fontId="4" fillId="2" borderId="14" xfId="3" applyNumberFormat="1" applyFont="1" applyFill="1" applyBorder="1" applyAlignment="1">
      <alignment horizontal="right" vertical="center" shrinkToFit="1"/>
    </xf>
    <xf numFmtId="178" fontId="8" fillId="0" borderId="8" xfId="3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2" borderId="17" xfId="2" applyFont="1" applyFill="1" applyBorder="1" applyAlignment="1">
      <alignment horizontal="left" vertical="center"/>
    </xf>
    <xf numFmtId="0" fontId="4" fillId="2" borderId="21" xfId="0" applyFont="1" applyFill="1" applyBorder="1" applyAlignment="1">
      <alignment vertical="center" shrinkToFit="1"/>
    </xf>
    <xf numFmtId="0" fontId="7" fillId="0" borderId="3" xfId="0" applyFont="1" applyBorder="1" applyAlignment="1">
      <alignment horizontal="left" vertical="center"/>
    </xf>
    <xf numFmtId="0" fontId="11" fillId="2" borderId="11" xfId="0" applyFont="1" applyFill="1" applyBorder="1">
      <alignment vertical="center"/>
    </xf>
    <xf numFmtId="0" fontId="11" fillId="2" borderId="25" xfId="0" applyFont="1" applyFill="1" applyBorder="1">
      <alignment vertical="center"/>
    </xf>
    <xf numFmtId="0" fontId="11" fillId="2" borderId="26" xfId="0" applyFont="1" applyFill="1" applyBorder="1">
      <alignment vertical="center"/>
    </xf>
    <xf numFmtId="0" fontId="0" fillId="2" borderId="26" xfId="0" applyFill="1" applyBorder="1">
      <alignment vertical="center"/>
    </xf>
    <xf numFmtId="0" fontId="11" fillId="2" borderId="19" xfId="0" applyFont="1" applyFill="1" applyBorder="1">
      <alignment vertical="center"/>
    </xf>
    <xf numFmtId="0" fontId="11" fillId="2" borderId="6" xfId="0" applyFont="1" applyFill="1" applyBorder="1">
      <alignment vertical="center"/>
    </xf>
    <xf numFmtId="0" fontId="11" fillId="2" borderId="24" xfId="0" applyFont="1" applyFill="1" applyBorder="1">
      <alignment vertical="center"/>
    </xf>
    <xf numFmtId="0" fontId="11" fillId="2" borderId="17" xfId="0" applyFont="1" applyFill="1" applyBorder="1">
      <alignment vertical="center"/>
    </xf>
    <xf numFmtId="0" fontId="11" fillId="2" borderId="18" xfId="0" applyFont="1" applyFill="1" applyBorder="1">
      <alignment vertical="center"/>
    </xf>
    <xf numFmtId="0" fontId="11" fillId="2" borderId="22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11" fillId="2" borderId="2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41" fontId="7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0" xfId="0" applyFont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0" xfId="0" applyFont="1" applyBorder="1">
      <alignment vertical="center"/>
    </xf>
    <xf numFmtId="38" fontId="4" fillId="0" borderId="8" xfId="1" applyFont="1" applyFill="1" applyBorder="1" applyAlignment="1">
      <alignment vertical="center" shrinkToFit="1"/>
    </xf>
    <xf numFmtId="38" fontId="4" fillId="0" borderId="0" xfId="1" applyFont="1">
      <alignment vertical="center"/>
    </xf>
    <xf numFmtId="0" fontId="8" fillId="0" borderId="27" xfId="0" applyFont="1" applyBorder="1">
      <alignment vertical="center"/>
    </xf>
    <xf numFmtId="180" fontId="8" fillId="0" borderId="27" xfId="0" applyNumberFormat="1" applyFont="1" applyBorder="1">
      <alignment vertical="center"/>
    </xf>
    <xf numFmtId="41" fontId="7" fillId="0" borderId="2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4" fillId="2" borderId="30" xfId="0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vertical="center" shrinkToFit="1"/>
    </xf>
    <xf numFmtId="179" fontId="4" fillId="2" borderId="21" xfId="0" applyNumberFormat="1" applyFont="1" applyFill="1" applyBorder="1" applyAlignment="1">
      <alignment vertical="center" shrinkToFit="1"/>
    </xf>
    <xf numFmtId="38" fontId="4" fillId="0" borderId="18" xfId="1" applyFont="1" applyFill="1" applyBorder="1" applyAlignment="1">
      <alignment vertical="center" shrinkToFit="1"/>
    </xf>
    <xf numFmtId="41" fontId="4" fillId="0" borderId="18" xfId="0" applyNumberFormat="1" applyFont="1" applyFill="1" applyBorder="1" applyAlignment="1">
      <alignment vertical="center" shrinkToFit="1"/>
    </xf>
    <xf numFmtId="0" fontId="4" fillId="0" borderId="18" xfId="0" applyFont="1" applyFill="1" applyBorder="1" applyAlignment="1">
      <alignment horizontal="center" vertical="center"/>
    </xf>
    <xf numFmtId="179" fontId="4" fillId="0" borderId="18" xfId="0" applyNumberFormat="1" applyFont="1" applyFill="1" applyBorder="1" applyAlignment="1">
      <alignment vertical="center" shrinkToFit="1"/>
    </xf>
    <xf numFmtId="0" fontId="11" fillId="0" borderId="3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34" xfId="0" applyFont="1" applyBorder="1">
      <alignment vertical="center"/>
    </xf>
    <xf numFmtId="0" fontId="11" fillId="0" borderId="37" xfId="0" applyFont="1" applyBorder="1">
      <alignment vertical="center"/>
    </xf>
    <xf numFmtId="38" fontId="4" fillId="0" borderId="12" xfId="1" applyFont="1" applyFill="1" applyBorder="1" applyAlignment="1">
      <alignment vertical="center" shrinkToFi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178" fontId="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32" xfId="0" applyNumberFormat="1" applyFont="1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178" fontId="11" fillId="0" borderId="23" xfId="0" applyNumberFormat="1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178" fontId="11" fillId="0" borderId="28" xfId="0" applyNumberFormat="1" applyFont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horizontal="center" vertical="center" shrinkToFit="1"/>
    </xf>
    <xf numFmtId="38" fontId="16" fillId="0" borderId="35" xfId="1" applyFont="1" applyBorder="1" applyAlignment="1">
      <alignment vertical="center"/>
    </xf>
    <xf numFmtId="38" fontId="16" fillId="0" borderId="36" xfId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41" fontId="7" fillId="0" borderId="2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0" fontId="8" fillId="0" borderId="7" xfId="1" applyNumberFormat="1" applyFont="1" applyFill="1" applyBorder="1" applyAlignment="1">
      <alignment horizontal="center" vertical="center" shrinkToFit="1"/>
    </xf>
    <xf numFmtId="40" fontId="8" fillId="0" borderId="9" xfId="1" applyNumberFormat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  <xf numFmtId="0" fontId="8" fillId="0" borderId="9" xfId="0" applyNumberFormat="1" applyFont="1" applyFill="1" applyBorder="1" applyAlignment="1">
      <alignment horizontal="center" vertical="center" shrinkToFit="1"/>
    </xf>
    <xf numFmtId="0" fontId="4" fillId="2" borderId="1" xfId="2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shrinkToFit="1"/>
    </xf>
    <xf numFmtId="0" fontId="4" fillId="2" borderId="5" xfId="3" applyFont="1" applyFill="1" applyBorder="1" applyAlignment="1">
      <alignment horizontal="center" vertical="center" shrinkToFit="1"/>
    </xf>
    <xf numFmtId="0" fontId="6" fillId="2" borderId="7" xfId="3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 shrinkToFit="1"/>
    </xf>
    <xf numFmtId="0" fontId="14" fillId="2" borderId="5" xfId="3" applyFont="1" applyFill="1" applyBorder="1" applyAlignment="1">
      <alignment horizontal="center" vertical="center" shrinkToFit="1"/>
    </xf>
    <xf numFmtId="0" fontId="4" fillId="2" borderId="3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0"/>
  <sheetViews>
    <sheetView tabSelected="1" view="pageBreakPreview" topLeftCell="A4" zoomScale="60" zoomScaleNormal="70" zoomScalePageLayoutView="85" workbookViewId="0">
      <selection activeCell="P28" sqref="P28"/>
    </sheetView>
  </sheetViews>
  <sheetFormatPr defaultRowHeight="13.5" x14ac:dyDescent="0.15"/>
  <cols>
    <col min="1" max="1" width="3.625" customWidth="1"/>
    <col min="2" max="2" width="27.5" customWidth="1"/>
    <col min="3" max="3" width="10.625" customWidth="1"/>
    <col min="4" max="4" width="12.125" customWidth="1"/>
    <col min="5" max="17" width="10.625" customWidth="1"/>
    <col min="18" max="18" width="12.75" bestFit="1" customWidth="1"/>
  </cols>
  <sheetData>
    <row r="1" spans="1:22" ht="42.75" customHeight="1" x14ac:dyDescent="0.15">
      <c r="A1" s="120" t="s">
        <v>71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1"/>
      <c r="M1" s="51"/>
    </row>
    <row r="2" spans="1:22" ht="42.75" customHeight="1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90"/>
      <c r="M2" s="51"/>
    </row>
    <row r="3" spans="1:22" ht="30" customHeight="1" x14ac:dyDescent="0.15">
      <c r="A3" s="55"/>
      <c r="B3" s="103" t="s">
        <v>65</v>
      </c>
      <c r="C3" s="55"/>
      <c r="D3" s="55"/>
      <c r="E3" s="55"/>
      <c r="F3" s="55"/>
      <c r="G3" s="55"/>
      <c r="H3" s="55"/>
      <c r="I3" s="55"/>
      <c r="J3" s="55"/>
      <c r="K3" s="55"/>
      <c r="L3" s="56"/>
      <c r="M3" s="51"/>
    </row>
    <row r="4" spans="1:22" ht="30" customHeight="1" x14ac:dyDescent="0.15">
      <c r="A4" s="55"/>
      <c r="B4" s="103" t="s">
        <v>62</v>
      </c>
      <c r="C4" s="55"/>
      <c r="D4" s="55"/>
      <c r="E4" s="55"/>
      <c r="F4" s="55"/>
      <c r="G4" s="55"/>
      <c r="H4" s="55"/>
      <c r="I4" s="55"/>
      <c r="J4" s="55"/>
      <c r="K4" s="55"/>
      <c r="L4" s="56"/>
      <c r="M4" s="51"/>
    </row>
    <row r="5" spans="1:22" ht="30" customHeight="1" x14ac:dyDescent="0.15">
      <c r="A5" s="55"/>
      <c r="B5" s="103" t="s">
        <v>70</v>
      </c>
      <c r="C5" s="55"/>
      <c r="D5" s="55"/>
      <c r="E5" s="55"/>
      <c r="F5" s="55"/>
      <c r="G5" s="55"/>
      <c r="H5" s="55"/>
      <c r="I5" s="55"/>
      <c r="J5" s="55"/>
      <c r="K5" s="55"/>
      <c r="L5" s="56"/>
      <c r="M5" s="51"/>
    </row>
    <row r="6" spans="1:22" ht="34.5" customHeight="1" x14ac:dyDescent="0.15">
      <c r="A6" s="18"/>
      <c r="C6" s="18"/>
      <c r="D6" s="18"/>
      <c r="E6" s="18"/>
      <c r="F6" s="18"/>
      <c r="G6" s="18"/>
      <c r="H6" s="18"/>
      <c r="I6" s="18"/>
      <c r="J6" s="18"/>
      <c r="K6" s="18"/>
      <c r="L6" s="20"/>
      <c r="M6" s="17"/>
    </row>
    <row r="7" spans="1:22" ht="39" customHeight="1" thickBot="1" x14ac:dyDescent="0.2">
      <c r="A7" s="75" t="s">
        <v>55</v>
      </c>
      <c r="B7" s="76"/>
      <c r="L7" s="14"/>
      <c r="N7" s="137"/>
      <c r="O7" s="137"/>
      <c r="P7" s="137"/>
      <c r="Q7" s="137"/>
      <c r="R7" s="138"/>
      <c r="S7" s="138"/>
      <c r="T7" s="15"/>
      <c r="U7" s="15"/>
      <c r="V7" s="15"/>
    </row>
    <row r="8" spans="1:22" ht="30" customHeight="1" thickBot="1" x14ac:dyDescent="0.2">
      <c r="A8" s="19"/>
      <c r="B8" s="104" t="s">
        <v>72</v>
      </c>
      <c r="C8" s="84" t="s">
        <v>39</v>
      </c>
      <c r="D8" s="88"/>
      <c r="E8" s="127" t="s">
        <v>49</v>
      </c>
      <c r="F8" s="127"/>
      <c r="G8" s="127"/>
      <c r="L8" s="14"/>
      <c r="N8" s="21"/>
      <c r="O8" s="21"/>
      <c r="P8" s="21"/>
      <c r="Q8" s="21"/>
      <c r="R8" s="22"/>
      <c r="S8" s="22"/>
      <c r="T8" s="15"/>
      <c r="U8" s="15"/>
      <c r="V8" s="15"/>
    </row>
    <row r="9" spans="1:22" ht="30" customHeight="1" thickBot="1" x14ac:dyDescent="0.2">
      <c r="A9" s="19"/>
      <c r="B9" s="104" t="s">
        <v>74</v>
      </c>
      <c r="C9" s="84"/>
      <c r="D9" s="87"/>
      <c r="E9" s="127" t="s">
        <v>50</v>
      </c>
      <c r="F9" s="127"/>
      <c r="G9" s="127"/>
      <c r="H9" s="146"/>
      <c r="L9" s="14"/>
      <c r="N9" s="21"/>
      <c r="O9" s="21"/>
      <c r="P9" s="21"/>
      <c r="Q9" s="21"/>
      <c r="R9" s="22"/>
      <c r="S9" s="22"/>
      <c r="T9" s="15"/>
      <c r="U9" s="15"/>
      <c r="V9" s="15"/>
    </row>
    <row r="10" spans="1:22" ht="30" customHeight="1" thickBot="1" x14ac:dyDescent="0.2">
      <c r="A10" s="19"/>
      <c r="B10" s="3"/>
      <c r="C10" s="84"/>
      <c r="D10" s="87"/>
      <c r="E10" s="127" t="s">
        <v>51</v>
      </c>
      <c r="F10" s="127"/>
      <c r="G10" s="127"/>
      <c r="L10" s="14"/>
      <c r="N10" s="21"/>
      <c r="O10" s="21"/>
      <c r="P10" s="21"/>
      <c r="Q10" s="21"/>
      <c r="R10" s="22"/>
      <c r="S10" s="22"/>
      <c r="T10" s="15"/>
      <c r="U10" s="15"/>
      <c r="V10" s="15"/>
    </row>
    <row r="11" spans="1:22" ht="30" customHeight="1" x14ac:dyDescent="0.15"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30" customHeight="1" x14ac:dyDescent="0.15">
      <c r="B12" s="124"/>
      <c r="C12" s="135" t="s">
        <v>15</v>
      </c>
      <c r="D12" s="135"/>
      <c r="E12" s="135"/>
      <c r="F12" s="135"/>
      <c r="G12" s="139" t="s">
        <v>17</v>
      </c>
      <c r="H12" s="140"/>
      <c r="I12" s="140"/>
      <c r="J12" s="140"/>
      <c r="K12" s="140"/>
      <c r="L12" s="141"/>
      <c r="M12" s="142" t="s">
        <v>66</v>
      </c>
    </row>
    <row r="13" spans="1:22" ht="30" customHeight="1" x14ac:dyDescent="0.15">
      <c r="B13" s="125"/>
      <c r="C13" s="143" t="s">
        <v>23</v>
      </c>
      <c r="D13" s="143" t="s">
        <v>16</v>
      </c>
      <c r="E13" s="124"/>
      <c r="F13" s="143" t="s">
        <v>19</v>
      </c>
      <c r="G13" s="139" t="s">
        <v>32</v>
      </c>
      <c r="H13" s="140"/>
      <c r="I13" s="141"/>
      <c r="J13" s="139" t="s">
        <v>33</v>
      </c>
      <c r="K13" s="140"/>
      <c r="L13" s="141"/>
      <c r="M13" s="142"/>
    </row>
    <row r="14" spans="1:22" ht="30" customHeight="1" x14ac:dyDescent="0.15">
      <c r="B14" s="125"/>
      <c r="C14" s="144"/>
      <c r="D14" s="145"/>
      <c r="E14" s="125"/>
      <c r="F14" s="144"/>
      <c r="G14" s="31" t="s">
        <v>18</v>
      </c>
      <c r="H14" s="31" t="s">
        <v>34</v>
      </c>
      <c r="I14" s="31" t="s">
        <v>19</v>
      </c>
      <c r="J14" s="31" t="s">
        <v>18</v>
      </c>
      <c r="K14" s="31" t="s">
        <v>34</v>
      </c>
      <c r="L14" s="31" t="s">
        <v>19</v>
      </c>
      <c r="M14" s="142"/>
    </row>
    <row r="15" spans="1:22" ht="30" customHeight="1" x14ac:dyDescent="0.15">
      <c r="B15" s="126"/>
      <c r="C15" s="32" t="s">
        <v>20</v>
      </c>
      <c r="D15" s="32" t="s">
        <v>35</v>
      </c>
      <c r="E15" s="126"/>
      <c r="F15" s="32" t="s">
        <v>21</v>
      </c>
      <c r="G15" s="33" t="s">
        <v>36</v>
      </c>
      <c r="H15" s="31" t="s">
        <v>37</v>
      </c>
      <c r="I15" s="31" t="s">
        <v>22</v>
      </c>
      <c r="J15" s="33" t="s">
        <v>36</v>
      </c>
      <c r="K15" s="31" t="s">
        <v>37</v>
      </c>
      <c r="L15" s="31" t="s">
        <v>22</v>
      </c>
      <c r="M15" s="82" t="s">
        <v>22</v>
      </c>
    </row>
    <row r="16" spans="1:22" ht="30" customHeight="1" x14ac:dyDescent="0.15">
      <c r="B16" s="34" t="s">
        <v>45</v>
      </c>
      <c r="C16" s="128">
        <f>D8</f>
        <v>0</v>
      </c>
      <c r="D16" s="35">
        <v>17</v>
      </c>
      <c r="E16" s="130" t="s">
        <v>31</v>
      </c>
      <c r="F16" s="12">
        <f>INT(C16*D16*12)</f>
        <v>0</v>
      </c>
      <c r="G16" s="132">
        <f>D9</f>
        <v>0</v>
      </c>
      <c r="H16" s="37">
        <v>1629</v>
      </c>
      <c r="I16" s="12">
        <f>INT(G16*H16)</f>
        <v>0</v>
      </c>
      <c r="J16" s="132">
        <f>D10</f>
        <v>0</v>
      </c>
      <c r="K16" s="37">
        <v>5153</v>
      </c>
      <c r="L16" s="12">
        <f>INT(J16*K16)</f>
        <v>0</v>
      </c>
      <c r="M16" s="12">
        <f>SUM(F16+I16+L16)</f>
        <v>0</v>
      </c>
    </row>
    <row r="17" spans="1:22" ht="30" customHeight="1" thickBot="1" x14ac:dyDescent="0.2">
      <c r="B17" s="57" t="s">
        <v>46</v>
      </c>
      <c r="C17" s="129"/>
      <c r="D17" s="36">
        <v>14</v>
      </c>
      <c r="E17" s="131"/>
      <c r="F17" s="86">
        <f>INT(C16*D17*12)</f>
        <v>0</v>
      </c>
      <c r="G17" s="133"/>
      <c r="H17" s="38">
        <v>1452</v>
      </c>
      <c r="I17" s="86">
        <f>INT(G16*H17)</f>
        <v>0</v>
      </c>
      <c r="J17" s="133"/>
      <c r="K17" s="38">
        <v>1596</v>
      </c>
      <c r="L17" s="86">
        <f>INT(J16*K17)</f>
        <v>0</v>
      </c>
      <c r="M17" s="13">
        <f>F17+I17+L17</f>
        <v>0</v>
      </c>
    </row>
    <row r="18" spans="1:22" ht="30" customHeight="1" thickTop="1" x14ac:dyDescent="0.15">
      <c r="B18" s="91" t="s">
        <v>14</v>
      </c>
      <c r="C18" s="58"/>
      <c r="D18" s="58"/>
      <c r="E18" s="58"/>
      <c r="F18" s="92">
        <f>SUM(F16:F17)</f>
        <v>0</v>
      </c>
      <c r="G18" s="58"/>
      <c r="H18" s="93"/>
      <c r="I18" s="92">
        <f>SUM(I16:I17)</f>
        <v>0</v>
      </c>
      <c r="J18" s="58"/>
      <c r="K18" s="58"/>
      <c r="L18" s="102">
        <f>SUM(L16:L17)</f>
        <v>0</v>
      </c>
      <c r="M18" s="85">
        <f>SUM(M16:M17)</f>
        <v>0</v>
      </c>
    </row>
    <row r="19" spans="1:22" ht="30" customHeight="1" x14ac:dyDescent="0.15">
      <c r="B19" s="96"/>
      <c r="C19" s="30"/>
      <c r="D19" s="30"/>
      <c r="E19" s="30"/>
      <c r="F19" s="94"/>
      <c r="G19" s="30"/>
      <c r="H19" s="97"/>
      <c r="I19" s="95"/>
      <c r="J19" s="30"/>
      <c r="K19" s="30"/>
      <c r="L19" s="25"/>
      <c r="M19" s="25"/>
    </row>
    <row r="20" spans="1:22" ht="30" customHeight="1" x14ac:dyDescent="0.15">
      <c r="A20" s="28"/>
      <c r="B20" s="27"/>
      <c r="C20" s="26"/>
      <c r="D20" s="26"/>
      <c r="E20" s="26"/>
      <c r="F20" s="29"/>
      <c r="G20" s="23"/>
      <c r="H20" s="24"/>
      <c r="I20" s="25"/>
      <c r="J20" s="23"/>
      <c r="K20" s="23"/>
      <c r="L20" s="25"/>
      <c r="M20" s="25"/>
    </row>
    <row r="21" spans="1:22" ht="60" customHeight="1" x14ac:dyDescent="0.15">
      <c r="B21" s="11" t="s">
        <v>38</v>
      </c>
      <c r="C21" s="105">
        <f>M18</f>
        <v>0</v>
      </c>
      <c r="D21" s="106"/>
      <c r="E21" s="122" t="s">
        <v>48</v>
      </c>
      <c r="F21" s="123"/>
      <c r="N21" s="4"/>
      <c r="O21" s="4"/>
      <c r="P21" s="4"/>
      <c r="Q21" s="4"/>
      <c r="R21" s="4"/>
      <c r="S21" s="4"/>
      <c r="T21" s="4"/>
      <c r="U21" s="4"/>
      <c r="V21" s="4"/>
    </row>
    <row r="22" spans="1:22" ht="30" customHeight="1" x14ac:dyDescent="0.15">
      <c r="B22" s="7"/>
      <c r="D22" s="8"/>
      <c r="E22" s="8"/>
      <c r="F22" s="5"/>
      <c r="G22" s="8"/>
      <c r="H22" s="9"/>
      <c r="I22" s="6"/>
      <c r="J22" s="8"/>
      <c r="K22" s="8"/>
      <c r="L22" s="6"/>
      <c r="M22" s="6"/>
    </row>
    <row r="23" spans="1:22" ht="30" customHeight="1" thickBot="1" x14ac:dyDescent="0.2">
      <c r="A23" s="75" t="s">
        <v>56</v>
      </c>
      <c r="B23" s="76"/>
      <c r="C23" s="28"/>
      <c r="L23" s="14"/>
      <c r="N23" s="137"/>
      <c r="O23" s="137"/>
      <c r="P23" s="137"/>
      <c r="Q23" s="137"/>
      <c r="R23" s="138"/>
      <c r="S23" s="138"/>
      <c r="T23" s="15"/>
      <c r="U23" s="15"/>
      <c r="V23" s="15"/>
    </row>
    <row r="24" spans="1:22" ht="30" customHeight="1" thickBot="1" x14ac:dyDescent="0.2">
      <c r="A24" s="19"/>
      <c r="B24" s="104" t="s">
        <v>72</v>
      </c>
      <c r="C24" s="28"/>
      <c r="D24" s="88"/>
      <c r="E24" s="3" t="s">
        <v>52</v>
      </c>
      <c r="F24" s="3"/>
      <c r="G24" s="3"/>
      <c r="H24" s="3"/>
      <c r="I24" s="3"/>
      <c r="J24" s="39"/>
      <c r="K24" s="3"/>
      <c r="L24" s="40"/>
      <c r="M24" s="40"/>
      <c r="N24" s="40"/>
      <c r="O24" s="40"/>
      <c r="P24" s="41"/>
      <c r="Q24" s="52"/>
      <c r="R24" s="15"/>
      <c r="S24" s="15"/>
      <c r="T24" s="15"/>
    </row>
    <row r="25" spans="1:22" ht="30" customHeight="1" thickBot="1" x14ac:dyDescent="0.2">
      <c r="A25" s="19"/>
      <c r="B25" s="104" t="s">
        <v>73</v>
      </c>
      <c r="C25" s="28"/>
      <c r="D25" s="88"/>
      <c r="E25" s="3" t="s">
        <v>53</v>
      </c>
      <c r="F25" s="3"/>
      <c r="G25" s="3" t="s">
        <v>40</v>
      </c>
      <c r="H25" s="3"/>
      <c r="I25" s="3"/>
      <c r="J25" s="39"/>
      <c r="K25" s="3"/>
      <c r="L25" s="40"/>
      <c r="M25" s="40"/>
      <c r="N25" s="40"/>
      <c r="O25" s="40"/>
      <c r="P25" s="41"/>
      <c r="Q25" s="52"/>
      <c r="R25" s="15"/>
      <c r="S25" s="15"/>
      <c r="T25" s="15"/>
    </row>
    <row r="26" spans="1:22" ht="30" customHeight="1" thickBot="1" x14ac:dyDescent="0.2">
      <c r="A26" s="19"/>
      <c r="B26" s="3"/>
      <c r="C26" s="84"/>
      <c r="D26" s="88"/>
      <c r="E26" s="3" t="s">
        <v>53</v>
      </c>
      <c r="F26" s="3"/>
      <c r="G26" s="3" t="s">
        <v>41</v>
      </c>
      <c r="H26" s="3"/>
      <c r="I26" s="3"/>
      <c r="J26" s="39"/>
      <c r="K26" s="3"/>
      <c r="L26" s="40"/>
      <c r="M26" s="40"/>
      <c r="N26" s="40"/>
      <c r="O26" s="40"/>
      <c r="P26" s="41"/>
      <c r="Q26" s="52"/>
      <c r="R26" s="15"/>
      <c r="S26" s="15"/>
      <c r="T26" s="15"/>
    </row>
    <row r="27" spans="1:22" ht="30" customHeight="1" thickBot="1" x14ac:dyDescent="0.2">
      <c r="A27" s="19"/>
      <c r="B27" s="3"/>
      <c r="C27" s="84"/>
      <c r="D27" s="88"/>
      <c r="E27" s="3" t="s">
        <v>53</v>
      </c>
      <c r="F27" s="3"/>
      <c r="G27" s="3" t="s">
        <v>42</v>
      </c>
      <c r="H27" s="3"/>
      <c r="I27" s="3"/>
      <c r="J27" s="39"/>
      <c r="K27" s="3"/>
      <c r="L27" s="40"/>
      <c r="M27" s="40"/>
      <c r="N27" s="40"/>
      <c r="O27" s="40"/>
      <c r="P27" s="41"/>
      <c r="Q27" s="52"/>
      <c r="R27" s="15"/>
      <c r="S27" s="15"/>
      <c r="T27" s="15"/>
    </row>
    <row r="28" spans="1:22" ht="30" customHeight="1" x14ac:dyDescent="0.15">
      <c r="A28" s="19"/>
      <c r="B28" s="3"/>
      <c r="C28" s="3"/>
      <c r="D28" s="3"/>
      <c r="E28" s="3"/>
      <c r="F28" s="3"/>
      <c r="G28" s="3"/>
      <c r="H28" s="3"/>
      <c r="I28" s="3"/>
      <c r="J28" s="3"/>
      <c r="K28" s="3"/>
      <c r="L28" s="39"/>
      <c r="M28" s="3"/>
      <c r="N28" s="40"/>
      <c r="O28" s="40"/>
      <c r="P28" s="40"/>
      <c r="Q28" s="40"/>
      <c r="R28" s="41"/>
      <c r="S28" s="52"/>
      <c r="T28" s="15"/>
      <c r="U28" s="15"/>
      <c r="V28" s="15"/>
    </row>
    <row r="29" spans="1:22" ht="30" customHeight="1" x14ac:dyDescent="0.15">
      <c r="B29" s="147"/>
      <c r="C29" s="147"/>
      <c r="D29" s="135" t="s">
        <v>15</v>
      </c>
      <c r="E29" s="135"/>
      <c r="F29" s="135"/>
      <c r="G29" s="135"/>
      <c r="H29" s="135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22" ht="30" customHeight="1" x14ac:dyDescent="0.15">
      <c r="B30" s="147"/>
      <c r="C30" s="147"/>
      <c r="D30" s="148" t="s">
        <v>23</v>
      </c>
      <c r="E30" s="148" t="s">
        <v>25</v>
      </c>
      <c r="F30" s="149"/>
      <c r="G30" s="148" t="s">
        <v>19</v>
      </c>
      <c r="H30" s="148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22" ht="30" customHeight="1" x14ac:dyDescent="0.15">
      <c r="B31" s="147"/>
      <c r="C31" s="147"/>
      <c r="D31" s="148"/>
      <c r="E31" s="148"/>
      <c r="F31" s="149"/>
      <c r="G31" s="148"/>
      <c r="H31" s="148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22" ht="30" customHeight="1" x14ac:dyDescent="0.15">
      <c r="B32" s="147"/>
      <c r="C32" s="147"/>
      <c r="D32" s="53" t="s">
        <v>20</v>
      </c>
      <c r="E32" s="53" t="s">
        <v>24</v>
      </c>
      <c r="F32" s="149"/>
      <c r="G32" s="139" t="s">
        <v>21</v>
      </c>
      <c r="H32" s="141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20" ht="30" customHeight="1" x14ac:dyDescent="0.15">
      <c r="B33" s="134" t="s">
        <v>47</v>
      </c>
      <c r="C33" s="134"/>
      <c r="D33" s="128">
        <f>D24</f>
        <v>0</v>
      </c>
      <c r="E33" s="35">
        <v>18</v>
      </c>
      <c r="F33" s="116" t="s">
        <v>31</v>
      </c>
      <c r="G33" s="117">
        <f>INT(D33*E33*12)</f>
        <v>0</v>
      </c>
      <c r="H33" s="117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2:20" ht="30" customHeight="1" x14ac:dyDescent="0.15">
      <c r="B34" s="134" t="s">
        <v>46</v>
      </c>
      <c r="C34" s="134"/>
      <c r="D34" s="129"/>
      <c r="E34" s="35">
        <v>16</v>
      </c>
      <c r="F34" s="116"/>
      <c r="G34" s="117">
        <f>INT(D33*E34*12)</f>
        <v>0</v>
      </c>
      <c r="H34" s="117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20" ht="30" customHeight="1" x14ac:dyDescent="0.15">
      <c r="B35" s="135" t="s">
        <v>19</v>
      </c>
      <c r="C35" s="135"/>
      <c r="D35" s="42"/>
      <c r="E35" s="42"/>
      <c r="F35" s="42"/>
      <c r="G35" s="136">
        <f>SUM(G33:H34)</f>
        <v>0</v>
      </c>
      <c r="H35" s="136"/>
      <c r="I35" s="3" t="s">
        <v>43</v>
      </c>
      <c r="J35" s="3"/>
      <c r="K35" s="3"/>
      <c r="L35" s="3"/>
      <c r="M35" s="3"/>
      <c r="N35" s="3"/>
      <c r="O35" s="3"/>
      <c r="P35" s="3"/>
      <c r="Q35" s="3"/>
      <c r="R35" s="3"/>
    </row>
    <row r="36" spans="2:20" ht="30" customHeight="1" x14ac:dyDescent="0.1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20" s="1" customFormat="1" ht="30" customHeight="1" x14ac:dyDescent="0.15">
      <c r="B37" s="157" t="s">
        <v>2</v>
      </c>
      <c r="C37" s="157" t="s">
        <v>29</v>
      </c>
      <c r="D37" s="159" t="s">
        <v>3</v>
      </c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1"/>
      <c r="Q37" s="150" t="s">
        <v>59</v>
      </c>
      <c r="R37" s="150" t="s">
        <v>64</v>
      </c>
    </row>
    <row r="38" spans="2:20" s="2" customFormat="1" ht="30" customHeight="1" x14ac:dyDescent="0.15">
      <c r="B38" s="158"/>
      <c r="C38" s="158"/>
      <c r="D38" s="43" t="s">
        <v>0</v>
      </c>
      <c r="E38" s="43" t="s">
        <v>1</v>
      </c>
      <c r="F38" s="43" t="s">
        <v>4</v>
      </c>
      <c r="G38" s="43" t="s">
        <v>5</v>
      </c>
      <c r="H38" s="43" t="s">
        <v>6</v>
      </c>
      <c r="I38" s="43" t="s">
        <v>7</v>
      </c>
      <c r="J38" s="43" t="s">
        <v>8</v>
      </c>
      <c r="K38" s="43" t="s">
        <v>9</v>
      </c>
      <c r="L38" s="43" t="s">
        <v>10</v>
      </c>
      <c r="M38" s="43" t="s">
        <v>11</v>
      </c>
      <c r="N38" s="43" t="s">
        <v>12</v>
      </c>
      <c r="O38" s="44" t="s">
        <v>13</v>
      </c>
      <c r="P38" s="44" t="s">
        <v>30</v>
      </c>
      <c r="Q38" s="151"/>
      <c r="R38" s="151"/>
    </row>
    <row r="39" spans="2:20" s="1" customFormat="1" ht="30" customHeight="1" x14ac:dyDescent="0.15">
      <c r="B39" s="152" t="s">
        <v>45</v>
      </c>
      <c r="C39" s="53" t="s">
        <v>26</v>
      </c>
      <c r="D39" s="45">
        <v>120</v>
      </c>
      <c r="E39" s="45">
        <v>120</v>
      </c>
      <c r="F39" s="45">
        <v>120</v>
      </c>
      <c r="G39" s="45">
        <v>120</v>
      </c>
      <c r="H39" s="45">
        <v>120</v>
      </c>
      <c r="I39" s="45">
        <v>120</v>
      </c>
      <c r="J39" s="45">
        <v>120</v>
      </c>
      <c r="K39" s="45">
        <v>120</v>
      </c>
      <c r="L39" s="45">
        <v>120</v>
      </c>
      <c r="M39" s="45">
        <v>120</v>
      </c>
      <c r="N39" s="45">
        <v>120</v>
      </c>
      <c r="O39" s="45">
        <v>120</v>
      </c>
      <c r="P39" s="45">
        <f t="shared" ref="P39:P44" si="0">SUM(D39:O39)</f>
        <v>1440</v>
      </c>
      <c r="Q39" s="46">
        <f>D25</f>
        <v>0</v>
      </c>
      <c r="R39" s="47">
        <f>INT(Q39*P39)</f>
        <v>0</v>
      </c>
    </row>
    <row r="40" spans="2:20" s="1" customFormat="1" ht="30" customHeight="1" x14ac:dyDescent="0.15">
      <c r="B40" s="153"/>
      <c r="C40" s="53" t="s">
        <v>27</v>
      </c>
      <c r="D40" s="45">
        <v>180</v>
      </c>
      <c r="E40" s="45">
        <v>180</v>
      </c>
      <c r="F40" s="45">
        <v>180</v>
      </c>
      <c r="G40" s="45">
        <v>180</v>
      </c>
      <c r="H40" s="45">
        <v>180</v>
      </c>
      <c r="I40" s="45">
        <v>180</v>
      </c>
      <c r="J40" s="45">
        <v>180</v>
      </c>
      <c r="K40" s="45">
        <v>180</v>
      </c>
      <c r="L40" s="45">
        <v>180</v>
      </c>
      <c r="M40" s="45">
        <v>180</v>
      </c>
      <c r="N40" s="45">
        <v>180</v>
      </c>
      <c r="O40" s="45">
        <v>180</v>
      </c>
      <c r="P40" s="45">
        <f t="shared" si="0"/>
        <v>2160</v>
      </c>
      <c r="Q40" s="46">
        <f>D26</f>
        <v>0</v>
      </c>
      <c r="R40" s="47">
        <f t="shared" ref="R40:R44" si="1">INT(Q40*P40)</f>
        <v>0</v>
      </c>
    </row>
    <row r="41" spans="2:20" s="1" customFormat="1" ht="30" customHeight="1" x14ac:dyDescent="0.15">
      <c r="B41" s="154"/>
      <c r="C41" s="53" t="s">
        <v>28</v>
      </c>
      <c r="D41" s="45">
        <v>646</v>
      </c>
      <c r="E41" s="45">
        <v>756</v>
      </c>
      <c r="F41" s="45">
        <v>697</v>
      </c>
      <c r="G41" s="45">
        <v>844</v>
      </c>
      <c r="H41" s="45">
        <v>880</v>
      </c>
      <c r="I41" s="45">
        <v>788</v>
      </c>
      <c r="J41" s="45">
        <v>898</v>
      </c>
      <c r="K41" s="45">
        <v>836</v>
      </c>
      <c r="L41" s="45">
        <v>723</v>
      </c>
      <c r="M41" s="45">
        <v>764</v>
      </c>
      <c r="N41" s="45">
        <v>777</v>
      </c>
      <c r="O41" s="45">
        <v>804</v>
      </c>
      <c r="P41" s="45">
        <f t="shared" si="0"/>
        <v>9413</v>
      </c>
      <c r="Q41" s="46">
        <f>D27</f>
        <v>0</v>
      </c>
      <c r="R41" s="47">
        <f t="shared" si="1"/>
        <v>0</v>
      </c>
    </row>
    <row r="42" spans="2:20" s="1" customFormat="1" ht="30" customHeight="1" x14ac:dyDescent="0.15">
      <c r="B42" s="152" t="s">
        <v>46</v>
      </c>
      <c r="C42" s="53" t="s">
        <v>26</v>
      </c>
      <c r="D42" s="45">
        <v>120</v>
      </c>
      <c r="E42" s="45">
        <v>120</v>
      </c>
      <c r="F42" s="45">
        <v>120</v>
      </c>
      <c r="G42" s="45">
        <v>120</v>
      </c>
      <c r="H42" s="45">
        <v>120</v>
      </c>
      <c r="I42" s="45">
        <v>120</v>
      </c>
      <c r="J42" s="45">
        <v>120</v>
      </c>
      <c r="K42" s="45">
        <v>120</v>
      </c>
      <c r="L42" s="45">
        <v>120</v>
      </c>
      <c r="M42" s="45">
        <v>120</v>
      </c>
      <c r="N42" s="45">
        <v>120</v>
      </c>
      <c r="O42" s="45">
        <v>120</v>
      </c>
      <c r="P42" s="45">
        <f t="shared" si="0"/>
        <v>1440</v>
      </c>
      <c r="Q42" s="46">
        <f>D25</f>
        <v>0</v>
      </c>
      <c r="R42" s="47">
        <f t="shared" si="1"/>
        <v>0</v>
      </c>
    </row>
    <row r="43" spans="2:20" s="1" customFormat="1" ht="30" customHeight="1" x14ac:dyDescent="0.15">
      <c r="B43" s="153"/>
      <c r="C43" s="53" t="s">
        <v>27</v>
      </c>
      <c r="D43" s="45">
        <v>180</v>
      </c>
      <c r="E43" s="45">
        <v>180</v>
      </c>
      <c r="F43" s="45">
        <v>180</v>
      </c>
      <c r="G43" s="45">
        <v>180</v>
      </c>
      <c r="H43" s="45">
        <v>180</v>
      </c>
      <c r="I43" s="45">
        <v>180</v>
      </c>
      <c r="J43" s="45">
        <v>180</v>
      </c>
      <c r="K43" s="45">
        <v>180</v>
      </c>
      <c r="L43" s="45">
        <v>180</v>
      </c>
      <c r="M43" s="45">
        <v>180</v>
      </c>
      <c r="N43" s="45">
        <v>180</v>
      </c>
      <c r="O43" s="45">
        <v>180</v>
      </c>
      <c r="P43" s="45">
        <f t="shared" si="0"/>
        <v>2160</v>
      </c>
      <c r="Q43" s="46">
        <f>D26</f>
        <v>0</v>
      </c>
      <c r="R43" s="47">
        <f t="shared" si="1"/>
        <v>0</v>
      </c>
    </row>
    <row r="44" spans="2:20" s="1" customFormat="1" ht="30" customHeight="1" thickBot="1" x14ac:dyDescent="0.2">
      <c r="B44" s="154"/>
      <c r="C44" s="53" t="s">
        <v>28</v>
      </c>
      <c r="D44" s="45">
        <v>376</v>
      </c>
      <c r="E44" s="45">
        <v>448</v>
      </c>
      <c r="F44" s="45">
        <v>413</v>
      </c>
      <c r="G44" s="45">
        <v>486</v>
      </c>
      <c r="H44" s="45">
        <v>505</v>
      </c>
      <c r="I44" s="45">
        <v>462</v>
      </c>
      <c r="J44" s="45">
        <v>542</v>
      </c>
      <c r="K44" s="45">
        <v>491</v>
      </c>
      <c r="L44" s="45">
        <v>430</v>
      </c>
      <c r="M44" s="45">
        <v>1466</v>
      </c>
      <c r="N44" s="45">
        <v>1265</v>
      </c>
      <c r="O44" s="45">
        <v>430</v>
      </c>
      <c r="P44" s="45">
        <f t="shared" si="0"/>
        <v>7314</v>
      </c>
      <c r="Q44" s="46">
        <f>D27</f>
        <v>0</v>
      </c>
      <c r="R44" s="47">
        <f t="shared" si="1"/>
        <v>0</v>
      </c>
    </row>
    <row r="45" spans="2:20" s="1" customFormat="1" ht="30" customHeight="1" thickTop="1" x14ac:dyDescent="0.2">
      <c r="B45" s="155" t="s">
        <v>14</v>
      </c>
      <c r="C45" s="156"/>
      <c r="D45" s="48">
        <f t="shared" ref="D45:O45" si="2">SUM(D39:D44)</f>
        <v>1622</v>
      </c>
      <c r="E45" s="48">
        <f t="shared" si="2"/>
        <v>1804</v>
      </c>
      <c r="F45" s="48">
        <f t="shared" si="2"/>
        <v>1710</v>
      </c>
      <c r="G45" s="48">
        <f t="shared" si="2"/>
        <v>1930</v>
      </c>
      <c r="H45" s="48">
        <f t="shared" si="2"/>
        <v>1985</v>
      </c>
      <c r="I45" s="48">
        <f t="shared" si="2"/>
        <v>1850</v>
      </c>
      <c r="J45" s="48">
        <f t="shared" si="2"/>
        <v>2040</v>
      </c>
      <c r="K45" s="48">
        <f t="shared" si="2"/>
        <v>1927</v>
      </c>
      <c r="L45" s="48">
        <f t="shared" si="2"/>
        <v>1753</v>
      </c>
      <c r="M45" s="48">
        <f t="shared" si="2"/>
        <v>2830</v>
      </c>
      <c r="N45" s="48">
        <f t="shared" si="2"/>
        <v>2642</v>
      </c>
      <c r="O45" s="48">
        <f t="shared" si="2"/>
        <v>1834</v>
      </c>
      <c r="P45" s="48">
        <f>SUM(D45:O45)</f>
        <v>23927</v>
      </c>
      <c r="Q45" s="49"/>
      <c r="R45" s="50">
        <f>SUM(R39:R44)</f>
        <v>0</v>
      </c>
      <c r="S45" s="10" t="s">
        <v>44</v>
      </c>
    </row>
    <row r="46" spans="2:20" s="1" customFormat="1" ht="30" customHeight="1" x14ac:dyDescent="0.15"/>
    <row r="47" spans="2:20" ht="60" customHeight="1" x14ac:dyDescent="0.15">
      <c r="B47" s="59" t="s">
        <v>54</v>
      </c>
      <c r="C47" s="54"/>
      <c r="D47" s="105">
        <f>G35+R45</f>
        <v>0</v>
      </c>
      <c r="E47" s="106"/>
      <c r="F47" s="89" t="s">
        <v>67</v>
      </c>
      <c r="G47" s="83"/>
      <c r="L47" s="4"/>
      <c r="M47" s="4"/>
      <c r="N47" s="4"/>
      <c r="O47" s="4"/>
      <c r="P47" s="4"/>
      <c r="Q47" s="4"/>
      <c r="R47" s="4"/>
      <c r="S47" s="4"/>
      <c r="T47" s="4"/>
    </row>
    <row r="48" spans="2:20" ht="30" customHeight="1" x14ac:dyDescent="0.15">
      <c r="B48" s="77"/>
      <c r="C48" s="78"/>
      <c r="D48" s="78"/>
      <c r="E48" s="79"/>
      <c r="F48" s="79"/>
      <c r="G48" s="80"/>
      <c r="L48" s="4"/>
      <c r="M48" s="4"/>
      <c r="N48" s="4"/>
      <c r="O48" s="4"/>
      <c r="P48" s="4"/>
      <c r="Q48" s="4"/>
      <c r="R48" s="4"/>
      <c r="S48" s="4"/>
      <c r="T48" s="4"/>
    </row>
    <row r="49" spans="1:10" ht="30" customHeight="1" x14ac:dyDescent="0.15">
      <c r="A49" s="75" t="s">
        <v>63</v>
      </c>
      <c r="B49" s="75"/>
    </row>
    <row r="50" spans="1:10" ht="30" customHeight="1" x14ac:dyDescent="0.15">
      <c r="A50" s="19"/>
      <c r="B50" s="19"/>
    </row>
    <row r="51" spans="1:10" ht="44.25" customHeight="1" thickBot="1" x14ac:dyDescent="0.2">
      <c r="A51" s="19"/>
      <c r="B51" s="60" t="s">
        <v>61</v>
      </c>
      <c r="C51" s="61"/>
      <c r="D51" s="61"/>
      <c r="E51" s="61"/>
      <c r="F51" s="62"/>
      <c r="G51" s="60"/>
      <c r="H51" s="61" t="s">
        <v>68</v>
      </c>
      <c r="I51" s="61"/>
      <c r="J51" s="63"/>
    </row>
    <row r="52" spans="1:10" ht="44.25" customHeight="1" thickTop="1" x14ac:dyDescent="0.15">
      <c r="B52" s="64" t="s">
        <v>57</v>
      </c>
      <c r="C52" s="65"/>
      <c r="D52" s="65"/>
      <c r="E52" s="65"/>
      <c r="F52" s="66"/>
      <c r="G52" s="99"/>
      <c r="H52" s="110">
        <f>C21</f>
        <v>0</v>
      </c>
      <c r="I52" s="111"/>
      <c r="J52" s="112"/>
    </row>
    <row r="53" spans="1:10" ht="44.25" customHeight="1" thickBot="1" x14ac:dyDescent="0.2">
      <c r="B53" s="67" t="s">
        <v>58</v>
      </c>
      <c r="C53" s="68"/>
      <c r="D53" s="68"/>
      <c r="E53" s="68"/>
      <c r="F53" s="69"/>
      <c r="G53" s="98"/>
      <c r="H53" s="107">
        <f>D47</f>
        <v>0</v>
      </c>
      <c r="I53" s="108"/>
      <c r="J53" s="109"/>
    </row>
    <row r="54" spans="1:10" ht="44.25" customHeight="1" thickTop="1" thickBot="1" x14ac:dyDescent="0.2">
      <c r="B54" s="70" t="s">
        <v>60</v>
      </c>
      <c r="C54" s="71"/>
      <c r="D54" s="71"/>
      <c r="E54" s="71"/>
      <c r="F54" s="72"/>
      <c r="G54" s="101"/>
      <c r="H54" s="113">
        <f>SUM(H52:J53)</f>
        <v>0</v>
      </c>
      <c r="I54" s="114"/>
      <c r="J54" s="115"/>
    </row>
    <row r="55" spans="1:10" ht="88.5" customHeight="1" thickBot="1" x14ac:dyDescent="0.2">
      <c r="B55" s="73" t="s">
        <v>69</v>
      </c>
      <c r="C55" s="74"/>
      <c r="D55" s="74"/>
      <c r="E55" s="74"/>
      <c r="F55" s="74"/>
      <c r="G55" s="100"/>
      <c r="H55" s="118">
        <f>INT(H54/110*100)</f>
        <v>0</v>
      </c>
      <c r="I55" s="118"/>
      <c r="J55" s="119"/>
    </row>
    <row r="56" spans="1:10" ht="30" customHeight="1" x14ac:dyDescent="0.15"/>
    <row r="57" spans="1:10" ht="30" customHeight="1" x14ac:dyDescent="0.15"/>
    <row r="58" spans="1:10" ht="30" customHeight="1" x14ac:dyDescent="0.15"/>
    <row r="59" spans="1:10" ht="30" customHeight="1" x14ac:dyDescent="0.15"/>
    <row r="60" spans="1:10" ht="30" customHeight="1" x14ac:dyDescent="0.15"/>
  </sheetData>
  <mergeCells count="50">
    <mergeCell ref="Q37:Q38"/>
    <mergeCell ref="R37:R38"/>
    <mergeCell ref="B39:B41"/>
    <mergeCell ref="B42:B44"/>
    <mergeCell ref="B45:C45"/>
    <mergeCell ref="B37:B38"/>
    <mergeCell ref="C37:C38"/>
    <mergeCell ref="D37:P37"/>
    <mergeCell ref="N23:S23"/>
    <mergeCell ref="B29:C32"/>
    <mergeCell ref="D29:H29"/>
    <mergeCell ref="D30:D31"/>
    <mergeCell ref="E30:E31"/>
    <mergeCell ref="F30:F32"/>
    <mergeCell ref="G30:H31"/>
    <mergeCell ref="G32:H32"/>
    <mergeCell ref="N7:S7"/>
    <mergeCell ref="C12:F12"/>
    <mergeCell ref="G12:L12"/>
    <mergeCell ref="M12:M14"/>
    <mergeCell ref="C13:C14"/>
    <mergeCell ref="D13:D14"/>
    <mergeCell ref="E13:E15"/>
    <mergeCell ref="F13:F14"/>
    <mergeCell ref="G13:I13"/>
    <mergeCell ref="J13:L13"/>
    <mergeCell ref="E9:H9"/>
    <mergeCell ref="H55:J55"/>
    <mergeCell ref="A1:L1"/>
    <mergeCell ref="E21:F21"/>
    <mergeCell ref="B12:B15"/>
    <mergeCell ref="E8:G8"/>
    <mergeCell ref="E10:G10"/>
    <mergeCell ref="C16:C17"/>
    <mergeCell ref="E16:E17"/>
    <mergeCell ref="G16:G17"/>
    <mergeCell ref="J16:J17"/>
    <mergeCell ref="B34:C34"/>
    <mergeCell ref="G34:H34"/>
    <mergeCell ref="B35:C35"/>
    <mergeCell ref="G35:H35"/>
    <mergeCell ref="B33:C33"/>
    <mergeCell ref="D33:D34"/>
    <mergeCell ref="C21:D21"/>
    <mergeCell ref="D47:E47"/>
    <mergeCell ref="H53:J53"/>
    <mergeCell ref="H52:J52"/>
    <mergeCell ref="H54:J54"/>
    <mergeCell ref="F33:F34"/>
    <mergeCell ref="G33:H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Footer>&amp;C&amp;P / &amp;N ページ</oddFooter>
  </headerFooter>
  <rowBreaks count="2" manualBreakCount="2">
    <brk id="22" max="18" man="1"/>
    <brk id="4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内訳書（低圧）</vt:lpstr>
      <vt:lpstr>'内訳書（低圧）'!Print_Area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