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updateLinks="never" codeName="ThisWorkbook"/>
  <xr:revisionPtr revIDLastSave="0" documentId="13_ncr:1_{1B888B55-8D72-4BB1-8842-604A52CEF026}" xr6:coauthVersionLast="47" xr6:coauthVersionMax="47" xr10:uidLastSave="{00000000-0000-0000-0000-000000000000}"/>
  <workbookProtection lockStructure="1"/>
  <bookViews>
    <workbookView xWindow="-120" yWindow="-120" windowWidth="29040" windowHeight="15840" tabRatio="867" activeTab="1"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'利用方法・注意事項（必ずお読みください。）'!$A$1:$M$409</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45" i="27" l="1"/>
  <c r="T157" i="6"/>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M81" i="27" s="1"/>
  <c r="AS171" i="6" s="1"/>
  <c r="AG64" i="27"/>
  <c r="BC64" i="27"/>
  <c r="AS70" i="27" s="1"/>
  <c r="BC70" i="27" s="1"/>
  <c r="CT64" i="27" l="1"/>
  <c r="CL85" i="27"/>
  <c r="CW176" i="6" s="1"/>
  <c r="BT89" i="27"/>
  <c r="BT18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5" i="13" l="1"/>
  <c r="C116"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U89" i="27"/>
  <c r="AS176" i="6" l="1"/>
  <c r="AW17" i="26" s="1"/>
  <c r="S40" i="26"/>
  <c r="S55" i="26"/>
  <c r="AM89" i="27"/>
  <c r="AZ89" i="27" s="1"/>
  <c r="G6" i="24" s="1"/>
  <c r="G5" i="24" s="1"/>
  <c r="P181" i="6"/>
  <c r="S19" i="26" s="1"/>
  <c r="BB89" i="6"/>
  <c r="E6" i="24"/>
  <c r="AS181" i="6" l="1"/>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l="1"/>
  <c r="U58" i="26" s="1"/>
  <c r="AX59" i="26" s="1"/>
  <c r="E13" i="24"/>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50" i="26" l="1"/>
  <c r="AX56" i="26"/>
  <c r="AX47" i="26"/>
  <c r="AX53" i="26" s="1"/>
  <c r="AX62" i="26"/>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I25" i="24" l="1"/>
  <c r="CI209" i="6" s="1"/>
  <c r="J60" i="24"/>
  <c r="J38" i="24"/>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CF209" i="6" l="1"/>
  <c r="CU209" i="6"/>
  <c r="CO209" i="6"/>
  <c r="CR209" i="6"/>
  <c r="CX209" i="6"/>
  <c r="DD209" i="6"/>
  <c r="CC209" i="6"/>
  <c r="CC137" i="6"/>
  <c r="BO49" i="14" s="1"/>
  <c r="DA209" i="6"/>
  <c r="BZ209" i="6"/>
  <c r="CL209" i="6"/>
  <c r="J66" i="24"/>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<sst xmlns="http://schemas.openxmlformats.org/spreadsheetml/2006/main" count="1886" uniqueCount="974">
  <si>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</si>
  <si>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</si>
  <si>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</si>
  <si>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</si>
  <si>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</si>
  <si>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</si>
  <si>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</si>
  <si>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</si>
  <si>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</si>
  <si>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</si>
  <si>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</si>
  <si>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</si>
  <si>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</si>
  <si>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</si>
  <si>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</si>
  <si>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</si>
  <si>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</si>
  <si>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</si>
  <si>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</si>
  <si>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</si>
  <si>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</si>
  <si>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</si>
  <si>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</si>
  <si>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</si>
  <si>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</si>
  <si>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</si>
  <si>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</si>
  <si>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</si>
  <si>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</si>
  <si>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</si>
  <si>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</si>
  <si>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</si>
  <si>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</si>
  <si>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</si>
  <si>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</si>
  <si>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</si>
  <si>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</si>
  <si>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</si>
  <si>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</si>
  <si>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</si>
  <si>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</si>
  <si>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</si>
  <si>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</si>
  <si>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</si>
  <si>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</si>
  <si>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</si>
  <si>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</si>
  <si>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</si>
  <si>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</si>
  <si>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</si>
  <si>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</si>
  <si>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</si>
  <si>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</si>
  <si>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</si>
  <si>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</si>
  <si>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</si>
  <si>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</si>
  <si>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</si>
  <si>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</si>
  <si>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</si>
  <si>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</si>
  <si>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</si>
  <si>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</si>
  <si>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</si>
  <si>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</si>
  <si>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</si>
  <si>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</si>
  <si>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</si>
  <si>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</si>
  <si>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</si>
  <si>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</si>
  <si>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</si>
  <si>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</si>
  <si>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</si>
  <si>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</si>
  <si>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</si>
  <si>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</si>
  <si>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</si>
  <si>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</si>
  <si>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</si>
  <si>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</si>
  <si>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</si>
  <si>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</si>
  <si>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</si>
  <si>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</si>
  <si>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</si>
  <si>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</si>
  <si>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</si>
  <si>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</si>
  <si>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</si>
  <si>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</si>
  <si>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</si>
  <si>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</si>
  <si>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</si>
  <si>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</si>
  <si>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</si>
  <si>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</si>
  <si>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</si>
  <si>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</si>
  <si>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</si>
  <si>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</si>
  <si>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</si>
  <si>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</si>
  <si>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</si>
  <si>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</si>
  <si>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</si>
  <si>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</si>
  <si>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</si>
  <si>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</si>
  <si>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</si>
  <si>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</si>
  <si>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</si>
  <si>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</si>
  <si>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</si>
  <si>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</si>
  <si>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</si>
  <si>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</si>
  <si>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</si>
  <si>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</si>
  <si>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</si>
  <si>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</si>
  <si>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</si>
  <si>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</si>
  <si>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</si>
  <si>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</si>
  <si>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</si>
  <si>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</si>
  <si>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</si>
  <si>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</si>
  <si>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</si>
  <si>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</si>
  <si>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</si>
  <si>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</si>
  <si>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</si>
  <si>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</si>
  <si>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</si>
  <si>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</si>
  <si>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</si>
  <si>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</si>
  <si>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</si>
  <si>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</si>
  <si>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</si>
  <si>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</si>
  <si>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</si>
  <si>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</si>
  <si>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</si>
  <si>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</si>
  <si>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</si>
  <si>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</si>
  <si>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</si>
  <si>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</si>
  <si>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</si>
  <si>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</si>
  <si>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</si>
  <si>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</si>
  <si>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</si>
  <si>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</si>
  <si>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</si>
  <si>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</si>
  <si>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</si>
  <si>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</si>
  <si>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</si>
  <si>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</si>
  <si>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</si>
  <si>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</si>
  <si>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</si>
  <si>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</si>
  <si>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</si>
  <si>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</si>
  <si>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</si>
  <si>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</si>
  <si>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</si>
  <si>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</si>
  <si>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</si>
  <si>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</si>
  <si>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</si>
  <si>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</si>
  <si>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</si>
  <si>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</si>
  <si>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</si>
  <si>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</si>
  <si>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</si>
  <si>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</si>
  <si>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</si>
  <si>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</si>
  <si>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</si>
  <si>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</si>
  <si>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</si>
  <si>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</si>
  <si>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</si>
  <si>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</si>
  <si>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</si>
  <si>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</si>
  <si>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</si>
  <si>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</si>
  <si>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</si>
  <si>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</si>
  <si>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</si>
  <si>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</si>
  <si>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</si>
  <si>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</si>
  <si>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</si>
  <si>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</si>
  <si>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</si>
  <si>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</si>
  <si>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</si>
  <si>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</si>
  <si>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</si>
  <si>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</si>
  <si>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</si>
  <si>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</si>
  <si>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</si>
  <si>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</si>
  <si>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</si>
  <si>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</si>
  <si>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</si>
  <si>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</si>
  <si>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</si>
  <si>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</si>
  <si>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</si>
  <si>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</si>
  <si>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</si>
  <si>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</si>
  <si>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</si>
  <si>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</si>
  <si>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</si>
  <si>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</si>
  <si>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</si>
  <si>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</si>
  <si>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</si>
  <si>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</si>
  <si>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</si>
  <si>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</si>
  <si>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</si>
  <si>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</si>
  <si>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</si>
  <si>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</si>
  <si>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</si>
  <si>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</si>
  <si>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</si>
  <si>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</si>
  <si>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</si>
  <si>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</si>
  <si>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</si>
  <si>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</si>
  <si>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</si>
  <si>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</si>
  <si>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</si>
  <si>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</si>
  <si>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</si>
  <si>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</si>
  <si>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</si>
  <si>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</si>
  <si>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</si>
  <si>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</si>
  <si>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</si>
  <si>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</si>
  <si>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</si>
  <si>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</si>
  <si>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</si>
  <si>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</si>
  <si>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</si>
  <si>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</si>
  <si>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</si>
  <si>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</si>
  <si>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</si>
  <si>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</si>
  <si>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</si>
  <si>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</si>
  <si>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</si>
  <si>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</si>
  <si>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</si>
  <si>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</si>
  <si>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</si>
  <si>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</si>
  <si>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</si>
  <si>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</si>
  <si>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</si>
  <si>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</si>
  <si>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</si>
  <si>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</si>
  <si>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</si>
  <si>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</si>
  <si>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</si>
  <si>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</si>
  <si>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</si>
  <si>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</si>
  <si>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</si>
  <si>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</si>
  <si>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</si>
  <si>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</si>
  <si>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</si>
  <si>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</si>
  <si>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</si>
  <si>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</si>
  <si>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</si>
  <si>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</si>
  <si>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</si>
  <si>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</si>
  <si>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</si>
  <si>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</si>
  <si>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</si>
  <si>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</si>
  <si>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</si>
  <si>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</si>
  <si>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</si>
  <si>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</si>
  <si>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</si>
  <si>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</si>
  <si>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</si>
  <si>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</si>
  <si>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</si>
  <si>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</si>
  <si>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</si>
  <si>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</si>
  <si>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</si>
  <si>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</si>
  <si>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</si>
  <si>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</si>
  <si>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</si>
  <si>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</si>
  <si>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</si>
  <si>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</si>
  <si>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</si>
  <si>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</si>
  <si>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</si>
  <si>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</si>
  <si>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</si>
  <si>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</si>
  <si>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</si>
  <si>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</si>
  <si>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</si>
  <si>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</si>
  <si>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</si>
  <si>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</si>
  <si>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</si>
  <si>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</si>
  <si>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</si>
  <si>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</si>
  <si>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</si>
  <si>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</si>
  <si>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</si>
  <si>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</si>
  <si>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</si>
  <si>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</si>
  <si>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</si>
  <si>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</si>
  <si>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</si>
  <si>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</si>
  <si>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</si>
  <si>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</si>
  <si>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</si>
  <si>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</si>
  <si>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</si>
  <si>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</si>
  <si>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</si>
  <si>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</si>
  <si>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</si>
  <si>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</si>
  <si>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</si>
  <si>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</si>
  <si>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</si>
  <si>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</si>
  <si>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</si>
  <si>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</si>
  <si>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</si>
  <si>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</si>
  <si>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</si>
  <si>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</si>
  <si>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</si>
  <si>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</si>
  <si>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</si>
  <si>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</si>
  <si>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</si>
  <si>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</si>
  <si>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</si>
  <si>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</si>
  <si>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</si>
  <si>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</si>
  <si>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</si>
  <si>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</si>
  <si>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</si>
  <si>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</si>
  <si>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</si>
  <si>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</si>
  <si>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</si>
  <si>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</si>
  <si>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</si>
  <si>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</si>
  <si>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</si>
  <si>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</si>
  <si>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</si>
  <si>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</si>
  <si>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</si>
  <si>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</si>
  <si>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</si>
  <si>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</si>
  <si>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</si>
  <si>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</si>
  <si>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</si>
  <si>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</si>
  <si>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</si>
  <si>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</si>
  <si>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</si>
  <si>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</si>
  <si>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</si>
  <si>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</si>
  <si>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</si>
  <si>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</si>
  <si>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</si>
  <si>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</si>
  <si>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</si>
  <si>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</si>
  <si>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</si>
  <si>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</si>
  <si>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</si>
  <si>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</si>
  <si>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</si>
  <si>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</si>
  <si>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</si>
  <si>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</si>
  <si>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</si>
  <si>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</si>
  <si>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</si>
  <si>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</si>
  <si>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</si>
  <si>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</si>
  <si>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</si>
  <si>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</si>
  <si>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</si>
  <si>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</si>
  <si>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</si>
  <si>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</si>
  <si>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</si>
  <si>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</si>
  <si>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</si>
  <si>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</si>
  <si>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</si>
  <si>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</si>
  <si>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</si>
  <si>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</si>
  <si>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</si>
  <si>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</si>
  <si>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</si>
  <si>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</si>
  <si>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</si>
  <si>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</si>
  <si>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</si>
  <si>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</si>
  <si>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</si>
  <si>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</si>
  <si>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</si>
  <si>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</si>
  <si>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</si>
  <si>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</si>
  <si>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</si>
  <si>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</si>
  <si>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</si>
  <si>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</si>
  <si>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</si>
  <si>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</si>
  <si>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</si>
  <si>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</si>
  <si>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</si>
  <si>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</si>
  <si>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</si>
  <si>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</si>
  <si>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</si>
  <si>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</si>
  <si>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</si>
  <si>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</si>
  <si>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</si>
  <si>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</si>
  <si>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</si>
  <si>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</si>
  <si>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</si>
  <si>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</si>
  <si>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</si>
  <si>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</si>
  <si>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</si>
  <si>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</si>
  <si>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</si>
  <si>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</si>
  <si>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</si>
  <si>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</si>
  <si>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</si>
  <si>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</si>
  <si>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</si>
  <si>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</si>
  <si>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</si>
  <si>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</si>
  <si>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</si>
  <si>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</si>
  <si>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</si>
  <si>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</si>
  <si>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</si>
  <si>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</si>
  <si>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</si>
  <si>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</si>
  <si>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</si>
  <si>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</si>
  <si>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</si>
  <si>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</si>
  <si>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</si>
  <si>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</si>
  <si>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</si>
  <si>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</si>
  <si>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</si>
  <si>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</si>
  <si>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</si>
  <si>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</si>
  <si>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</si>
  <si>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</si>
  <si>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</si>
  <si>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</si>
  <si>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</si>
  <si>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</si>
  <si>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</si>
  <si>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</si>
  <si>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</si>
  <si>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</si>
  <si>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</si>
  <si>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</si>
  <si>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</si>
  <si>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</si>
  <si>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</si>
  <si>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</si>
  <si>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</si>
  <si>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</si>
  <si>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</si>
  <si>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</si>
  <si>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</si>
  <si>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</si>
  <si>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</si>
  <si>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</si>
  <si>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</si>
  <si>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</si>
  <si>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</si>
  <si>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</si>
  <si>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</si>
  <si>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</si>
  <si>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</si>
  <si>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</si>
  <si>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</si>
  <si>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</si>
  <si>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</si>
  <si>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</si>
  <si>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</si>
  <si>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</si>
  <si>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</si>
  <si>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</si>
  <si>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</si>
  <si>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</si>
  <si>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</si>
  <si>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</si>
  <si>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</si>
  <si>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</si>
  <si>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</si>
  <si>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</si>
  <si>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</si>
  <si>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</si>
  <si>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</si>
  <si>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</si>
  <si>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</si>
  <si>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</si>
  <si>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</si>
  <si>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</si>
  <si>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</si>
  <si>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</si>
  <si>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</si>
  <si>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</si>
  <si>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</si>
  <si>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</si>
  <si>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</si>
  <si>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</si>
  <si>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</si>
  <si>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</si>
  <si>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</si>
  <si>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</si>
  <si>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</si>
  <si>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</si>
  <si>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</si>
  <si>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</si>
  <si>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</si>
  <si>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</si>
  <si>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</si>
  <si>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</si>
  <si>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</si>
  <si>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</si>
  <si>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</si>
  <si>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</si>
  <si>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</si>
  <si>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</si>
  <si>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</si>
  <si>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</si>
  <si>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</si>
  <si>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</si>
  <si>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</si>
  <si>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</si>
  <si>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</si>
  <si>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</si>
  <si>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</si>
  <si>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</si>
  <si>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</si>
  <si>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</si>
  <si>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</si>
  <si>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</si>
  <si>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</si>
  <si>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</si>
  <si>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</si>
  <si>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</si>
  <si>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</si>
  <si>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</si>
  <si>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</si>
  <si>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</si>
  <si>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</si>
  <si>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</si>
  <si>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</si>
  <si>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</si>
  <si>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</si>
  <si>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</si>
  <si>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</si>
  <si>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</si>
  <si>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</si>
  <si>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</si>
  <si>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</si>
  <si>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</si>
  <si>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</si>
  <si>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</si>
  <si>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</si>
  <si>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</si>
  <si>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</si>
  <si>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</si>
  <si>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</si>
  <si>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</si>
  <si>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</si>
  <si>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</si>
  <si>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</si>
  <si>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</si>
  <si>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</si>
  <si>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</si>
  <si>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</si>
  <si>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</si>
  <si>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</si>
  <si>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</si>
  <si>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</si>
  <si>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</si>
  <si>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</si>
  <si>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</si>
  <si>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</si>
  <si>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</si>
  <si>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</si>
  <si>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</si>
  <si>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</si>
  <si>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</si>
  <si>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</si>
  <si>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</si>
  <si>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</si>
  <si>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</si>
  <si>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</si>
  <si>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</si>
  <si>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</si>
  <si>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</si>
  <si>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</si>
  <si>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</si>
  <si>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</si>
  <si>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</si>
  <si>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</si>
  <si>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</si>
  <si>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</si>
  <si>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</si>
  <si>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</si>
  <si>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</si>
  <si>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</si>
  <si>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</si>
  <si>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</si>
  <si>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</si>
  <si>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</si>
  <si>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</si>
  <si>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</si>
  <si>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</si>
  <si>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</si>
  <si>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</si>
  <si>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</si>
  <si>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</si>
  <si>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</si>
  <si>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</si>
  <si>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</si>
  <si>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</si>
  <si>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</si>
  <si>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</si>
  <si>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</si>
  <si>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</si>
  <si>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</si>
  <si>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</si>
  <si>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</si>
  <si>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</si>
  <si>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</si>
  <si>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</si>
  <si>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</si>
  <si>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</si>
  <si>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</si>
  <si>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</si>
  <si>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</si>
  <si>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</si>
  <si>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</si>
  <si>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</si>
  <si>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</si>
  <si>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</si>
  <si>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</si>
  <si>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</si>
  <si>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</si>
  <si>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</si>
  <si>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</si>
  <si>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</si>
  <si>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</si>
  <si>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</si>
  <si>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</si>
  <si>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</si>
  <si>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</si>
  <si>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</si>
  <si>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</si>
  <si>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</si>
  <si>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</si>
  <si>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</si>
  <si>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</si>
  <si>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</si>
  <si>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</si>
  <si>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</si>
  <si>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</si>
  <si>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</si>
  <si>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</si>
  <si>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</si>
  <si>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</si>
  <si>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</si>
  <si>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</si>
  <si>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</si>
  <si>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</si>
  <si>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</si>
  <si>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</si>
  <si>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</si>
  <si>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</si>
  <si>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</si>
  <si>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</si>
  <si>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</si>
  <si>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</si>
  <si>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</si>
  <si>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</si>
  <si>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</si>
  <si>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</si>
  <si>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</si>
  <si>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</si>
  <si>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</si>
  <si>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</si>
  <si>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</si>
  <si>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</si>
  <si>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</si>
  <si>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</si>
  <si>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</si>
  <si>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</si>
  <si>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</si>
  <si>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</si>
  <si>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</si>
  <si>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</si>
  <si>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</si>
  <si>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</si>
  <si>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</si>
  <si>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</si>
  <si>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</si>
  <si>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</si>
  <si>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</si>
  <si>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</si>
  <si>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</si>
  <si>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</si>
  <si>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</si>
  <si>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</si>
  <si>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</si>
  <si>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</si>
  <si>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</si>
  <si>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</si>
  <si>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</si>
  <si>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</si>
  <si>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</si>
  <si>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</si>
  <si>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</si>
  <si>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</si>
  <si>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</si>
  <si>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</si>
  <si>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</si>
  <si>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</si>
  <si>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</si>
  <si>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</si>
  <si>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</si>
  <si>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</si>
  <si>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</si>
  <si>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</si>
  <si>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</si>
  <si>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</si>
  <si>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</si>
  <si>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</si>
  <si>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</si>
  <si>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</si>
  <si>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</si>
  <si>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</si>
  <si>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</si>
  <si>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</si>
  <si>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</si>
  <si>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</si>
  <si>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</si>
  <si>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</si>
  <si>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</si>
  <si>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</si>
  <si>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</si>
  <si>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</si>
  <si>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</si>
  <si>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</si>
  <si>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</si>
  <si>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</si>
  <si>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</si>
  <si>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</si>
  <si>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</si>
  <si>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</si>
  <si>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</si>
  <si>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</si>
  <si>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</si>
  <si>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</si>
  <si>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</si>
  <si>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</si>
  <si>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</si>
  <si>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</si>
  <si>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</si>
  <si>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</si>
  <si>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</si>
  <si>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</si>
  <si>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</si>
  <si>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</si>
  <si>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</si>
  <si>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</si>
  <si>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</si>
  <si>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</si>
  <si>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</si>
  <si>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</si>
  <si>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</si>
  <si>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</si>
  <si>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</si>
  <si>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</si>
  <si>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</si>
  <si>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</si>
  <si>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</si>
  <si>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</si>
  <si>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</si>
  <si>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</si>
  <si>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</si>
  <si>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</si>
  <si>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</si>
  <si>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</si>
  <si>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</si>
  <si>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</si>
  <si>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</si>
  <si>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</si>
  <si>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</si>
  <si>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</si>
  <si>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</si>
  <si>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</si>
  <si>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</si>
  <si>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</si>
  <si>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</si>
  <si>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</si>
  <si>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</si>
  <si>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</si>
  <si>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</si>
  <si>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</si>
  <si>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</si>
  <si>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</si>
  <si>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</si>
  <si>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</si>
  <si>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</si>
  <si>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</si>
  <si>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</si>
  <si>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</si>
  <si>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</si>
  <si>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</si>
  <si>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</si>
  <si>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</si>
  <si>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</si>
  <si>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</si>
  <si>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</si>
  <si>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</si>
  <si>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</si>
  <si>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</si>
  <si>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</si>
  <si>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</si>
  <si>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</si>
  <si>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</si>
  <si>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</si>
  <si>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</si>
  <si>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</si>
  <si>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</si>
  <si>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</si>
  <si>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</si>
  <si>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</si>
  <si>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</si>
  <si>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</si>
  <si>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</si>
  <si>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</si>
  <si>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</si>
  <si>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</si>
  <si>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</si>
  <si>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</si>
  <si>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</si>
  <si>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</si>
  <si>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</si>
  <si>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</si>
  <si>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</si>
  <si>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</si>
  <si>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</si>
  <si>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</si>
  <si>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</si>
  <si>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</si>
  <si>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</si>
  <si>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</si>
  <si>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</si>
  <si>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</si>
  <si>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</si>
  <si>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</si>
  <si>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</si>
  <si>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</si>
  <si>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</si>
  <si>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</si>
  <si>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</si>
  <si>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</si>
  <si>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</si>
  <si>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</si>
  <si>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</si>
  <si>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</si>
  <si>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</si>
  <si>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</si>
  <si>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</si>
  <si>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</si>
  <si>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</si>
  <si>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</si>
  <si>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</si>
  <si>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</si>
  <si>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</si>
  <si>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</si>
  <si>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</si>
  <si>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</si>
  <si>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</si>
  <si>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</si>
  <si>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</si>
  <si>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</si>
  <si>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</si>
  <si>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</si>
  <si>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</si>
  <si>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</si>
  <si>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</si>
  <si>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</si>
  <si>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</si>
  <si>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</si>
  <si>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</si>
  <si>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</si>
  <si>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</si>
  <si>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</si>
  <si>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</si>
  <si>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</si>
  <si>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</si>
  <si>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</si>
  <si>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</si>
  <si>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</si>
  <si>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</si>
  <si>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</si>
  <si>
    <r>
      <t>(5)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</si>
  <si>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r>
      <t>(6)還付金のうち、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</si>
  <si>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(4) 年度途中（５月以降）に保険関係が成立した事業</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</si>
</sst>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
    <numFmt numFmtId="197" formatCode="0.0##"/>
    <numFmt numFmtId="198" formatCode="0.0"/>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3002">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34" fillId="0" borderId="0" xfId="2" applyFont="1" applyAlignment="1">
      <alignment horizontal="left" vertical="center" wrapText="1"/>
    </xf>
    <xf numFmtId="0" fontId="3" fillId="0" borderId="0" xfId="2" applyFont="1" applyAlignment="1">
      <alignment horizontal="left" vertical="center"/>
    </xf>
    <xf numFmtId="0" fontId="4" fillId="0" borderId="178"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179"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407"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395" xfId="2" applyFont="1" applyBorder="1" applyAlignment="1">
      <alignment horizontal="center" vertical="center"/>
    </xf>
    <xf numFmtId="0" fontId="4" fillId="0" borderId="398" xfId="2" applyFont="1" applyBorder="1" applyAlignment="1">
      <alignment horizontal="center" vertical="center"/>
    </xf>
    <xf numFmtId="0" fontId="4" fillId="0" borderId="106"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3" fillId="9" borderId="0" xfId="2" applyFont="1" applyFill="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101"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3" fillId="0" borderId="46" xfId="2" applyFont="1" applyBorder="1" applyAlignment="1">
      <alignment horizontal="center" vertical="center"/>
    </xf>
    <xf numFmtId="0" fontId="3" fillId="0" borderId="96" xfId="2" applyFont="1" applyBorder="1" applyAlignment="1">
      <alignment horizontal="center" vertical="center"/>
    </xf>
    <xf numFmtId="49" fontId="122" fillId="9" borderId="46"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4" fillId="0" borderId="180" xfId="2" applyFont="1" applyBorder="1" applyAlignment="1">
      <alignment horizontal="center" vertical="center"/>
    </xf>
    <xf numFmtId="0" fontId="4" fillId="0" borderId="181" xfId="2" applyFont="1" applyBorder="1" applyAlignment="1">
      <alignment horizontal="center" vertical="center"/>
    </xf>
    <xf numFmtId="0" fontId="4" fillId="0" borderId="352" xfId="2" applyFont="1" applyBorder="1" applyAlignment="1">
      <alignment horizontal="center" vertical="center"/>
    </xf>
    <xf numFmtId="0" fontId="4" fillId="0" borderId="40" xfId="2" applyFont="1" applyBorder="1" applyAlignment="1">
      <alignment horizontal="center" vertical="center"/>
    </xf>
    <xf numFmtId="0" fontId="4" fillId="0" borderId="97" xfId="2" applyFont="1" applyBorder="1" applyAlignment="1">
      <alignment horizontal="center" vertical="center"/>
    </xf>
    <xf numFmtId="0" fontId="4" fillId="0" borderId="96" xfId="2" applyFont="1" applyBorder="1" applyAlignment="1">
      <alignment horizontal="center" vertical="center"/>
    </xf>
    <xf numFmtId="0" fontId="4" fillId="0" borderId="404" xfId="2" applyFont="1" applyBorder="1" applyAlignment="1">
      <alignment horizontal="center" vertical="center"/>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3" fillId="0" borderId="390"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2"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09" xfId="2" applyFont="1" applyBorder="1" applyAlignment="1">
      <alignment horizontal="center" vertical="center"/>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0" xfId="2" applyFont="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179" xfId="2" applyFont="1" applyBorder="1" applyAlignment="1">
      <alignment horizontal="center" vertical="center"/>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96" xfId="0" applyFont="1" applyBorder="1" applyAlignment="1">
      <alignment horizontal="center" vertical="center"/>
    </xf>
    <xf numFmtId="0" fontId="1" fillId="0" borderId="107" xfId="0" applyFont="1" applyBorder="1" applyAlignment="1">
      <alignment horizontal="center" vertical="center"/>
    </xf>
    <xf numFmtId="0" fontId="1" fillId="0" borderId="95" xfId="0" applyFont="1" applyBorder="1" applyAlignment="1">
      <alignment horizontal="center" vertical="center"/>
    </xf>
    <xf numFmtId="177" fontId="4" fillId="9" borderId="105"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177" fontId="4" fillId="9" borderId="99"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100" xfId="1" applyNumberFormat="1" applyFont="1" applyFill="1" applyBorder="1" applyAlignment="1" applyProtection="1">
      <alignment vertical="center"/>
      <protection locked="0"/>
    </xf>
    <xf numFmtId="177" fontId="4" fillId="9" borderId="104" xfId="1"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4" fillId="0" borderId="100" xfId="1" applyNumberFormat="1" applyFont="1" applyFill="1" applyBorder="1" applyAlignment="1" applyProtection="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3" fillId="0" borderId="398" xfId="2" applyFont="1" applyBorder="1" applyAlignment="1">
      <alignment horizontal="center" vertical="center"/>
    </xf>
    <xf numFmtId="0" fontId="1" fillId="0" borderId="424" xfId="0" applyFont="1" applyBorder="1" applyAlignment="1">
      <alignment horizontal="center" vertical="center"/>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9" borderId="101"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2" xfId="1" applyNumberFormat="1" applyFont="1" applyFill="1" applyBorder="1" applyAlignment="1" applyProtection="1">
      <alignment vertical="center"/>
      <protection locked="0"/>
    </xf>
    <xf numFmtId="0" fontId="1" fillId="0" borderId="179"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07" xfId="0" applyFont="1" applyBorder="1" applyAlignment="1">
      <alignment horizontal="center" vertical="center"/>
    </xf>
    <xf numFmtId="177" fontId="4" fillId="9" borderId="352" xfId="2" applyNumberFormat="1" applyFont="1" applyFill="1" applyBorder="1" applyProtection="1">
      <alignment vertical="center"/>
      <protection locked="0"/>
    </xf>
    <xf numFmtId="177" fontId="4" fillId="9" borderId="179" xfId="2" applyNumberFormat="1" applyFont="1" applyFill="1" applyBorder="1" applyProtection="1">
      <alignment vertical="center"/>
      <protection locked="0"/>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96" xfId="0" applyFont="1" applyBorder="1" applyAlignment="1" applyProtection="1">
      <alignment horizontal="right" vertical="center"/>
      <protection locked="0"/>
    </xf>
    <xf numFmtId="0" fontId="4" fillId="0" borderId="105" xfId="2" applyFont="1" applyBorder="1" applyAlignment="1">
      <alignment horizontal="center" vertical="center"/>
    </xf>
    <xf numFmtId="0" fontId="4" fillId="0" borderId="100" xfId="2" applyFont="1" applyBorder="1" applyAlignment="1">
      <alignment horizontal="center" vertical="center"/>
    </xf>
    <xf numFmtId="0" fontId="4" fillId="0" borderId="104" xfId="2" applyFont="1" applyBorder="1" applyAlignment="1">
      <alignment horizontal="center" vertical="center"/>
    </xf>
    <xf numFmtId="0" fontId="4" fillId="0" borderId="99" xfId="2" applyFont="1" applyBorder="1" applyAlignment="1">
      <alignment horizontal="center" vertical="center"/>
    </xf>
    <xf numFmtId="0" fontId="4" fillId="0" borderId="103" xfId="2" applyFont="1" applyBorder="1" applyAlignment="1">
      <alignment horizontal="center" vertical="center"/>
    </xf>
    <xf numFmtId="0" fontId="4" fillId="0" borderId="422" xfId="2" applyFont="1" applyBorder="1" applyAlignment="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428" xfId="1" applyNumberFormat="1" applyFont="1" applyFill="1" applyBorder="1" applyAlignment="1" applyProtection="1">
      <alignment horizontal="right" vertical="center"/>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8"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6" fillId="0" borderId="0" xfId="2" applyFont="1" applyAlignment="1">
      <alignment horizontal="right" vertical="center"/>
    </xf>
    <xf numFmtId="0" fontId="25" fillId="0" borderId="0" xfId="0" applyFont="1" applyAlignment="1">
      <alignment horizontal="right" vertical="center"/>
    </xf>
    <xf numFmtId="0" fontId="25" fillId="0" borderId="96" xfId="0" applyFont="1" applyBorder="1" applyAlignment="1">
      <alignment horizontal="right" vertical="center"/>
    </xf>
    <xf numFmtId="177" fontId="4" fillId="0" borderId="406"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3" fillId="0" borderId="0" xfId="2" applyFont="1" applyAlignment="1">
      <alignment horizontal="right"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1" fillId="0" borderId="0" xfId="0" applyFont="1" applyAlignment="1" applyProtection="1">
      <alignment horizontal="right" vertical="center"/>
      <protection locked="0"/>
    </xf>
    <xf numFmtId="0" fontId="4" fillId="0" borderId="102" xfId="2" applyFont="1" applyBorder="1" applyAlignment="1">
      <alignment horizontal="center" vertical="center"/>
    </xf>
    <xf numFmtId="0" fontId="4" fillId="0" borderId="101" xfId="2" applyFont="1" applyBorder="1" applyAlignment="1">
      <alignment horizontal="center" vertical="center"/>
    </xf>
    <xf numFmtId="0" fontId="4" fillId="0" borderId="430" xfId="2" applyFont="1" applyBorder="1" applyAlignment="1">
      <alignment horizontal="center" vertical="center"/>
    </xf>
    <xf numFmtId="0" fontId="4" fillId="0" borderId="431" xfId="2" applyFont="1" applyBorder="1" applyAlignment="1" applyProtection="1">
      <alignment horizontal="center" vertical="center" wrapText="1"/>
    </xf>
    <xf numFmtId="0" fontId="4" fillId="0" borderId="389" xfId="2" applyFont="1" applyBorder="1" applyAlignment="1" applyProtection="1">
      <alignment horizontal="center" vertical="center"/>
    </xf>
    <xf numFmtId="0" fontId="4" fillId="0" borderId="470" xfId="2" applyFont="1" applyBorder="1" applyAlignment="1" applyProtection="1">
      <alignment horizontal="center" vertical="center"/>
    </xf>
    <xf numFmtId="0" fontId="4" fillId="0" borderId="431" xfId="2" applyFont="1" applyBorder="1" applyAlignment="1" applyProtection="1">
      <alignment horizontal="center" vertical="center"/>
    </xf>
    <xf numFmtId="0" fontId="4" fillId="0" borderId="350" xfId="2" applyFont="1" applyBorder="1" applyAlignment="1" applyProtection="1">
      <alignment horizontal="center" vertical="center"/>
    </xf>
    <xf numFmtId="177" fontId="4" fillId="0" borderId="349" xfId="2" applyNumberFormat="1" applyFont="1" applyBorder="1" applyAlignment="1" applyProtection="1">
      <alignment horizontal="left" vertical="center"/>
    </xf>
    <xf numFmtId="177" fontId="4" fillId="0" borderId="389" xfId="2" applyNumberFormat="1" applyFont="1" applyBorder="1" applyAlignment="1" applyProtection="1">
      <alignment horizontal="left" vertical="center"/>
    </xf>
    <xf numFmtId="177" fontId="4" fillId="0" borderId="510" xfId="2" applyNumberFormat="1" applyFont="1" applyBorder="1" applyAlignment="1" applyProtection="1">
      <alignment horizontal="left" vertical="center"/>
    </xf>
    <xf numFmtId="177" fontId="4" fillId="0" borderId="432" xfId="2" applyNumberFormat="1" applyFont="1" applyBorder="1" applyAlignment="1" applyProtection="1">
      <alignment horizontal="right" vertical="center"/>
    </xf>
    <xf numFmtId="177" fontId="4" fillId="0" borderId="389" xfId="2" applyNumberFormat="1" applyFont="1" applyBorder="1" applyAlignment="1" applyProtection="1">
      <alignment horizontal="right" vertical="center"/>
    </xf>
    <xf numFmtId="177" fontId="4" fillId="0" borderId="510" xfId="2" applyNumberFormat="1" applyFont="1" applyBorder="1" applyAlignment="1" applyProtection="1">
      <alignment horizontal="right" vertical="center"/>
    </xf>
    <xf numFmtId="0" fontId="4" fillId="0" borderId="429" xfId="2" applyFont="1" applyBorder="1" applyAlignment="1">
      <alignment horizontal="center" vertical="center"/>
    </xf>
    <xf numFmtId="177" fontId="4" fillId="0" borderId="432" xfId="2" applyNumberFormat="1" applyFont="1" applyBorder="1" applyAlignment="1" applyProtection="1">
      <alignment horizontal="left"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1" xfId="2" applyNumberFormat="1" applyFont="1" applyBorder="1" applyAlignment="1" applyProtection="1">
      <alignment horizontal="left" vertical="center"/>
    </xf>
    <xf numFmtId="0" fontId="13" fillId="0" borderId="431" xfId="2" applyFont="1" applyBorder="1" applyAlignment="1" applyProtection="1">
      <alignment horizontal="center" vertical="center"/>
    </xf>
    <xf numFmtId="0" fontId="13" fillId="0" borderId="389" xfId="2" applyFont="1" applyBorder="1" applyAlignment="1" applyProtection="1">
      <alignment horizontal="center" vertical="center"/>
    </xf>
    <xf numFmtId="0" fontId="13" fillId="0" borderId="350" xfId="2" applyFont="1" applyBorder="1" applyAlignment="1" applyProtection="1">
      <alignment horizontal="center" vertical="center"/>
    </xf>
    <xf numFmtId="0" fontId="13" fillId="0" borderId="433" xfId="2" applyFont="1" applyBorder="1" applyAlignment="1" applyProtection="1">
      <alignment horizontal="center" vertical="center"/>
    </xf>
    <xf numFmtId="0" fontId="13" fillId="0" borderId="434" xfId="2" applyFont="1" applyBorder="1" applyAlignment="1" applyProtection="1">
      <alignment horizontal="center" vertical="center"/>
    </xf>
    <xf numFmtId="0" fontId="13" fillId="0" borderId="415" xfId="2" applyFont="1" applyBorder="1" applyAlignment="1" applyProtection="1">
      <alignment horizontal="center" vertical="center"/>
    </xf>
    <xf numFmtId="177" fontId="4" fillId="0" borderId="349" xfId="2" applyNumberFormat="1" applyFont="1" applyBorder="1" applyAlignment="1" applyProtection="1">
      <alignment horizontal="right" vertical="center"/>
    </xf>
    <xf numFmtId="177" fontId="4" fillId="0" borderId="413" xfId="2" applyNumberFormat="1" applyFont="1" applyBorder="1" applyAlignment="1" applyProtection="1">
      <alignment horizontal="right" vertical="center"/>
    </xf>
    <xf numFmtId="177" fontId="4" fillId="0" borderId="434" xfId="2" applyNumberFormat="1" applyFont="1" applyBorder="1" applyAlignment="1" applyProtection="1">
      <alignment horizontal="right" vertical="center"/>
    </xf>
    <xf numFmtId="177" fontId="4" fillId="0" borderId="435" xfId="2" applyNumberFormat="1" applyFont="1" applyBorder="1" applyAlignment="1" applyProtection="1">
      <alignment horizontal="right" vertical="center"/>
    </xf>
    <xf numFmtId="177" fontId="4" fillId="0" borderId="510"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177" fontId="4" fillId="0" borderId="436" xfId="2" applyNumberFormat="1" applyFont="1" applyBorder="1" applyAlignment="1" applyProtection="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3" fillId="0" borderId="0" xfId="0" applyFont="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0" xfId="0" applyFont="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182" xfId="2" applyFont="1" applyBorder="1" applyAlignment="1">
      <alignment horizontal="center" vertical="center"/>
    </xf>
    <xf numFmtId="177" fontId="4" fillId="0" borderId="431" xfId="2" applyNumberFormat="1" applyFont="1" applyBorder="1" applyAlignment="1" applyProtection="1">
      <alignment horizontal="right" vertical="center"/>
    </xf>
    <xf numFmtId="177" fontId="4" fillId="0" borderId="433" xfId="2" applyNumberFormat="1" applyFont="1" applyBorder="1" applyAlignment="1" applyProtection="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pplyProtection="1">
      <alignment horizontal="center" vertical="center"/>
    </xf>
    <xf numFmtId="185" fontId="105" fillId="0" borderId="469" xfId="2" applyNumberFormat="1" applyFont="1" applyBorder="1" applyAlignment="1" applyProtection="1">
      <alignment horizontal="center" vertical="center"/>
    </xf>
    <xf numFmtId="185" fontId="105" fillId="0" borderId="0" xfId="2" applyNumberFormat="1" applyFont="1" applyAlignment="1" applyProtection="1">
      <alignment horizontal="center" vertical="center"/>
    </xf>
    <xf numFmtId="185" fontId="105" fillId="0" borderId="507" xfId="2" applyNumberFormat="1" applyFont="1" applyBorder="1" applyAlignment="1" applyProtection="1">
      <alignment horizontal="center" vertical="center"/>
    </xf>
    <xf numFmtId="185" fontId="105" fillId="0" borderId="22" xfId="2" applyNumberFormat="1" applyFont="1" applyBorder="1" applyAlignment="1" applyProtection="1">
      <alignment horizontal="center" vertical="center"/>
    </xf>
    <xf numFmtId="185" fontId="105" fillId="0" borderId="408" xfId="2" applyNumberFormat="1" applyFont="1" applyBorder="1" applyAlignment="1" applyProtection="1">
      <alignment horizontal="center" vertical="center"/>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469" xfId="0" applyFont="1" applyBorder="1" applyAlignment="1">
      <alignment horizontal="left" vertical="center"/>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50" xfId="0" applyFont="1" applyBorder="1" applyAlignment="1">
      <alignment horizontal="center" vertical="center"/>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138" xfId="0" applyFont="1" applyBorder="1"/>
    <xf numFmtId="0" fontId="1" fillId="0" borderId="460" xfId="0" applyFont="1" applyBorder="1"/>
    <xf numFmtId="0" fontId="1" fillId="0" borderId="140" xfId="0" applyFont="1" applyBorder="1"/>
    <xf numFmtId="0" fontId="1" fillId="0" borderId="141"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194" fontId="105" fillId="0" borderId="0" xfId="0" applyNumberFormat="1" applyFont="1" applyAlignment="1">
      <alignment horizontal="right" vertical="center"/>
    </xf>
    <xf numFmtId="0" fontId="3" fillId="0" borderId="352" xfId="2" applyFont="1" applyBorder="1" applyAlignment="1">
      <alignment horizontal="center" vertical="center"/>
    </xf>
    <xf numFmtId="196" fontId="105" fillId="0" borderId="0" xfId="0" applyNumberFormat="1" applyFont="1" applyAlignment="1">
      <alignment horizontal="right" vertical="center"/>
    </xf>
    <xf numFmtId="177" fontId="105" fillId="0" borderId="0" xfId="0" applyNumberFormat="1" applyFont="1" applyAlignment="1">
      <alignment horizontal="right" vertical="center"/>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195" fontId="105" fillId="0" borderId="0" xfId="2" applyNumberFormat="1" applyFont="1" applyAlignment="1">
      <alignment horizontal="right" vertical="center"/>
    </xf>
    <xf numFmtId="0" fontId="4" fillId="0" borderId="0" xfId="0" applyFont="1" applyAlignment="1">
      <alignment horizontal="right"/>
    </xf>
    <xf numFmtId="0" fontId="4" fillId="0" borderId="507" xfId="0" applyFont="1" applyBorder="1" applyAlignment="1">
      <alignment horizontal="right"/>
    </xf>
    <xf numFmtId="0" fontId="4" fillId="0" borderId="386" xfId="0" applyFont="1" applyBorder="1" applyAlignment="1">
      <alignment horizontal="right"/>
    </xf>
    <xf numFmtId="0" fontId="4" fillId="0" borderId="387" xfId="0" applyFont="1" applyBorder="1" applyAlignment="1">
      <alignment horizontal="right"/>
    </xf>
    <xf numFmtId="0" fontId="4" fillId="0" borderId="0" xfId="0" applyFont="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197" fontId="105" fillId="9" borderId="352" xfId="2" applyNumberFormat="1" applyFont="1" applyFill="1" applyBorder="1" applyAlignment="1" applyProtection="1">
      <alignment horizontal="center" vertical="center"/>
      <protection locked="0"/>
    </xf>
    <xf numFmtId="197" fontId="105" fillId="9" borderId="0" xfId="2" applyNumberFormat="1" applyFont="1" applyFill="1" applyAlignment="1" applyProtection="1">
      <alignment horizontal="center" vertical="center"/>
      <protection locked="0"/>
    </xf>
    <xf numFmtId="197" fontId="105" fillId="9" borderId="507" xfId="2" applyNumberFormat="1" applyFont="1" applyFill="1" applyBorder="1" applyAlignment="1" applyProtection="1">
      <alignment horizontal="center" vertical="center"/>
      <protection locked="0"/>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0" fontId="3" fillId="0" borderId="467" xfId="2" applyFont="1" applyBorder="1" applyAlignment="1">
      <alignment vertical="center" shrinkToFit="1"/>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85" fontId="105" fillId="0" borderId="0" xfId="0"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507" xfId="0" applyFont="1" applyBorder="1" applyAlignment="1">
      <alignment horizontal="center"/>
    </xf>
    <xf numFmtId="0" fontId="4" fillId="0" borderId="40" xfId="0" applyFont="1" applyBorder="1" applyAlignment="1">
      <alignment horizontal="center"/>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38" xfId="0" applyFont="1" applyBorder="1" applyAlignment="1">
      <alignment horizontal="left" vertical="center"/>
    </xf>
    <xf numFmtId="0" fontId="1" fillId="0" borderId="139"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8" xfId="0" applyFont="1" applyBorder="1" applyAlignment="1">
      <alignment vertical="center" shrinkToFit="1"/>
    </xf>
    <xf numFmtId="0" fontId="3" fillId="0" borderId="469" xfId="0" applyFont="1" applyBorder="1" applyAlignment="1">
      <alignment vertical="center" shrinkToFit="1"/>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0" xfId="2" applyFont="1" applyAlignment="1">
      <alignment horizontal="center" wrapText="1"/>
    </xf>
    <xf numFmtId="0" fontId="4" fillId="0" borderId="40" xfId="2" applyFont="1" applyBorder="1" applyAlignment="1">
      <alignment horizont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49" xfId="0" applyNumberFormat="1" applyFont="1" applyBorder="1" applyAlignment="1">
      <alignment horizontal="center" vertical="center"/>
    </xf>
    <xf numFmtId="0" fontId="6" fillId="0" borderId="0" xfId="0" applyFont="1" applyAlignment="1">
      <alignment horizontal="center" vertical="center" wrapText="1"/>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40" fillId="0" borderId="19" xfId="0" applyFont="1" applyBorder="1"/>
    <xf numFmtId="0" fontId="40" fillId="0" borderId="149" xfId="0" applyFont="1" applyBorder="1"/>
    <xf numFmtId="0" fontId="6" fillId="0" borderId="9" xfId="0" applyFont="1" applyBorder="1" applyAlignment="1">
      <alignment horizontal="distributed" vertical="center" justifyLastLine="1"/>
    </xf>
    <xf numFmtId="0" fontId="18" fillId="0" borderId="148" xfId="0" applyFont="1" applyBorder="1" applyAlignment="1">
      <alignment horizontal="center" vertical="center"/>
    </xf>
    <xf numFmtId="179" fontId="18" fillId="0" borderId="195"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354"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6" fontId="15" fillId="5" borderId="352" xfId="0" applyNumberFormat="1" applyFont="1" applyFill="1" applyBorder="1" applyAlignment="1">
      <alignment horizontal="right" vertical="center" shrinkToFit="1"/>
    </xf>
    <xf numFmtId="196" fontId="15" fillId="5" borderId="0" xfId="0" applyNumberFormat="1" applyFont="1" applyFill="1" applyAlignment="1">
      <alignment horizontal="right" vertical="center" shrinkToFit="1"/>
    </xf>
    <xf numFmtId="196" fontId="15" fillId="5" borderId="354" xfId="0" applyNumberFormat="1" applyFont="1" applyFill="1" applyBorder="1" applyAlignment="1">
      <alignment horizontal="right" vertical="center" shrinkToFit="1"/>
    </xf>
    <xf numFmtId="196" fontId="15" fillId="5" borderId="326" xfId="0" applyNumberFormat="1" applyFont="1" applyFill="1" applyBorder="1" applyAlignment="1">
      <alignment horizontal="right" vertical="center" shrinkToFit="1"/>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197" fontId="15" fillId="5" borderId="352" xfId="0" applyNumberFormat="1" applyFont="1" applyFill="1" applyBorder="1" applyAlignment="1">
      <alignment horizontal="center" vertical="center"/>
    </xf>
    <xf numFmtId="197" fontId="15" fillId="5" borderId="0" xfId="0" applyNumberFormat="1" applyFont="1" applyFill="1" applyAlignment="1">
      <alignment horizontal="center" vertical="center"/>
    </xf>
    <xf numFmtId="197" fontId="15" fillId="5" borderId="396" xfId="0" applyNumberFormat="1" applyFont="1" applyFill="1" applyBorder="1" applyAlignment="1">
      <alignment horizontal="center" vertical="center"/>
    </xf>
    <xf numFmtId="197" fontId="15" fillId="5" borderId="354" xfId="0" applyNumberFormat="1" applyFont="1" applyFill="1" applyBorder="1" applyAlignment="1">
      <alignment horizontal="center" vertical="center"/>
    </xf>
    <xf numFmtId="197" fontId="15" fillId="5" borderId="326" xfId="0" applyNumberFormat="1" applyFont="1" applyFill="1" applyBorder="1" applyAlignment="1">
      <alignment horizontal="center" vertical="center"/>
    </xf>
    <xf numFmtId="197" fontId="15" fillId="5" borderId="387" xfId="0" applyNumberFormat="1" applyFont="1" applyFill="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185" fontId="13" fillId="0" borderId="0" xfId="0" applyNumberFormat="1" applyFont="1" applyAlignment="1">
      <alignment horizontal="right" vertical="center"/>
    </xf>
    <xf numFmtId="0" fontId="3" fillId="0" borderId="0" xfId="0" applyFont="1" applyAlignment="1">
      <alignment horizontal="center"/>
    </xf>
    <xf numFmtId="0" fontId="18" fillId="0" borderId="126"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26" fillId="0" borderId="19" xfId="0" applyFont="1" applyBorder="1" applyAlignment="1">
      <alignment horizontal="right"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18" fillId="0" borderId="150" xfId="0" applyFont="1" applyBorder="1" applyAlignment="1">
      <alignment horizontal="center" vertical="center"/>
    </xf>
    <xf numFmtId="0" fontId="6" fillId="0" borderId="9" xfId="0" applyFont="1" applyBorder="1" applyAlignment="1">
      <alignment horizontal="center" vertical="center"/>
    </xf>
    <xf numFmtId="58"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distributed"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25" xfId="0" applyFont="1" applyBorder="1" applyAlignment="1">
      <alignment horizontal="center" vertical="center"/>
    </xf>
    <xf numFmtId="0" fontId="0" fillId="0" borderId="9" xfId="0" applyBorder="1"/>
    <xf numFmtId="0" fontId="0" fillId="0" borderId="15" xfId="0" applyBorder="1"/>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198" fontId="34" fillId="6" borderId="152" xfId="0" applyNumberFormat="1" applyFont="1" applyFill="1" applyBorder="1" applyAlignment="1" applyProtection="1">
      <alignment horizontal="center" vertical="center"/>
      <protection locked="0"/>
    </xf>
    <xf numFmtId="198" fontId="34" fillId="6" borderId="153" xfId="0" applyNumberFormat="1" applyFont="1" applyFill="1" applyBorder="1" applyAlignment="1" applyProtection="1">
      <alignment horizontal="center" vertical="center"/>
      <protection locked="0"/>
    </xf>
    <xf numFmtId="198" fontId="34" fillId="6" borderId="154" xfId="0" applyNumberFormat="1" applyFont="1" applyFill="1" applyBorder="1" applyAlignment="1" applyProtection="1">
      <alignment horizontal="center" vertical="center"/>
      <protection locked="0"/>
    </xf>
    <xf numFmtId="198" fontId="34" fillId="6" borderId="155" xfId="0" applyNumberFormat="1" applyFont="1" applyFill="1" applyBorder="1" applyAlignment="1" applyProtection="1">
      <alignment horizontal="center" vertical="center"/>
      <protection locked="0"/>
    </xf>
    <xf numFmtId="198" fontId="34" fillId="6" borderId="0" xfId="0" applyNumberFormat="1" applyFont="1" applyFill="1" applyAlignment="1" applyProtection="1">
      <alignment horizontal="center" vertical="center"/>
      <protection locked="0"/>
    </xf>
    <xf numFmtId="198" fontId="34" fillId="6" borderId="156" xfId="0" applyNumberFormat="1" applyFont="1" applyFill="1" applyBorder="1" applyAlignment="1" applyProtection="1">
      <alignment horizontal="center" vertical="center"/>
      <protection locked="0"/>
    </xf>
    <xf numFmtId="198" fontId="34" fillId="6" borderId="157" xfId="0" applyNumberFormat="1" applyFont="1" applyFill="1" applyBorder="1" applyAlignment="1" applyProtection="1">
      <alignment horizontal="center" vertical="center"/>
      <protection locked="0"/>
    </xf>
    <xf numFmtId="198" fontId="34" fillId="6" borderId="158" xfId="0" applyNumberFormat="1" applyFont="1" applyFill="1" applyBorder="1" applyAlignment="1" applyProtection="1">
      <alignment horizontal="center" vertical="center"/>
      <protection locked="0"/>
    </xf>
    <xf numFmtId="198" fontId="34" fillId="6" borderId="159" xfId="0" applyNumberFormat="1" applyFont="1" applyFill="1" applyBorder="1" applyAlignment="1" applyProtection="1">
      <alignment horizontal="center" vertical="center"/>
      <protection locked="0"/>
    </xf>
    <xf numFmtId="0" fontId="18" fillId="0" borderId="127"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8" fillId="0" borderId="9" xfId="0" applyFont="1" applyBorder="1" applyAlignment="1">
      <alignment horizontal="center" vertical="center"/>
    </xf>
    <xf numFmtId="0" fontId="18" fillId="0" borderId="14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4" xfId="0" applyNumberFormat="1" applyFont="1" applyBorder="1" applyAlignment="1">
      <alignment horizontal="center" vertical="center"/>
    </xf>
    <xf numFmtId="0" fontId="18" fillId="0" borderId="9" xfId="0" applyNumberFormat="1" applyFont="1" applyBorder="1" applyAlignment="1">
      <alignment horizontal="center" vertical="center"/>
    </xf>
    <xf numFmtId="0" fontId="18" fillId="0" borderId="147" xfId="0" applyNumberFormat="1"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8" fillId="0" borderId="123"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7" fillId="0" borderId="0" xfId="0" applyFont="1" applyAlignment="1">
      <alignment horizontal="center" vertical="center"/>
    </xf>
    <xf numFmtId="0" fontId="7" fillId="0" borderId="9" xfId="0"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6" fillId="0" borderId="132" xfId="0" applyFont="1" applyBorder="1" applyAlignment="1">
      <alignment horizontal="distributed" vertical="center" justifyLastLine="1"/>
    </xf>
    <xf numFmtId="0" fontId="6" fillId="0" borderId="148"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38" fontId="18" fillId="0" borderId="18" xfId="0" applyNumberFormat="1"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147" xfId="0" applyNumberFormat="1" applyFont="1" applyBorder="1" applyAlignment="1">
      <alignment horizontal="center" vertical="center"/>
    </xf>
    <xf numFmtId="0" fontId="6" fillId="0" borderId="145" xfId="0" applyFont="1" applyBorder="1" applyAlignment="1">
      <alignment horizontal="center" vertical="center"/>
    </xf>
    <xf numFmtId="0" fontId="19" fillId="0" borderId="18" xfId="0" applyFont="1" applyBorder="1" applyAlignment="1">
      <alignment horizontal="center" vertical="center"/>
    </xf>
    <xf numFmtId="0" fontId="19" fillId="0" borderId="145" xfId="0" applyFont="1" applyBorder="1" applyAlignment="1">
      <alignment horizontal="center" vertical="center"/>
    </xf>
    <xf numFmtId="0" fontId="19" fillId="0" borderId="12" xfId="0" applyFont="1" applyBorder="1" applyAlignment="1">
      <alignment horizontal="center" vertical="center"/>
    </xf>
    <xf numFmtId="0" fontId="19" fillId="0" borderId="146" xfId="0" applyFont="1" applyBorder="1" applyAlignment="1">
      <alignment horizontal="center" vertical="center"/>
    </xf>
    <xf numFmtId="0" fontId="19" fillId="0" borderId="14" xfId="0" applyFont="1" applyBorder="1" applyAlignment="1">
      <alignment horizontal="center" vertical="center"/>
    </xf>
    <xf numFmtId="0" fontId="19" fillId="0" borderId="147" xfId="0" applyFont="1" applyBorder="1" applyAlignment="1">
      <alignment horizontal="center" vertical="center"/>
    </xf>
    <xf numFmtId="0" fontId="6" fillId="0" borderId="0" xfId="0" applyFont="1" applyAlignment="1">
      <alignment horizontal="center" vertical="center" shrinkToFit="1"/>
    </xf>
    <xf numFmtId="0" fontId="6" fillId="0" borderId="204" xfId="0" applyFont="1" applyBorder="1" applyAlignment="1">
      <alignment vertical="center"/>
    </xf>
    <xf numFmtId="0" fontId="0" fillId="0" borderId="10" xfId="0" applyBorder="1" applyAlignment="1">
      <alignment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3" fontId="19" fillId="0" borderId="3" xfId="0" applyNumberFormat="1" applyFont="1" applyBorder="1" applyAlignment="1">
      <alignment vertical="center" shrinkToFit="1"/>
    </xf>
    <xf numFmtId="3" fontId="71" fillId="0" borderId="0" xfId="0" applyNumberFormat="1" applyFont="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9" fillId="0" borderId="132"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2" fillId="0" borderId="10" xfId="0" applyFont="1" applyBorder="1" applyAlignment="1">
      <alignment horizontal="distributed" vertical="center"/>
    </xf>
    <xf numFmtId="0" fontId="12" fillId="0" borderId="0" xfId="0" applyFont="1" applyAlignment="1">
      <alignment horizontal="distributed" vertical="center"/>
    </xf>
    <xf numFmtId="0" fontId="12" fillId="0" borderId="9" xfId="0" applyFont="1" applyBorder="1" applyAlignment="1">
      <alignment horizontal="distributed" vertical="center"/>
    </xf>
    <xf numFmtId="0" fontId="6" fillId="0" borderId="0" xfId="0" applyFont="1" applyAlignment="1">
      <alignment vertical="center"/>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33" xfId="0" applyFont="1" applyBorder="1" applyAlignment="1">
      <alignment horizontal="center" vertical="center" shrinkToFit="1"/>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189" fontId="19" fillId="0" borderId="483"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11" fillId="0" borderId="0" xfId="0" applyFont="1" applyAlignment="1">
      <alignment vertical="top"/>
    </xf>
    <xf numFmtId="0" fontId="11" fillId="0" borderId="9" xfId="0" applyFont="1" applyBorder="1" applyAlignment="1">
      <alignment vertical="top"/>
    </xf>
    <xf numFmtId="0" fontId="26" fillId="0" borderId="176" xfId="0" applyFont="1" applyBorder="1" applyAlignment="1">
      <alignment horizontal="right" vertical="center"/>
    </xf>
    <xf numFmtId="0" fontId="11" fillId="0" borderId="18" xfId="0" applyFont="1" applyBorder="1" applyAlignment="1">
      <alignment vertical="top" wrapText="1"/>
    </xf>
    <xf numFmtId="0" fontId="11" fillId="0" borderId="10"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wrapText="1"/>
    </xf>
    <xf numFmtId="0" fontId="11" fillId="0" borderId="24" xfId="0" applyFont="1" applyBorder="1" applyAlignment="1">
      <alignment vertical="top" wrapText="1"/>
    </xf>
    <xf numFmtId="0" fontId="11" fillId="0" borderId="28" xfId="0" applyFont="1" applyBorder="1" applyAlignment="1">
      <alignment vertical="top" wrapText="1"/>
    </xf>
    <xf numFmtId="0" fontId="6" fillId="0" borderId="206" xfId="0" applyFont="1" applyBorder="1" applyAlignment="1">
      <alignment vertical="center"/>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10"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0" fontId="7" fillId="0" borderId="163" xfId="0" applyFont="1" applyBorder="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18" fillId="0" borderId="148"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49" xfId="0" applyNumberFormat="1" applyFont="1" applyBorder="1" applyAlignment="1">
      <alignment horizontal="center"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6" fillId="0" borderId="12" xfId="0" applyFont="1" applyBorder="1" applyAlignment="1">
      <alignment vertical="center"/>
    </xf>
    <xf numFmtId="0" fontId="0" fillId="0" borderId="0" xfId="0"/>
    <xf numFmtId="182" fontId="13" fillId="5" borderId="0" xfId="0" applyNumberFormat="1" applyFont="1" applyFill="1" applyAlignment="1">
      <alignment vertical="center" shrinkToFit="1"/>
    </xf>
    <xf numFmtId="183" fontId="13" fillId="5" borderId="0" xfId="0" applyNumberFormat="1" applyFont="1" applyFill="1" applyAlignment="1">
      <alignment horizontal="center"/>
    </xf>
    <xf numFmtId="179" fontId="59" fillId="0" borderId="148" xfId="0" applyNumberFormat="1"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6" fillId="0" borderId="198" xfId="0" applyFont="1" applyBorder="1" applyAlignment="1">
      <alignment horizontal="center" vertical="center" wrapText="1"/>
    </xf>
    <xf numFmtId="0" fontId="0" fillId="0" borderId="10" xfId="0" applyBorder="1"/>
    <xf numFmtId="0" fontId="0" fillId="0" borderId="11" xfId="0" applyBorder="1"/>
    <xf numFmtId="0" fontId="6" fillId="0" borderId="32" xfId="0" applyFont="1" applyBorder="1" applyAlignment="1">
      <alignment horizontal="center" vertical="center" wrapText="1"/>
    </xf>
    <xf numFmtId="0" fontId="0" fillId="0" borderId="13" xfId="0" applyBorder="1"/>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wrapText="1"/>
    </xf>
    <xf numFmtId="0" fontId="13" fillId="5" borderId="0" xfId="0" applyFont="1" applyFill="1" applyAlignment="1">
      <alignment horizont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8"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179" fontId="19" fillId="0" borderId="18"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9" xfId="0" applyNumberFormat="1" applyFont="1" applyBorder="1" applyAlignment="1">
      <alignment horizontal="center" vertical="center"/>
    </xf>
    <xf numFmtId="179" fontId="19" fillId="0" borderId="147" xfId="0" applyNumberFormat="1" applyFont="1" applyBorder="1" applyAlignment="1">
      <alignment horizontal="center" vertical="center"/>
    </xf>
    <xf numFmtId="179" fontId="19" fillId="0" borderId="123"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125" xfId="0" applyNumberFormat="1" applyFont="1" applyBorder="1" applyAlignment="1">
      <alignment horizontal="center" vertical="center"/>
    </xf>
    <xf numFmtId="0" fontId="21" fillId="0" borderId="1" xfId="0" applyFont="1" applyBorder="1" applyAlignment="1">
      <alignment vertical="top" wrapText="1"/>
    </xf>
    <xf numFmtId="0" fontId="21" fillId="0" borderId="7" xfId="0" applyFont="1" applyBorder="1" applyAlignment="1">
      <alignment vertical="top" wrapText="1"/>
    </xf>
    <xf numFmtId="0" fontId="0" fillId="0" borderId="7" xfId="0" applyBorder="1" applyAlignment="1">
      <alignment wrapText="1"/>
    </xf>
    <xf numFmtId="0" fontId="0" fillId="0" borderId="2" xfId="0" applyBorder="1" applyAlignment="1">
      <alignment wrapText="1"/>
    </xf>
    <xf numFmtId="0" fontId="21" fillId="0" borderId="3" xfId="0" applyFont="1" applyBorder="1" applyAlignment="1">
      <alignment vertical="top" wrapText="1"/>
    </xf>
    <xf numFmtId="0" fontId="21" fillId="0" borderId="0" xfId="0" applyFont="1" applyAlignment="1">
      <alignment vertical="top" wrapText="1"/>
    </xf>
    <xf numFmtId="0" fontId="0" fillId="0" borderId="4" xfId="0" applyBorder="1" applyAlignment="1">
      <alignment wrapText="1"/>
    </xf>
    <xf numFmtId="0" fontId="18" fillId="0" borderId="18" xfId="0" applyFont="1" applyBorder="1" applyAlignment="1">
      <alignment horizontal="center" vertical="center"/>
    </xf>
    <xf numFmtId="0" fontId="13" fillId="0" borderId="175"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6" fillId="0" borderId="0" xfId="0" applyFont="1" applyAlignment="1">
      <alignment horizontal="distributed"/>
    </xf>
    <xf numFmtId="197" fontId="34" fillId="6" borderId="152" xfId="0" applyNumberFormat="1" applyFont="1" applyFill="1" applyBorder="1" applyAlignment="1" applyProtection="1">
      <alignment horizontal="center" vertical="center"/>
      <protection locked="0"/>
    </xf>
    <xf numFmtId="197" fontId="34" fillId="6" borderId="153" xfId="0" applyNumberFormat="1" applyFont="1" applyFill="1" applyBorder="1" applyAlignment="1" applyProtection="1">
      <alignment horizontal="center" vertical="center"/>
      <protection locked="0"/>
    </xf>
    <xf numFmtId="197" fontId="34" fillId="6" borderId="154" xfId="0" applyNumberFormat="1" applyFont="1" applyFill="1" applyBorder="1" applyAlignment="1" applyProtection="1">
      <alignment horizontal="center" vertical="center"/>
      <protection locked="0"/>
    </xf>
    <xf numFmtId="197" fontId="34" fillId="6" borderId="155" xfId="0" applyNumberFormat="1" applyFont="1" applyFill="1" applyBorder="1" applyAlignment="1" applyProtection="1">
      <alignment horizontal="center" vertical="center"/>
      <protection locked="0"/>
    </xf>
    <xf numFmtId="197" fontId="34" fillId="6" borderId="0" xfId="0" applyNumberFormat="1" applyFont="1" applyFill="1" applyAlignment="1" applyProtection="1">
      <alignment horizontal="center" vertical="center"/>
      <protection locked="0"/>
    </xf>
    <xf numFmtId="197" fontId="34" fillId="6" borderId="156" xfId="0" applyNumberFormat="1" applyFont="1" applyFill="1" applyBorder="1" applyAlignment="1" applyProtection="1">
      <alignment horizontal="center" vertical="center"/>
      <protection locked="0"/>
    </xf>
    <xf numFmtId="197" fontId="34" fillId="6" borderId="157" xfId="0" applyNumberFormat="1" applyFont="1" applyFill="1" applyBorder="1" applyAlignment="1" applyProtection="1">
      <alignment horizontal="center" vertical="center"/>
      <protection locked="0"/>
    </xf>
    <xf numFmtId="197" fontId="34" fillId="6" borderId="158" xfId="0" applyNumberFormat="1" applyFont="1" applyFill="1" applyBorder="1" applyAlignment="1" applyProtection="1">
      <alignment horizontal="center" vertical="center"/>
      <protection locked="0"/>
    </xf>
    <xf numFmtId="197" fontId="34" fillId="6" borderId="159" xfId="0" applyNumberFormat="1" applyFont="1" applyFill="1" applyBorder="1" applyAlignment="1" applyProtection="1">
      <alignment horizontal="center" vertical="center"/>
      <protection locked="0"/>
    </xf>
    <xf numFmtId="0" fontId="6" fillId="0" borderId="9" xfId="0" applyFont="1" applyBorder="1" applyAlignment="1">
      <alignment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6" fillId="0" borderId="204" xfId="0"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0" fontId="6" fillId="0" borderId="13" xfId="0" applyFont="1" applyBorder="1" applyAlignment="1">
      <alignment horizontal="center" vertical="center"/>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1" fillId="0" borderId="18" xfId="0" applyFont="1" applyBorder="1" applyAlignment="1">
      <alignment vertical="top"/>
    </xf>
    <xf numFmtId="0" fontId="11" fillId="0" borderId="10"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37" fillId="0" borderId="0" xfId="0" applyFont="1" applyAlignment="1">
      <alignment horizontal="right" vertical="center"/>
    </xf>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0" fontId="65" fillId="0" borderId="19" xfId="0" applyFont="1" applyBorder="1"/>
    <xf numFmtId="0" fontId="65" fillId="0" borderId="149" xfId="0" applyFont="1" applyBorder="1"/>
    <xf numFmtId="3" fontId="16" fillId="0" borderId="0" xfId="0" applyNumberFormat="1" applyFont="1" applyAlignment="1">
      <alignment horizontal="center" vertical="center"/>
    </xf>
    <xf numFmtId="0" fontId="25" fillId="0" borderId="23" xfId="0" applyFont="1" applyBorder="1" applyAlignment="1">
      <alignment horizontal="center" vertical="center"/>
    </xf>
    <xf numFmtId="0" fontId="25" fillId="0" borderId="8" xfId="0" applyFont="1" applyBorder="1" applyAlignment="1">
      <alignment horizontal="center" vertical="center"/>
    </xf>
    <xf numFmtId="0" fontId="25" fillId="0" borderId="137" xfId="0" applyFont="1" applyBorder="1" applyAlignment="1">
      <alignment horizontal="center" vertical="center"/>
    </xf>
    <xf numFmtId="0" fontId="18" fillId="0" borderId="18" xfId="0" applyNumberFormat="1" applyFont="1" applyBorder="1" applyAlignment="1">
      <alignment horizontal="center" vertical="center"/>
    </xf>
    <xf numFmtId="0" fontId="18" fillId="0" borderId="10" xfId="0" applyNumberFormat="1" applyFont="1" applyBorder="1" applyAlignment="1">
      <alignment horizontal="center" vertical="center"/>
    </xf>
    <xf numFmtId="0" fontId="18" fillId="0" borderId="145" xfId="0" applyNumberFormat="1" applyFont="1" applyBorder="1" applyAlignment="1">
      <alignment horizontal="center" vertical="center"/>
    </xf>
    <xf numFmtId="0" fontId="18" fillId="0" borderId="12" xfId="0" applyNumberFormat="1" applyFont="1" applyBorder="1" applyAlignment="1">
      <alignment horizontal="center" vertical="center"/>
    </xf>
    <xf numFmtId="0" fontId="18" fillId="0" borderId="0" xfId="0" applyNumberFormat="1" applyFont="1" applyAlignment="1">
      <alignment horizontal="center" vertical="center"/>
    </xf>
    <xf numFmtId="0" fontId="18" fillId="0" borderId="146" xfId="0" applyNumberFormat="1" applyFont="1" applyBorder="1" applyAlignment="1">
      <alignment horizontal="center" vertical="center"/>
    </xf>
    <xf numFmtId="0" fontId="18" fillId="0" borderId="12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distributed"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11" fillId="0" borderId="0" xfId="0" applyFont="1" applyAlignment="1">
      <alignment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0" xfId="0" applyFont="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19" fillId="0" borderId="189"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6" fillId="0" borderId="28" xfId="0" applyFont="1" applyBorder="1" applyAlignment="1">
      <alignment vertical="center"/>
    </xf>
    <xf numFmtId="0" fontId="11" fillId="0" borderId="9" xfId="0" applyFont="1" applyBorder="1" applyAlignment="1">
      <alignment vertical="top" wrapText="1"/>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11" fillId="0" borderId="17" xfId="0" applyFont="1" applyBorder="1" applyAlignment="1">
      <alignment vertical="top"/>
    </xf>
    <xf numFmtId="0" fontId="11" fillId="0" borderId="3" xfId="0" applyFont="1" applyBorder="1" applyAlignment="1">
      <alignment vertical="top"/>
    </xf>
    <xf numFmtId="0" fontId="11" fillId="0" borderId="16" xfId="0" applyFont="1" applyBorder="1" applyAlignment="1">
      <alignment vertical="top"/>
    </xf>
    <xf numFmtId="38" fontId="12" fillId="0" borderId="10" xfId="0" applyNumberFormat="1" applyFont="1" applyBorder="1" applyAlignment="1">
      <alignment horizontal="center" vertical="center"/>
    </xf>
    <xf numFmtId="189" fontId="19" fillId="0" borderId="12"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0" xfId="0" applyFont="1" applyAlignment="1">
      <alignment horizontal="left"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6" fillId="0" borderId="26" xfId="0" applyFont="1" applyBorder="1" applyAlignment="1">
      <alignment horizontal="center"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8" fillId="0" borderId="18" xfId="0" applyFont="1" applyBorder="1" applyAlignment="1">
      <alignment horizontal="right" vertical="center"/>
    </xf>
    <xf numFmtId="0" fontId="19" fillId="0" borderId="188" xfId="0" applyFont="1" applyBorder="1" applyAlignment="1">
      <alignment horizontal="center" vertical="center"/>
    </xf>
    <xf numFmtId="0" fontId="19" fillId="0" borderId="190" xfId="0" applyFont="1" applyBorder="1" applyAlignment="1">
      <alignment horizontal="center" vertical="center"/>
    </xf>
    <xf numFmtId="0" fontId="13" fillId="0" borderId="148" xfId="0" applyFont="1" applyBorder="1" applyAlignment="1">
      <alignment horizontal="center" vertical="center"/>
    </xf>
    <xf numFmtId="0" fontId="0" fillId="0" borderId="12" xfId="0" applyBorder="1"/>
    <xf numFmtId="0" fontId="0" fillId="0" borderId="14" xfId="0" applyBorder="1"/>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49" fontId="19" fillId="0" borderId="12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11" fillId="0" borderId="45" xfId="0" applyFont="1" applyBorder="1" applyAlignment="1">
      <alignment vertical="top" wrapText="1"/>
    </xf>
    <xf numFmtId="0" fontId="11" fillId="0" borderId="3" xfId="0" applyFont="1" applyBorder="1" applyAlignment="1">
      <alignment vertical="top" wrapText="1"/>
    </xf>
    <xf numFmtId="0" fontId="11" fillId="0" borderId="161" xfId="0" applyFont="1" applyBorder="1" applyAlignment="1">
      <alignment vertical="top" wrapText="1"/>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3" xfId="0" applyNumberFormat="1" applyFont="1" applyBorder="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0" fillId="0" borderId="3" xfId="0" applyBorder="1" applyAlignment="1">
      <alignment wrapText="1"/>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vertical="center" wrapText="1"/>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39" fillId="0" borderId="0" xfId="0" applyFont="1" applyAlignment="1">
      <alignment horizontal="center" vertical="top"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3" fillId="0" borderId="3" xfId="0" applyFont="1" applyBorder="1" applyAlignment="1">
      <alignment wrapText="1"/>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0" fontId="7" fillId="0" borderId="0" xfId="0" applyFont="1" applyAlignment="1">
      <alignment horizontal="left" wrapText="1"/>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5" fillId="0" borderId="0" xfId="0" applyFont="1" applyAlignment="1">
      <alignment vertical="center" wrapText="1"/>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21" fillId="0" borderId="0" xfId="0" applyFont="1" applyAlignment="1">
      <alignment horizontal="center" vertical="center" textRotation="255"/>
    </xf>
    <xf numFmtId="0" fontId="0" fillId="0" borderId="0" xfId="0" applyAlignment="1">
      <alignment horizontal="center" vertic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1" fillId="0" borderId="17" xfId="0" applyFont="1" applyBorder="1" applyAlignment="1">
      <alignment vertical="top" wrapText="1"/>
    </xf>
    <xf numFmtId="0" fontId="93" fillId="10" borderId="225" xfId="0" applyFont="1" applyFill="1" applyBorder="1" applyAlignment="1">
      <alignment horizontal="center"/>
    </xf>
    <xf numFmtId="0" fontId="0" fillId="9" borderId="264" xfId="0" applyFill="1" applyBorder="1" applyAlignment="1">
      <alignment horizontal="center" vertic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0" fontId="0" fillId="9" borderId="244" xfId="0" applyFill="1" applyBorder="1" applyAlignment="1">
      <alignment horizontal="center" vertical="center"/>
    </xf>
    <xf numFmtId="197" fontId="0" fillId="10" borderId="287" xfId="0" applyNumberFormat="1" applyFill="1" applyBorder="1" applyAlignment="1">
      <alignment horizontal="center"/>
    </xf>
    <xf numFmtId="197" fontId="0" fillId="10" borderId="244" xfId="0" applyNumberFormat="1" applyFill="1" applyBorder="1" applyAlignment="1">
      <alignment horizontal="center"/>
    </xf>
    <xf numFmtId="197" fontId="0" fillId="10" borderId="288" xfId="0" applyNumberFormat="1" applyFill="1" applyBorder="1" applyAlignment="1">
      <alignment horizontal="center"/>
    </xf>
    <xf numFmtId="0" fontId="93" fillId="10" borderId="224" xfId="0" applyFont="1" applyFill="1" applyBorder="1" applyAlignment="1">
      <alignment horizont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61"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0" fontId="0" fillId="0" borderId="264" xfId="0" applyBorder="1" applyAlignment="1">
      <alignment horizontal="center" vertical="center"/>
    </xf>
    <xf numFmtId="0" fontId="0" fillId="10" borderId="233" xfId="0" applyFill="1" applyBorder="1" applyAlignment="1">
      <alignment horizontal="center" vertical="center"/>
    </xf>
    <xf numFmtId="0" fontId="0" fillId="10" borderId="234"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197" fontId="0" fillId="10" borderId="364" xfId="0" applyNumberFormat="1" applyFill="1" applyBorder="1" applyAlignment="1">
      <alignment horizontal="center"/>
    </xf>
    <xf numFmtId="197" fontId="0" fillId="10" borderId="365" xfId="0" applyNumberFormat="1" applyFill="1" applyBorder="1" applyAlignment="1">
      <alignment horizontal="center"/>
    </xf>
    <xf numFmtId="197" fontId="0" fillId="10" borderId="255" xfId="0" applyNumberFormat="1" applyFill="1" applyBorder="1" applyAlignment="1">
      <alignment horizontal="center" vertical="center"/>
    </xf>
    <xf numFmtId="197" fontId="0" fillId="10" borderId="0" xfId="0" applyNumberFormat="1" applyFill="1" applyAlignment="1">
      <alignment horizontal="center" vertical="center"/>
    </xf>
    <xf numFmtId="197" fontId="0" fillId="10" borderId="268" xfId="0" applyNumberFormat="1" applyFill="1" applyBorder="1" applyAlignment="1">
      <alignment horizontal="center" vertical="center"/>
    </xf>
    <xf numFmtId="0" fontId="94" fillId="10" borderId="0" xfId="0" applyFont="1" applyFill="1" applyAlignment="1">
      <alignment horizontal="center" vertical="top" textRotation="255"/>
    </xf>
    <xf numFmtId="0" fontId="25" fillId="10" borderId="233" xfId="0" applyFont="1" applyFill="1" applyBorder="1" applyAlignment="1">
      <alignment horizontal="center" vertical="center" textRotation="255" wrapText="1"/>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70" fillId="10" borderId="253" xfId="0" applyFont="1" applyFill="1" applyBorder="1" applyAlignment="1">
      <alignment horizontal="center" vertical="center"/>
    </xf>
    <xf numFmtId="38" fontId="70" fillId="10" borderId="253" xfId="0" applyNumberFormat="1" applyFont="1" applyFill="1" applyBorder="1" applyAlignment="1">
      <alignment horizontal="center" vertical="center"/>
    </xf>
    <xf numFmtId="0" fontId="0" fillId="10" borderId="236"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44" xfId="0" applyBorder="1" applyAlignment="1">
      <alignment horizontal="center" vertic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70" fillId="10" borderId="3" xfId="0" applyFont="1" applyFill="1" applyBorder="1" applyAlignment="1">
      <alignment horizontal="center"/>
    </xf>
    <xf numFmtId="0" fontId="70" fillId="10" borderId="0" xfId="0" applyFont="1" applyFill="1" applyAlignment="1">
      <alignment horizontal="center"/>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22" fillId="10" borderId="210" xfId="0" applyFont="1" applyFill="1" applyBorder="1" applyAlignment="1">
      <alignment horizontal="center" vertical="center"/>
    </xf>
    <xf numFmtId="0" fontId="3" fillId="9" borderId="210"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70" fillId="10" borderId="8" xfId="0" applyFont="1" applyFill="1" applyBorder="1" applyAlignment="1">
      <alignment horizontal="right"/>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16" fillId="10" borderId="0" xfId="0" applyFont="1" applyFill="1" applyAlignment="1">
      <alignment horizontal="left"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38" fontId="92" fillId="9" borderId="219"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25" fillId="10" borderId="233" xfId="0" applyFont="1" applyFill="1" applyBorder="1" applyAlignment="1">
      <alignment horizontal="center" vertical="center" textRotation="255"/>
    </xf>
    <xf numFmtId="0" fontId="0" fillId="10" borderId="358" xfId="0" applyFill="1" applyBorder="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0" fontId="3" fillId="9" borderId="209" xfId="0" applyFont="1" applyFill="1" applyBorder="1" applyAlignment="1">
      <alignment horizontal="center" vertic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10" borderId="0" xfId="0" applyFill="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0" xfId="0" applyFill="1" applyAlignment="1">
      <alignment horizontal="center"/>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9" borderId="228" xfId="0" applyFill="1" applyBorder="1" applyAlignment="1">
      <alignment horizontal="center"/>
    </xf>
    <xf numFmtId="0" fontId="0" fillId="9" borderId="229" xfId="0" applyFill="1" applyBorder="1" applyAlignment="1">
      <alignment horizontal="center"/>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239" xfId="0" applyFont="1" applyFill="1" applyBorder="1" applyAlignment="1">
      <alignment horizontal="left" vertical="top" wrapText="1"/>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7" xfId="0" applyFont="1" applyFill="1" applyBorder="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92" xfId="0" applyFont="1" applyFill="1" applyBorder="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0" fillId="0" borderId="218" xfId="0" applyBorder="1" applyAlignment="1">
      <alignment horizontal="center" vertical="center"/>
    </xf>
    <xf numFmtId="0" fontId="0" fillId="0" borderId="220" xfId="0"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196" fontId="0" fillId="9" borderId="236" xfId="5" applyNumberFormat="1" applyFont="1" applyFill="1" applyBorder="1" applyAlignment="1">
      <alignment horizontal="right" vertical="center"/>
    </xf>
    <xf numFmtId="197" fontId="25" fillId="10" borderId="0" xfId="0" applyNumberFormat="1" applyFont="1" applyFill="1" applyAlignment="1">
      <alignment horizontal="center" vertical="center"/>
    </xf>
    <xf numFmtId="196" fontId="0" fillId="9" borderId="244" xfId="5" applyNumberFormat="1" applyFont="1" applyFill="1" applyBorder="1" applyAlignment="1">
      <alignment horizontal="right"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0" fontId="0" fillId="0" borderId="0" xfId="0" applyAlignment="1">
      <alignment horizontal="right"/>
    </xf>
    <xf numFmtId="0" fontId="70" fillId="10" borderId="364" xfId="0" applyFont="1" applyFill="1" applyBorder="1" applyAlignment="1">
      <alignment horizontal="center"/>
    </xf>
    <xf numFmtId="0" fontId="70" fillId="10" borderId="244" xfId="0" applyFont="1" applyFill="1" applyBorder="1" applyAlignment="1">
      <alignment horizontal="center"/>
    </xf>
    <xf numFmtId="196" fontId="0" fillId="0" borderId="236" xfId="5" applyNumberFormat="1" applyFont="1" applyBorder="1" applyAlignment="1">
      <alignment horizontal="right"/>
    </xf>
    <xf numFmtId="0" fontId="70" fillId="10" borderId="236" xfId="0" applyFont="1" applyFill="1" applyBorder="1" applyAlignment="1">
      <alignment horizontal="center" vertical="center"/>
    </xf>
    <xf numFmtId="195" fontId="0" fillId="9" borderId="236" xfId="5" applyNumberFormat="1" applyFont="1" applyFill="1" applyBorder="1" applyAlignment="1">
      <alignment horizontal="right" vertical="center"/>
    </xf>
    <xf numFmtId="195" fontId="0" fillId="9" borderId="244" xfId="5" applyNumberFormat="1" applyFont="1" applyFill="1" applyBorder="1" applyAlignment="1">
      <alignment horizontal="right" vertical="center"/>
    </xf>
    <xf numFmtId="38" fontId="0" fillId="0" borderId="0" xfId="5" applyFont="1" applyAlignment="1"/>
    <xf numFmtId="195" fontId="0" fillId="0" borderId="244" xfId="5" applyNumberFormat="1" applyFont="1" applyBorder="1" applyAlignment="1"/>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92" fillId="10" borderId="241"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4" xfId="0" applyFont="1" applyFill="1" applyBorder="1" applyAlignment="1">
      <alignment horizontal="center" vertical="center" wrapText="1"/>
    </xf>
    <xf numFmtId="38" fontId="0" fillId="0" borderId="244" xfId="5" applyFont="1" applyBorder="1" applyAlignment="1"/>
    <xf numFmtId="38" fontId="0" fillId="0" borderId="504" xfId="5" applyFont="1" applyBorder="1" applyAlignment="1">
      <alignment horizontal="right"/>
    </xf>
    <xf numFmtId="0" fontId="137" fillId="10" borderId="0" xfId="0" applyFont="1" applyFill="1" applyAlignment="1">
      <alignment horizontal="center" vertical="center"/>
    </xf>
    <xf numFmtId="0" fontId="92" fillId="10" borderId="49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75" fillId="0" borderId="106" xfId="2" applyFont="1" applyBorder="1" applyAlignment="1">
      <alignment horizontal="center" vertical="center"/>
    </xf>
    <xf numFmtId="0" fontId="0" fillId="0" borderId="107" xfId="0" applyBorder="1" applyAlignment="1">
      <alignment horizontal="center" vertical="center"/>
    </xf>
    <xf numFmtId="0" fontId="0" fillId="0" borderId="95" xfId="0" applyBorder="1" applyAlignment="1">
      <alignment horizontal="center"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88" fillId="0" borderId="115" xfId="2" applyFont="1" applyBorder="1" applyAlignment="1">
      <alignment horizontal="right"/>
    </xf>
    <xf numFmtId="0" fontId="75" fillId="0" borderId="109" xfId="2" applyFont="1" applyBorder="1" applyAlignment="1">
      <alignment horizontal="center" vertical="center" wrapText="1"/>
    </xf>
    <xf numFmtId="0" fontId="75" fillId="0" borderId="109" xfId="2" applyFont="1"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4" fillId="0" borderId="0" xfId="2" applyFont="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75" fillId="0" borderId="108" xfId="2" applyFont="1" applyBorder="1" applyAlignment="1">
      <alignment horizontal="center" vertical="center"/>
    </xf>
    <xf numFmtId="0" fontId="75" fillId="0" borderId="111"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0" fillId="0" borderId="100" xfId="0" applyBorder="1" applyAlignment="1">
      <alignment horizontal="center" vertical="center"/>
    </xf>
    <xf numFmtId="0" fontId="75" fillId="0" borderId="97" xfId="2" applyFont="1" applyBorder="1" applyAlignment="1">
      <alignment horizontal="center" vertical="center"/>
    </xf>
    <xf numFmtId="0" fontId="75" fillId="0" borderId="96" xfId="2" applyFont="1" applyBorder="1" applyAlignment="1">
      <alignment horizontal="center" vertical="center"/>
    </xf>
    <xf numFmtId="0" fontId="0" fillId="0" borderId="104" xfId="0" applyBorder="1" applyAlignment="1">
      <alignment horizontal="center"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3" fillId="0" borderId="106" xfId="2" applyBorder="1" applyAlignment="1">
      <alignment horizontal="center" vertical="center"/>
    </xf>
    <xf numFmtId="0" fontId="73" fillId="0" borderId="0" xfId="2"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7" fillId="0" borderId="99" xfId="2" applyFont="1" applyBorder="1" applyAlignment="1">
      <alignment horizontal="center" vertical="center"/>
    </xf>
    <xf numFmtId="0" fontId="77" fillId="0" borderId="101" xfId="2" applyFont="1" applyBorder="1" applyAlignment="1">
      <alignment horizontal="center" vertical="center"/>
    </xf>
    <xf numFmtId="0" fontId="77" fillId="0" borderId="103" xfId="2" applyFont="1" applyBorder="1" applyAlignment="1">
      <alignment horizontal="center" vertical="center"/>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8" fillId="0" borderId="0" xfId="2" applyFont="1" applyAlignment="1">
      <alignment horizontal="distributed" vertical="center"/>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xf numFmtId="0" fontId="19" fillId="0" borderId="189"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288</xdr:row>
      <xdr:rowOff>0</xdr:rowOff>
    </xdr:from>
    <xdr:to>
      <xdr:col>10</xdr:col>
      <xdr:colOff>305350</xdr:colOff>
      <xdr:row>298</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116</xdr:row>
      <xdr:rowOff>0</xdr:rowOff>
    </xdr:from>
    <xdr:to>
      <xdr:col>12</xdr:col>
      <xdr:colOff>260</xdr:colOff>
      <xdr:row>130</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132</xdr:row>
      <xdr:rowOff>9525</xdr:rowOff>
    </xdr:from>
    <xdr:to>
      <xdr:col>7</xdr:col>
      <xdr:colOff>180975</xdr:colOff>
      <xdr:row>135</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130</xdr:row>
      <xdr:rowOff>0</xdr:rowOff>
    </xdr:from>
    <xdr:to>
      <xdr:col>8</xdr:col>
      <xdr:colOff>1504950</xdr:colOff>
      <xdr:row>135</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113</xdr:row>
      <xdr:rowOff>57149</xdr:rowOff>
    </xdr:from>
    <xdr:to>
      <xdr:col>7</xdr:col>
      <xdr:colOff>1438275</xdr:colOff>
      <xdr:row>117</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120</xdr:row>
      <xdr:rowOff>1</xdr:rowOff>
    </xdr:from>
    <xdr:to>
      <xdr:col>12</xdr:col>
      <xdr:colOff>57150</xdr:colOff>
      <xdr:row>123</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122</xdr:row>
      <xdr:rowOff>170962</xdr:rowOff>
    </xdr:from>
    <xdr:to>
      <xdr:col>1</xdr:col>
      <xdr:colOff>258004</xdr:colOff>
      <xdr:row>148</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119</xdr:row>
      <xdr:rowOff>171450</xdr:rowOff>
    </xdr:from>
    <xdr:to>
      <xdr:col>8</xdr:col>
      <xdr:colOff>400050</xdr:colOff>
      <xdr:row>129</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132</xdr:row>
      <xdr:rowOff>9525</xdr:rowOff>
    </xdr:from>
    <xdr:to>
      <xdr:col>7</xdr:col>
      <xdr:colOff>180975</xdr:colOff>
      <xdr:row>135</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0</xdr:rowOff>
    </xdr:from>
    <xdr:to>
      <xdr:col>7</xdr:col>
      <xdr:colOff>180975</xdr:colOff>
      <xdr:row>135</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150</xdr:row>
      <xdr:rowOff>76200</xdr:rowOff>
    </xdr:from>
    <xdr:to>
      <xdr:col>3</xdr:col>
      <xdr:colOff>9525</xdr:colOff>
      <xdr:row>152</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117</xdr:row>
      <xdr:rowOff>161925</xdr:rowOff>
    </xdr:from>
    <xdr:to>
      <xdr:col>11</xdr:col>
      <xdr:colOff>266700</xdr:colOff>
      <xdr:row>119</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113</xdr:row>
      <xdr:rowOff>55243</xdr:rowOff>
    </xdr:from>
    <xdr:to>
      <xdr:col>8</xdr:col>
      <xdr:colOff>5715</xdr:colOff>
      <xdr:row>117</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120</xdr:row>
      <xdr:rowOff>109152</xdr:rowOff>
    </xdr:from>
    <xdr:to>
      <xdr:col>6</xdr:col>
      <xdr:colOff>90854</xdr:colOff>
      <xdr:row>121</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120</xdr:row>
      <xdr:rowOff>123072</xdr:rowOff>
    </xdr:from>
    <xdr:to>
      <xdr:col>7</xdr:col>
      <xdr:colOff>43229</xdr:colOff>
      <xdr:row>121</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120</xdr:row>
      <xdr:rowOff>118187</xdr:rowOff>
    </xdr:from>
    <xdr:to>
      <xdr:col>7</xdr:col>
      <xdr:colOff>1005254</xdr:colOff>
      <xdr:row>121</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120</xdr:row>
      <xdr:rowOff>108417</xdr:rowOff>
    </xdr:from>
    <xdr:to>
      <xdr:col>8</xdr:col>
      <xdr:colOff>1462454</xdr:colOff>
      <xdr:row>121</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120</xdr:row>
      <xdr:rowOff>117697</xdr:rowOff>
    </xdr:from>
    <xdr:to>
      <xdr:col>9</xdr:col>
      <xdr:colOff>981075</xdr:colOff>
      <xdr:row>121</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119</xdr:row>
      <xdr:rowOff>171451</xdr:rowOff>
    </xdr:from>
    <xdr:to>
      <xdr:col>11</xdr:col>
      <xdr:colOff>257175</xdr:colOff>
      <xdr:row>129</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135</xdr:row>
      <xdr:rowOff>19050</xdr:rowOff>
    </xdr:from>
    <xdr:to>
      <xdr:col>4</xdr:col>
      <xdr:colOff>28576</xdr:colOff>
      <xdr:row>135</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417</xdr:row>
      <xdr:rowOff>73269</xdr:rowOff>
    </xdr:from>
    <xdr:to>
      <xdr:col>7</xdr:col>
      <xdr:colOff>28575</xdr:colOff>
      <xdr:row>425</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81025" y="77914500"/>
          <a:ext cx="1971675"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417</xdr:row>
      <xdr:rowOff>73269</xdr:rowOff>
    </xdr:from>
    <xdr:to>
      <xdr:col>8</xdr:col>
      <xdr:colOff>619125</xdr:colOff>
      <xdr:row>425</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733675" y="77914500"/>
          <a:ext cx="19335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65</xdr:row>
      <xdr:rowOff>123825</xdr:rowOff>
    </xdr:from>
    <xdr:to>
      <xdr:col>10</xdr:col>
      <xdr:colOff>333375</xdr:colOff>
      <xdr:row>67</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271</xdr:row>
      <xdr:rowOff>133350</xdr:rowOff>
    </xdr:from>
    <xdr:to>
      <xdr:col>8</xdr:col>
      <xdr:colOff>542095</xdr:colOff>
      <xdr:row>274</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271</xdr:row>
      <xdr:rowOff>130750</xdr:rowOff>
    </xdr:from>
    <xdr:to>
      <xdr:col>8</xdr:col>
      <xdr:colOff>588122</xdr:colOff>
      <xdr:row>274</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294</xdr:row>
      <xdr:rowOff>9526</xdr:rowOff>
    </xdr:from>
    <xdr:to>
      <xdr:col>8</xdr:col>
      <xdr:colOff>75334</xdr:colOff>
      <xdr:row>295</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296</xdr:row>
      <xdr:rowOff>57151</xdr:rowOff>
    </xdr:from>
    <xdr:to>
      <xdr:col>8</xdr:col>
      <xdr:colOff>84859</xdr:colOff>
      <xdr:row>298</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399</xdr:row>
      <xdr:rowOff>0</xdr:rowOff>
    </xdr:from>
    <xdr:to>
      <xdr:col>10</xdr:col>
      <xdr:colOff>462915</xdr:colOff>
      <xdr:row>407</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399</xdr:row>
      <xdr:rowOff>71804</xdr:rowOff>
    </xdr:from>
    <xdr:to>
      <xdr:col>7</xdr:col>
      <xdr:colOff>66675</xdr:colOff>
      <xdr:row>407</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619125" y="76081304"/>
          <a:ext cx="197167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399</xdr:row>
      <xdr:rowOff>71804</xdr:rowOff>
    </xdr:from>
    <xdr:to>
      <xdr:col>8</xdr:col>
      <xdr:colOff>657225</xdr:colOff>
      <xdr:row>407</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771775" y="76081304"/>
          <a:ext cx="19335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304</xdr:row>
      <xdr:rowOff>161925</xdr:rowOff>
    </xdr:from>
    <xdr:to>
      <xdr:col>9</xdr:col>
      <xdr:colOff>762000</xdr:colOff>
      <xdr:row>307</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304</xdr:row>
      <xdr:rowOff>123825</xdr:rowOff>
    </xdr:from>
    <xdr:to>
      <xdr:col>9</xdr:col>
      <xdr:colOff>571500</xdr:colOff>
      <xdr:row>307</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235</xdr:row>
      <xdr:rowOff>0</xdr:rowOff>
    </xdr:from>
    <xdr:to>
      <xdr:col>11</xdr:col>
      <xdr:colOff>9525</xdr:colOff>
      <xdr:row>244</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245</xdr:row>
      <xdr:rowOff>9525</xdr:rowOff>
    </xdr:from>
    <xdr:to>
      <xdr:col>11</xdr:col>
      <xdr:colOff>9525</xdr:colOff>
      <xdr:row>254</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7000875" y="7972426"/>
          <a:ext cx="476250" cy="42758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4438650" y="9277350"/>
          <a:ext cx="495300" cy="4095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4143375" y="7972425"/>
          <a:ext cx="476250" cy="41045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6419850" y="7972425"/>
          <a:ext cx="485775" cy="41045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4143375" y="5962650"/>
          <a:ext cx="485775" cy="400050"/>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3286125" y="7458075"/>
          <a:ext cx="485775" cy="4095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6419850" y="7458075"/>
          <a:ext cx="485775" cy="4000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991350" y="7448550"/>
          <a:ext cx="485775" cy="4095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2133600" y="7972425"/>
          <a:ext cx="476250" cy="4000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9582150" y="9267825"/>
          <a:ext cx="495300" cy="4095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4448175" y="9810750"/>
          <a:ext cx="495300" cy="4000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9572625" y="9801225"/>
          <a:ext cx="495300" cy="4095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4438650" y="10315575"/>
          <a:ext cx="495300" cy="4095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9572625" y="10315575"/>
          <a:ext cx="495300" cy="4000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4438650" y="10839450"/>
          <a:ext cx="495300" cy="4095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9572625" y="10839450"/>
          <a:ext cx="495300" cy="4000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4438650" y="12115800"/>
          <a:ext cx="495300" cy="4095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9572625" y="12115800"/>
          <a:ext cx="495300" cy="4000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4438650" y="12639675"/>
          <a:ext cx="495300" cy="4000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9572625" y="12639675"/>
          <a:ext cx="495300" cy="4095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4438650" y="13163550"/>
          <a:ext cx="495300" cy="4095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9572625" y="13163550"/>
          <a:ext cx="495300" cy="4000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714625" y="13916025"/>
          <a:ext cx="495300" cy="4095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7562850" y="13925550"/>
          <a:ext cx="495300" cy="4095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723900" y="14506575"/>
          <a:ext cx="495300" cy="4000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857375" y="14506575"/>
          <a:ext cx="495300" cy="4095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3009900" y="14506575"/>
          <a:ext cx="485775" cy="4095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4152900" y="14497050"/>
          <a:ext cx="485775" cy="4095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800600" y="6686550"/>
          <a:ext cx="485775" cy="40005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705350" y="23631525"/>
          <a:ext cx="495300" cy="40005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476375" y="24250650"/>
          <a:ext cx="495300" cy="388967"/>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924175" y="24278360"/>
          <a:ext cx="492702" cy="379442"/>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6057900" y="24250650"/>
          <a:ext cx="485775" cy="379442"/>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937549" y="24943592"/>
          <a:ext cx="476251" cy="369722"/>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3190875" y="24914802"/>
          <a:ext cx="476250" cy="384118"/>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771900" y="24914802"/>
          <a:ext cx="485775" cy="384118"/>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4343400" y="24914802"/>
          <a:ext cx="485775" cy="384118"/>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619375" y="24905277"/>
          <a:ext cx="476250" cy="393643"/>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10334625" y="24250650"/>
          <a:ext cx="495300" cy="369917"/>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10344150" y="24898474"/>
          <a:ext cx="495300" cy="381396"/>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10344150" y="25514878"/>
          <a:ext cx="495300" cy="39364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2190750" y="18030825"/>
          <a:ext cx="1885950" cy="514350"/>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9763125" y="13925550"/>
          <a:ext cx="495300" cy="4000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714489" y="16369758"/>
          <a:ext cx="485190" cy="4037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5051445" y="15833544"/>
          <a:ext cx="485189" cy="4037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000875" y="4200525"/>
          <a:ext cx="476250" cy="40957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438652" y="5505450"/>
          <a:ext cx="521074" cy="4095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143375" y="4200525"/>
          <a:ext cx="476250" cy="40957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419850" y="4200525"/>
          <a:ext cx="485775" cy="40957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133600" y="4200525"/>
          <a:ext cx="476250" cy="4000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9582150" y="5495925"/>
          <a:ext cx="495300" cy="4095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448175" y="6038850"/>
          <a:ext cx="509868" cy="4000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9572625" y="6029325"/>
          <a:ext cx="495300" cy="4095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438650" y="6543675"/>
          <a:ext cx="495300" cy="4000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43865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9563100" y="7067550"/>
          <a:ext cx="495300" cy="4095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9581030" y="6574491"/>
          <a:ext cx="495300" cy="4000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9"/>
  <sheetViews>
    <sheetView showGridLines="0" zoomScaleNormal="100" zoomScaleSheetLayoutView="100" workbookViewId="0"/>
  </sheetViews>
  <sheetFormatPr defaultColWidth="0" defaultRowHeight="0" customHeight="1" zeroHeight="1"/>
  <cols>
    <col min="1" max="1" width="1.5" style="177" customWidth="1"/>
    <col min="2" max="2" width="3.75" style="177" customWidth="1"/>
    <col min="3" max="3" width="2.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5" style="177" customWidth="1"/>
    <col min="12" max="12" width="3.75" style="177" customWidth="1"/>
    <col min="13" max="13" width="1.625" style="177" customWidth="1"/>
    <col min="14" max="16384" width="12.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310</v>
      </c>
      <c r="F5" s="180"/>
      <c r="G5" s="180"/>
      <c r="H5" s="180"/>
      <c r="I5" s="180"/>
      <c r="J5" s="180"/>
      <c r="K5" s="180"/>
      <c r="L5" s="180"/>
      <c r="M5" s="180"/>
    </row>
    <row r="6" spans="2:13" ht="15" customHeight="1">
      <c r="C6" s="180" t="s">
        <v>707</v>
      </c>
      <c r="F6" s="180"/>
      <c r="G6" s="180"/>
      <c r="H6" s="180"/>
      <c r="I6" s="180"/>
      <c r="J6" s="180"/>
      <c r="K6" s="180"/>
      <c r="L6" s="180"/>
      <c r="M6" s="180"/>
    </row>
    <row r="7" spans="2:13" ht="15" customHeight="1">
      <c r="C7" s="179"/>
      <c r="D7" s="177" t="s">
        <v>643</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642</v>
      </c>
      <c r="F14" s="180"/>
      <c r="G14" s="180"/>
      <c r="H14" s="180"/>
      <c r="I14" s="180"/>
      <c r="J14" s="180"/>
      <c r="K14" s="187"/>
      <c r="L14" s="180"/>
      <c r="M14" s="180"/>
    </row>
    <row r="15" spans="2:13" ht="15" customHeight="1">
      <c r="C15" s="186"/>
      <c r="D15" s="279" t="s">
        <v>399</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949</v>
      </c>
      <c r="E17" s="180"/>
      <c r="F17" s="180"/>
      <c r="G17" s="180"/>
      <c r="H17" s="180"/>
      <c r="I17" s="180"/>
      <c r="J17" s="180"/>
      <c r="K17" s="187"/>
      <c r="L17" s="180"/>
      <c r="M17" s="180"/>
    </row>
    <row r="18" spans="2:13" ht="15" customHeight="1">
      <c r="C18" s="186"/>
      <c r="D18" s="180"/>
      <c r="E18" s="301" t="s">
        <v>870</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389</v>
      </c>
      <c r="F21" s="180"/>
      <c r="G21" s="180"/>
      <c r="H21" s="180"/>
      <c r="I21" s="180"/>
      <c r="J21" s="180"/>
      <c r="K21" s="180"/>
      <c r="L21" s="180"/>
      <c r="M21" s="180"/>
    </row>
    <row r="22" spans="2:13" ht="15" customHeight="1">
      <c r="C22" s="180" t="s">
        <v>305</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400</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388</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401</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973</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971</v>
      </c>
      <c r="E33" s="180"/>
      <c r="F33" s="180"/>
      <c r="G33" s="180"/>
      <c r="H33" s="180"/>
      <c r="I33" s="180"/>
      <c r="J33" s="180"/>
      <c r="K33" s="197"/>
      <c r="L33" s="180"/>
    </row>
    <row r="34" spans="2:13" ht="15" customHeight="1">
      <c r="C34" s="196"/>
      <c r="D34" s="180"/>
      <c r="E34" s="180"/>
      <c r="F34" s="180"/>
      <c r="G34" s="180"/>
      <c r="H34" s="180"/>
      <c r="I34" s="180"/>
      <c r="J34" s="180"/>
      <c r="K34" s="197"/>
      <c r="L34" s="180"/>
    </row>
    <row r="35" spans="2:13" ht="15" customHeight="1">
      <c r="C35" s="196"/>
      <c r="D35" s="180" t="s">
        <v>972</v>
      </c>
      <c r="E35" s="180"/>
      <c r="F35" s="180"/>
      <c r="G35" s="180"/>
      <c r="H35" s="180"/>
      <c r="I35" s="180"/>
      <c r="J35" s="180"/>
      <c r="K35" s="197"/>
      <c r="L35" s="180"/>
    </row>
    <row r="36" spans="2:13" ht="15" customHeight="1">
      <c r="C36" s="196"/>
      <c r="D36" s="180"/>
      <c r="E36" s="180"/>
      <c r="F36" s="180"/>
      <c r="G36" s="180"/>
      <c r="H36" s="180"/>
      <c r="I36" s="180" t="s">
        <v>306</v>
      </c>
      <c r="J36" s="180"/>
      <c r="K36" s="197" t="s">
        <v>387</v>
      </c>
      <c r="L36" s="180"/>
    </row>
    <row r="37" spans="2:13" ht="15" customHeight="1" thickBot="1">
      <c r="C37" s="198"/>
      <c r="D37" s="199"/>
      <c r="E37" s="200"/>
      <c r="F37" s="200"/>
      <c r="G37" s="200"/>
      <c r="H37" s="200"/>
      <c r="I37" s="200"/>
      <c r="J37" s="200" t="s">
        <v>387</v>
      </c>
      <c r="K37" s="201"/>
      <c r="L37" s="180"/>
    </row>
    <row r="38" spans="2:13" ht="15" customHeight="1">
      <c r="C38" s="194"/>
      <c r="D38" s="579"/>
      <c r="E38" s="193"/>
      <c r="F38" s="193"/>
      <c r="G38" s="193"/>
      <c r="H38" s="193"/>
      <c r="I38" s="193"/>
      <c r="J38" s="193" t="s">
        <v>387</v>
      </c>
      <c r="K38" s="193"/>
      <c r="L38" s="180"/>
    </row>
    <row r="39" spans="2:13" ht="15" customHeight="1">
      <c r="B39" s="181" t="s">
        <v>215</v>
      </c>
      <c r="F39" s="180"/>
      <c r="G39" s="180"/>
      <c r="H39" s="180"/>
      <c r="I39" s="180"/>
      <c r="J39" s="180"/>
      <c r="K39" s="180"/>
      <c r="L39" s="180"/>
      <c r="M39" s="180"/>
    </row>
    <row r="40" spans="2:13" ht="15" customHeight="1">
      <c r="C40" s="202" t="s">
        <v>386</v>
      </c>
      <c r="F40" s="180"/>
      <c r="G40" s="180"/>
      <c r="H40" s="180"/>
      <c r="I40" s="180"/>
      <c r="J40" s="180"/>
      <c r="K40" s="180"/>
      <c r="L40" s="180"/>
      <c r="M40" s="180"/>
    </row>
    <row r="41" spans="2:13" ht="15" customHeight="1">
      <c r="C41" s="280" t="s">
        <v>638</v>
      </c>
      <c r="D41" s="180"/>
      <c r="F41" s="180"/>
      <c r="G41" s="180"/>
      <c r="H41" s="180"/>
      <c r="I41" s="180"/>
      <c r="J41" s="180"/>
      <c r="K41" s="180"/>
      <c r="L41" s="180"/>
      <c r="M41" s="180"/>
    </row>
    <row r="42" spans="2:13" ht="15" customHeight="1">
      <c r="B42" s="202"/>
      <c r="C42" s="177" t="s">
        <v>247</v>
      </c>
      <c r="F42" s="180"/>
      <c r="G42" s="180"/>
      <c r="H42" s="180"/>
      <c r="I42" s="180"/>
      <c r="J42" s="180"/>
      <c r="K42" s="180"/>
      <c r="L42" s="180"/>
      <c r="M42" s="180"/>
    </row>
    <row r="43" spans="2:13" ht="15" customHeight="1">
      <c r="B43" s="202"/>
      <c r="C43" s="177" t="s">
        <v>390</v>
      </c>
      <c r="F43" s="180"/>
      <c r="G43" s="180"/>
      <c r="H43" s="180"/>
      <c r="I43" s="180"/>
      <c r="J43" s="180"/>
      <c r="K43" s="180"/>
      <c r="L43" s="180"/>
      <c r="M43" s="180"/>
    </row>
    <row r="44" spans="2:13" ht="15" customHeight="1" thickBot="1">
      <c r="C44" s="202"/>
      <c r="F44" s="180"/>
      <c r="G44" s="180"/>
      <c r="H44" s="180"/>
      <c r="I44" s="180"/>
      <c r="J44" s="180"/>
      <c r="K44" s="180"/>
      <c r="L44" s="180"/>
      <c r="M44" s="180"/>
    </row>
    <row r="45" spans="2:13" ht="15" customHeight="1">
      <c r="C45" s="203"/>
      <c r="D45" s="204"/>
      <c r="E45" s="204"/>
      <c r="F45" s="205"/>
      <c r="G45" s="205"/>
      <c r="H45" s="205"/>
      <c r="I45" s="205"/>
      <c r="J45" s="205"/>
      <c r="K45" s="206"/>
      <c r="L45" s="180"/>
      <c r="M45" s="180"/>
    </row>
    <row r="46" spans="2:13" ht="15" customHeight="1">
      <c r="C46" s="207"/>
      <c r="D46" s="177" t="s">
        <v>402</v>
      </c>
      <c r="K46" s="208"/>
      <c r="L46" s="180"/>
      <c r="M46" s="180"/>
    </row>
    <row r="47" spans="2:13" ht="15" customHeight="1">
      <c r="C47" s="207"/>
      <c r="E47" s="506" t="s">
        <v>639</v>
      </c>
      <c r="K47" s="208"/>
      <c r="L47" s="180"/>
      <c r="M47" s="180"/>
    </row>
    <row r="48" spans="2:13" ht="15" customHeight="1">
      <c r="C48" s="207"/>
      <c r="K48" s="208"/>
    </row>
    <row r="49" spans="2:13" ht="15" customHeight="1">
      <c r="C49" s="207"/>
      <c r="D49" s="177" t="s">
        <v>403</v>
      </c>
      <c r="K49" s="208"/>
    </row>
    <row r="50" spans="2:13" ht="15" customHeight="1">
      <c r="C50" s="207"/>
      <c r="E50" s="177" t="s">
        <v>311</v>
      </c>
      <c r="K50" s="208"/>
    </row>
    <row r="51" spans="2:13" ht="15" customHeight="1">
      <c r="C51" s="207"/>
      <c r="E51" s="177" t="s">
        <v>404</v>
      </c>
      <c r="K51" s="208"/>
    </row>
    <row r="52" spans="2:13" ht="15" customHeight="1">
      <c r="C52" s="207"/>
      <c r="K52" s="208"/>
    </row>
    <row r="53" spans="2:13" ht="15" customHeight="1">
      <c r="C53" s="207"/>
      <c r="D53" s="177" t="s">
        <v>385</v>
      </c>
      <c r="K53" s="208"/>
    </row>
    <row r="54" spans="2:13" ht="15" customHeight="1">
      <c r="C54" s="207"/>
      <c r="E54" s="209" t="s">
        <v>405</v>
      </c>
      <c r="K54" s="208"/>
    </row>
    <row r="55" spans="2:13" ht="15" customHeight="1">
      <c r="C55" s="207"/>
      <c r="K55" s="208"/>
    </row>
    <row r="56" spans="2:13" ht="15" customHeight="1">
      <c r="C56" s="207"/>
      <c r="D56" s="177" t="s">
        <v>406</v>
      </c>
      <c r="K56" s="208"/>
    </row>
    <row r="57" spans="2:13" ht="15" customHeight="1">
      <c r="C57" s="207"/>
      <c r="E57" s="177" t="s">
        <v>407</v>
      </c>
      <c r="K57" s="208"/>
    </row>
    <row r="58" spans="2:13" ht="15" customHeight="1">
      <c r="C58" s="207"/>
      <c r="K58" s="208"/>
    </row>
    <row r="59" spans="2:13" ht="15" customHeight="1">
      <c r="C59" s="207"/>
      <c r="D59" s="177" t="s">
        <v>708</v>
      </c>
      <c r="K59" s="208"/>
    </row>
    <row r="60" spans="2:13" ht="15" customHeight="1">
      <c r="C60" s="207"/>
      <c r="E60" s="177" t="s">
        <v>709</v>
      </c>
      <c r="K60" s="208"/>
    </row>
    <row r="61" spans="2:13" ht="15" customHeight="1" thickBot="1">
      <c r="C61" s="210"/>
      <c r="D61" s="211"/>
      <c r="E61" s="211"/>
      <c r="F61" s="211"/>
      <c r="G61" s="211"/>
      <c r="H61" s="211"/>
      <c r="I61" s="211"/>
      <c r="J61" s="211"/>
      <c r="K61" s="212"/>
    </row>
    <row r="62" spans="2:13" ht="15" customHeight="1">
      <c r="D62" s="179"/>
      <c r="E62" s="180"/>
      <c r="F62" s="180"/>
      <c r="G62" s="180"/>
      <c r="H62" s="180"/>
      <c r="I62" s="180"/>
      <c r="J62" s="180"/>
      <c r="K62" s="180"/>
      <c r="L62" s="180"/>
      <c r="M62" s="180"/>
    </row>
    <row r="63" spans="2:13" ht="15" customHeight="1">
      <c r="B63" s="181" t="s">
        <v>408</v>
      </c>
      <c r="F63" s="180"/>
      <c r="G63" s="180"/>
      <c r="H63" s="180"/>
      <c r="I63" s="180"/>
      <c r="J63" s="180"/>
      <c r="K63" s="180"/>
      <c r="L63" s="180"/>
      <c r="M63" s="180"/>
    </row>
    <row r="64" spans="2:13" ht="15" customHeight="1">
      <c r="C64" s="180" t="s">
        <v>634</v>
      </c>
      <c r="D64" s="180"/>
      <c r="F64" s="180"/>
      <c r="G64" s="180"/>
      <c r="H64" s="180"/>
      <c r="I64" s="180"/>
      <c r="J64" s="180"/>
      <c r="K64" s="180"/>
      <c r="L64" s="180"/>
    </row>
    <row r="65" spans="3:13" ht="15" customHeight="1">
      <c r="C65" s="179" t="s">
        <v>701</v>
      </c>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C67" s="179"/>
      <c r="D67" s="180"/>
      <c r="F67" s="180"/>
      <c r="G67" s="180"/>
      <c r="H67" s="180"/>
      <c r="I67" s="180"/>
      <c r="J67" s="180"/>
      <c r="K67" s="180"/>
      <c r="L67" s="180"/>
      <c r="M67" s="180"/>
    </row>
    <row r="68" spans="3:13" ht="15" customHeight="1">
      <c r="C68" s="179"/>
      <c r="D68" s="180"/>
      <c r="F68" s="180"/>
      <c r="G68" s="180"/>
      <c r="H68" s="180"/>
      <c r="I68" s="180"/>
      <c r="J68" s="180"/>
      <c r="K68" s="180"/>
      <c r="L68" s="180"/>
      <c r="M68" s="180"/>
    </row>
    <row r="69" spans="3:13" ht="15" customHeight="1">
      <c r="D69" s="213" t="s">
        <v>384</v>
      </c>
      <c r="E69" s="180"/>
      <c r="F69" s="180"/>
      <c r="G69" s="180"/>
      <c r="H69" s="180"/>
      <c r="I69" s="180"/>
      <c r="J69" s="180"/>
      <c r="K69" s="180"/>
    </row>
    <row r="70" spans="3:13" ht="15" customHeight="1">
      <c r="E70" s="180" t="s">
        <v>285</v>
      </c>
      <c r="F70" s="180"/>
      <c r="G70" s="180"/>
      <c r="H70" s="180"/>
      <c r="I70" s="180"/>
      <c r="J70" s="180"/>
      <c r="K70" s="180"/>
      <c r="L70" s="180"/>
    </row>
    <row r="71" spans="3:13" ht="15" customHeight="1">
      <c r="D71" s="180"/>
      <c r="E71" s="180"/>
      <c r="F71" s="180"/>
      <c r="G71" s="180"/>
      <c r="H71" s="180"/>
      <c r="I71" s="180"/>
      <c r="J71" s="180"/>
      <c r="K71" s="180"/>
    </row>
    <row r="72" spans="3:13" ht="15" customHeight="1">
      <c r="D72" s="213" t="s">
        <v>225</v>
      </c>
      <c r="E72" s="180"/>
      <c r="F72" s="180"/>
      <c r="G72" s="180"/>
      <c r="H72" s="180"/>
      <c r="I72" s="180"/>
      <c r="J72" s="180"/>
      <c r="K72" s="180"/>
    </row>
    <row r="73" spans="3:13" ht="15" customHeight="1">
      <c r="E73" s="180" t="s">
        <v>718</v>
      </c>
      <c r="F73" s="180"/>
      <c r="G73" s="180"/>
      <c r="H73" s="180"/>
      <c r="I73" s="180"/>
      <c r="J73" s="180"/>
      <c r="K73" s="180"/>
      <c r="L73" s="180"/>
    </row>
    <row r="74" spans="3:13" ht="15" customHeight="1">
      <c r="D74" s="180"/>
      <c r="E74" s="180" t="s">
        <v>409</v>
      </c>
      <c r="F74" s="180"/>
      <c r="G74" s="180"/>
      <c r="H74" s="180"/>
      <c r="I74" s="180"/>
      <c r="J74" s="180"/>
      <c r="K74" s="180"/>
    </row>
    <row r="75" spans="3:13" ht="15" customHeight="1">
      <c r="D75" s="180"/>
      <c r="E75" s="180" t="s">
        <v>731</v>
      </c>
      <c r="F75" s="180"/>
      <c r="G75" s="180"/>
      <c r="H75" s="180"/>
      <c r="I75" s="180"/>
      <c r="J75" s="180"/>
      <c r="K75" s="180"/>
    </row>
    <row r="76" spans="3:13" ht="15" customHeight="1">
      <c r="D76" s="180"/>
      <c r="E76" s="180"/>
      <c r="F76" s="180"/>
      <c r="G76" s="180"/>
      <c r="H76" s="180"/>
      <c r="I76" s="180"/>
      <c r="J76" s="180"/>
      <c r="K76" s="180"/>
    </row>
    <row r="77" spans="3:13" ht="15" customHeight="1">
      <c r="D77" s="213" t="s">
        <v>226</v>
      </c>
      <c r="E77" s="180"/>
      <c r="F77" s="180"/>
      <c r="G77" s="180"/>
      <c r="H77" s="180"/>
      <c r="I77" s="180"/>
      <c r="J77" s="180"/>
      <c r="K77" s="180"/>
    </row>
    <row r="78" spans="3:13" ht="15" customHeight="1">
      <c r="E78" s="180" t="s">
        <v>147</v>
      </c>
      <c r="F78" s="180"/>
      <c r="G78" s="180"/>
      <c r="H78" s="180"/>
      <c r="I78" s="180"/>
      <c r="J78" s="180"/>
      <c r="K78" s="180"/>
      <c r="L78" s="180"/>
    </row>
    <row r="79" spans="3:13" ht="15" customHeight="1">
      <c r="E79" s="214" t="s">
        <v>640</v>
      </c>
      <c r="F79" s="180"/>
      <c r="G79" s="180"/>
      <c r="H79" s="180"/>
      <c r="I79" s="180"/>
      <c r="J79" s="180"/>
      <c r="K79" s="180"/>
      <c r="L79" s="180"/>
    </row>
    <row r="80" spans="3:13" ht="15" customHeight="1">
      <c r="C80" s="179"/>
      <c r="D80" s="180"/>
      <c r="F80" s="180"/>
      <c r="G80" s="180"/>
      <c r="H80" s="180"/>
      <c r="I80" s="180"/>
      <c r="J80" s="180"/>
      <c r="K80" s="180"/>
      <c r="L80" s="180"/>
      <c r="M80" s="180"/>
    </row>
    <row r="81" spans="2:13" ht="15" customHeight="1">
      <c r="C81" s="179"/>
      <c r="D81" s="213" t="s">
        <v>635</v>
      </c>
      <c r="F81" s="180"/>
      <c r="G81" s="180"/>
      <c r="H81" s="180"/>
      <c r="I81" s="180"/>
      <c r="J81" s="180"/>
      <c r="K81" s="180"/>
      <c r="L81" s="180"/>
      <c r="M81" s="180"/>
    </row>
    <row r="82" spans="2:13" ht="15" customHeight="1">
      <c r="C82" s="179"/>
      <c r="D82" s="213"/>
      <c r="E82" s="177" t="s">
        <v>946</v>
      </c>
      <c r="F82" s="180"/>
      <c r="G82" s="180"/>
      <c r="H82" s="180"/>
      <c r="I82" s="180"/>
      <c r="J82" s="180"/>
      <c r="K82" s="180"/>
      <c r="L82" s="180"/>
      <c r="M82" s="180"/>
    </row>
    <row r="83" spans="2:13" ht="15" customHeight="1">
      <c r="D83" s="179"/>
      <c r="E83" s="180"/>
      <c r="F83" s="180"/>
      <c r="G83" s="180"/>
      <c r="H83" s="180"/>
      <c r="I83" s="180"/>
      <c r="J83" s="180"/>
      <c r="K83" s="180"/>
      <c r="L83" s="180"/>
      <c r="M83" s="180"/>
    </row>
    <row r="84" spans="2:13" ht="15" customHeight="1">
      <c r="C84" s="179"/>
      <c r="D84" s="213" t="s">
        <v>945</v>
      </c>
      <c r="F84" s="180"/>
      <c r="G84" s="180"/>
      <c r="H84" s="180"/>
      <c r="I84" s="180"/>
      <c r="J84" s="180"/>
      <c r="K84" s="180"/>
      <c r="L84" s="180"/>
      <c r="M84" s="180"/>
    </row>
    <row r="85" spans="2:13" ht="15" customHeight="1">
      <c r="C85" s="179"/>
      <c r="D85" s="213"/>
      <c r="E85" s="177" t="s">
        <v>947</v>
      </c>
      <c r="F85" s="180"/>
      <c r="G85" s="180"/>
      <c r="H85" s="180"/>
      <c r="I85" s="180"/>
      <c r="J85" s="180"/>
      <c r="K85" s="180"/>
      <c r="L85" s="180"/>
      <c r="M85" s="180"/>
    </row>
    <row r="86" spans="2:13" ht="15" customHeight="1">
      <c r="D86" s="179"/>
      <c r="E86" s="180" t="s">
        <v>948</v>
      </c>
      <c r="F86" s="180"/>
      <c r="G86" s="180"/>
      <c r="H86" s="180"/>
      <c r="I86" s="180"/>
      <c r="J86" s="180"/>
      <c r="K86" s="180"/>
      <c r="L86" s="180"/>
      <c r="M86" s="180"/>
    </row>
    <row r="87" spans="2:13" ht="15" customHeight="1">
      <c r="B87" s="181" t="s">
        <v>410</v>
      </c>
      <c r="F87" s="180"/>
      <c r="G87" s="180"/>
      <c r="H87" s="180"/>
      <c r="I87" s="180"/>
      <c r="J87" s="180"/>
      <c r="K87" s="180"/>
      <c r="L87" s="180"/>
      <c r="M87" s="180"/>
    </row>
    <row r="88" spans="2:13" ht="15" customHeight="1">
      <c r="C88" s="180" t="s">
        <v>2</v>
      </c>
      <c r="E88" s="180"/>
      <c r="F88" s="180"/>
      <c r="G88" s="180"/>
      <c r="H88" s="180"/>
      <c r="I88" s="180"/>
      <c r="J88" s="180"/>
      <c r="K88" s="180"/>
      <c r="L88" s="180"/>
    </row>
    <row r="89" spans="2:13" ht="15" customHeight="1">
      <c r="D89" s="179"/>
      <c r="E89" s="178"/>
      <c r="F89" s="180"/>
      <c r="G89" s="180"/>
      <c r="H89" s="180"/>
      <c r="I89" s="180"/>
      <c r="J89" s="180"/>
      <c r="K89" s="180"/>
      <c r="L89" s="180"/>
      <c r="M89" s="180"/>
    </row>
    <row r="90" spans="2:13" ht="15" customHeight="1">
      <c r="C90" s="215"/>
      <c r="D90" s="216"/>
      <c r="E90" s="217"/>
      <c r="F90" s="218"/>
      <c r="G90" s="218"/>
      <c r="H90" s="218"/>
      <c r="I90" s="218"/>
      <c r="J90" s="218"/>
      <c r="K90" s="219"/>
      <c r="L90" s="180"/>
      <c r="M90" s="180"/>
    </row>
    <row r="91" spans="2:13" ht="15" customHeight="1">
      <c r="C91" s="220"/>
      <c r="D91" s="180" t="s">
        <v>239</v>
      </c>
      <c r="F91" s="180"/>
      <c r="G91" s="180"/>
      <c r="H91" s="180"/>
      <c r="I91" s="180"/>
      <c r="J91" s="180"/>
      <c r="K91" s="221"/>
      <c r="L91" s="180"/>
    </row>
    <row r="92" spans="2:13" ht="15" customHeight="1">
      <c r="C92" s="220"/>
      <c r="D92" s="180"/>
      <c r="H92" s="361" t="s">
        <v>411</v>
      </c>
      <c r="I92" s="222"/>
      <c r="J92" s="222"/>
      <c r="K92" s="221"/>
    </row>
    <row r="93" spans="2:13" ht="15" customHeight="1">
      <c r="C93" s="220"/>
      <c r="D93" s="180" t="s">
        <v>412</v>
      </c>
      <c r="F93" s="180"/>
      <c r="G93" s="180"/>
      <c r="H93" s="180"/>
      <c r="I93" s="180"/>
      <c r="J93" s="180"/>
      <c r="K93" s="221"/>
      <c r="L93" s="180"/>
    </row>
    <row r="94" spans="2:13" ht="15" customHeight="1">
      <c r="C94" s="220"/>
      <c r="D94" s="180"/>
      <c r="H94" s="361" t="s">
        <v>411</v>
      </c>
      <c r="I94" s="222"/>
      <c r="J94" s="222"/>
      <c r="K94" s="223"/>
      <c r="L94" s="180"/>
    </row>
    <row r="95" spans="2:13" ht="15" customHeight="1">
      <c r="C95" s="220"/>
      <c r="D95" s="180" t="s">
        <v>413</v>
      </c>
      <c r="F95" s="222"/>
      <c r="G95" s="222"/>
      <c r="H95" s="180"/>
      <c r="I95" s="180"/>
      <c r="J95" s="180"/>
      <c r="K95" s="221"/>
      <c r="L95" s="180"/>
    </row>
    <row r="96" spans="2:13" ht="15" customHeight="1">
      <c r="C96" s="220"/>
      <c r="D96" s="180"/>
      <c r="H96" s="361" t="s">
        <v>411</v>
      </c>
      <c r="I96" s="222"/>
      <c r="J96" s="222"/>
      <c r="K96" s="223"/>
      <c r="L96" s="180"/>
    </row>
    <row r="97" spans="2:13" ht="15" customHeight="1">
      <c r="C97" s="220"/>
      <c r="D97" s="180" t="s">
        <v>392</v>
      </c>
      <c r="F97" s="180"/>
      <c r="G97" s="180"/>
      <c r="H97" s="180"/>
      <c r="I97" s="180"/>
      <c r="J97" s="180"/>
      <c r="K97" s="221"/>
      <c r="L97" s="180"/>
    </row>
    <row r="98" spans="2:13" ht="15" customHeight="1">
      <c r="C98" s="220"/>
      <c r="D98" s="180"/>
      <c r="H98" s="361" t="s">
        <v>411</v>
      </c>
      <c r="I98" s="222"/>
      <c r="J98" s="222"/>
      <c r="K98" s="223"/>
      <c r="L98" s="180"/>
    </row>
    <row r="99" spans="2:13" ht="15" customHeight="1">
      <c r="C99" s="220"/>
      <c r="D99" s="180" t="s">
        <v>414</v>
      </c>
      <c r="F99" s="180"/>
      <c r="G99" s="180"/>
      <c r="H99" s="180"/>
      <c r="I99" s="180"/>
      <c r="J99" s="180"/>
      <c r="K99" s="221"/>
      <c r="L99" s="180"/>
    </row>
    <row r="100" spans="2:13" ht="15" customHeight="1">
      <c r="C100" s="220"/>
      <c r="D100" s="180"/>
      <c r="E100" s="177" t="s">
        <v>391</v>
      </c>
      <c r="F100" s="180"/>
      <c r="G100" s="180"/>
      <c r="H100" s="180"/>
      <c r="I100" s="180"/>
      <c r="J100" s="180"/>
      <c r="K100" s="221"/>
      <c r="L100" s="180"/>
    </row>
    <row r="101" spans="2:13" ht="15" customHeight="1">
      <c r="C101" s="220"/>
      <c r="D101" s="180"/>
      <c r="H101" s="361" t="s">
        <v>411</v>
      </c>
      <c r="I101" s="222"/>
      <c r="J101" s="222"/>
      <c r="K101" s="223"/>
      <c r="L101" s="180"/>
    </row>
    <row r="102" spans="2:13" ht="15" customHeight="1">
      <c r="C102" s="220"/>
      <c r="D102" s="180" t="s">
        <v>415</v>
      </c>
      <c r="F102" s="180"/>
      <c r="G102" s="180"/>
      <c r="H102" s="180"/>
      <c r="I102" s="180"/>
      <c r="J102" s="180"/>
      <c r="K102" s="221"/>
      <c r="L102" s="180"/>
    </row>
    <row r="103" spans="2:13" ht="15" customHeight="1">
      <c r="C103" s="220"/>
      <c r="D103" s="180"/>
      <c r="E103" s="177" t="s">
        <v>416</v>
      </c>
      <c r="H103" s="260"/>
      <c r="I103" s="222"/>
      <c r="J103" s="222"/>
      <c r="K103" s="223"/>
      <c r="L103" s="180"/>
    </row>
    <row r="104" spans="2:13" ht="15" customHeight="1">
      <c r="C104" s="220"/>
      <c r="D104" s="180"/>
      <c r="H104" s="361" t="s">
        <v>411</v>
      </c>
      <c r="I104" s="222"/>
      <c r="J104" s="222"/>
      <c r="K104" s="223"/>
      <c r="L104" s="180"/>
    </row>
    <row r="105" spans="2:13" ht="15" customHeight="1">
      <c r="C105" s="220"/>
      <c r="D105" s="177" t="s">
        <v>871</v>
      </c>
      <c r="K105" s="281"/>
    </row>
    <row r="106" spans="2:13" ht="15" customHeight="1">
      <c r="C106" s="220"/>
      <c r="E106" s="177" t="s">
        <v>873</v>
      </c>
      <c r="K106" s="281"/>
    </row>
    <row r="107" spans="2:13" ht="15" customHeight="1">
      <c r="C107" s="220"/>
      <c r="E107" s="177" t="s">
        <v>872</v>
      </c>
      <c r="K107" s="281"/>
    </row>
    <row r="108" spans="2:13" ht="15" customHeight="1">
      <c r="C108" s="224"/>
      <c r="D108" s="225"/>
      <c r="E108" s="225"/>
      <c r="F108" s="226"/>
      <c r="G108" s="225"/>
      <c r="H108" s="225"/>
      <c r="I108" s="225"/>
      <c r="J108" s="225"/>
      <c r="K108" s="227"/>
      <c r="L108" s="180"/>
      <c r="M108" s="180"/>
    </row>
    <row r="109" spans="2:13" ht="15" customHeight="1">
      <c r="D109" s="179"/>
      <c r="E109" s="180"/>
      <c r="F109" s="180"/>
      <c r="G109" s="180"/>
      <c r="H109" s="180"/>
      <c r="I109" s="180"/>
      <c r="J109" s="180"/>
      <c r="K109" s="180"/>
      <c r="L109" s="180"/>
      <c r="M109" s="180"/>
    </row>
    <row r="110" spans="2:13" ht="15" customHeight="1">
      <c r="B110" s="181" t="s">
        <v>874</v>
      </c>
      <c r="D110" s="179"/>
      <c r="E110" s="180"/>
      <c r="F110" s="180"/>
      <c r="G110" s="180"/>
      <c r="H110" s="180"/>
      <c r="I110" s="180"/>
      <c r="J110" s="180"/>
      <c r="K110" s="180"/>
      <c r="L110" s="180"/>
      <c r="M110" s="180"/>
    </row>
    <row r="111" spans="2:13" ht="15" customHeight="1">
      <c r="C111" s="177" t="s">
        <v>153</v>
      </c>
      <c r="F111" s="180"/>
      <c r="G111" s="180"/>
      <c r="H111" s="180"/>
      <c r="I111" s="180"/>
      <c r="J111" s="180"/>
      <c r="K111" s="180"/>
      <c r="L111" s="180"/>
      <c r="M111" s="180"/>
    </row>
    <row r="112" spans="2:13" ht="15" customHeight="1">
      <c r="F112" s="180"/>
      <c r="G112" s="180"/>
      <c r="H112" s="180"/>
      <c r="I112" s="180"/>
      <c r="J112" s="180"/>
      <c r="K112" s="180"/>
      <c r="L112" s="180"/>
      <c r="M112" s="180"/>
    </row>
    <row r="113" spans="3:13" ht="15" customHeight="1">
      <c r="F113" s="828" t="s">
        <v>232</v>
      </c>
      <c r="G113" s="828"/>
      <c r="H113" s="828"/>
      <c r="I113" s="828"/>
      <c r="J113" s="828"/>
      <c r="K113" s="180"/>
      <c r="L113" s="180"/>
      <c r="M113" s="180"/>
    </row>
    <row r="114" spans="3:13" ht="15" customHeight="1">
      <c r="F114" s="180"/>
      <c r="G114" s="180"/>
      <c r="H114" s="180"/>
      <c r="I114" s="180"/>
      <c r="J114" s="180"/>
      <c r="K114" s="180"/>
      <c r="L114" s="180"/>
      <c r="M114" s="180"/>
    </row>
    <row r="115" spans="3:13" ht="15" customHeight="1">
      <c r="C115" s="71" t="str">
        <f>DBCS(TEXT(DATE(LEFT('設定シート（非表示）'!C6,4)-1,1,1),"ggge年"))&amp;"度　確定保険料・一般拠出金算定基礎賃金集計表"</f>
        <v>令和４年度　確定保険料・一般拠出金算定基礎賃金集計表</v>
      </c>
      <c r="F115" s="180"/>
      <c r="G115" s="180"/>
      <c r="H115" s="180"/>
      <c r="I115" s="180"/>
      <c r="J115" s="180"/>
      <c r="K115" s="180"/>
      <c r="L115" s="180"/>
      <c r="M115" s="180"/>
    </row>
    <row r="116" spans="3:13" ht="15" customHeight="1">
      <c r="C116" s="71" t="str">
        <f>"（算定期間　" &amp; TEXT(DATE(LEFT('設定シート（非表示）'!C6,4)-1,1,1),"ggge年") &amp; "4月～" &amp; TEXT(DATE(LEFT('設定シート（非表示）'!C6,4),1,1),"ggge年") &amp; "3月）"</f>
        <v>（算定期間　令和4年4月～令和5年3月）</v>
      </c>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180"/>
      <c r="H134" s="180"/>
      <c r="I134" s="180"/>
      <c r="J134" s="180"/>
      <c r="K134" s="180"/>
      <c r="L134" s="180"/>
      <c r="M134" s="180"/>
    </row>
    <row r="135" spans="2:13" ht="15" customHeight="1">
      <c r="F135" s="180"/>
      <c r="G135" s="180"/>
      <c r="H135" s="180"/>
      <c r="I135" s="180"/>
      <c r="J135" s="180"/>
      <c r="K135" s="180"/>
      <c r="L135" s="180"/>
      <c r="M135" s="180"/>
    </row>
    <row r="136" spans="2:13" ht="15" customHeight="1">
      <c r="F136" s="180"/>
      <c r="G136" s="828" t="s">
        <v>216</v>
      </c>
      <c r="H136" s="828"/>
      <c r="I136" s="828" t="s">
        <v>217</v>
      </c>
      <c r="J136" s="828"/>
      <c r="K136" s="180"/>
      <c r="L136" s="180"/>
      <c r="M136" s="180"/>
    </row>
    <row r="137" spans="2:13" ht="15" customHeight="1">
      <c r="F137" s="180"/>
      <c r="G137" s="828"/>
      <c r="H137" s="828"/>
      <c r="I137" s="828"/>
      <c r="J137" s="828"/>
      <c r="K137" s="180"/>
      <c r="L137" s="180"/>
      <c r="M137" s="180"/>
    </row>
    <row r="138" spans="2:13" ht="15" customHeight="1">
      <c r="F138" s="180"/>
      <c r="G138" s="362"/>
      <c r="H138" s="362"/>
      <c r="I138" s="362"/>
      <c r="J138" s="362"/>
      <c r="K138" s="180"/>
      <c r="L138" s="180"/>
      <c r="M138" s="180"/>
    </row>
    <row r="139" spans="2:13" ht="15" customHeight="1">
      <c r="B139" s="178"/>
      <c r="C139" s="228" t="s">
        <v>154</v>
      </c>
      <c r="D139" s="180"/>
      <c r="E139" s="180"/>
      <c r="F139" s="180"/>
      <c r="G139" s="180"/>
      <c r="H139" s="180"/>
      <c r="I139" s="180"/>
      <c r="J139" s="180"/>
      <c r="K139" s="180"/>
      <c r="L139" s="180"/>
    </row>
    <row r="140" spans="2:13" ht="15" customHeight="1">
      <c r="B140" s="178"/>
      <c r="C140" s="179"/>
      <c r="D140" s="180" t="s">
        <v>417</v>
      </c>
      <c r="E140" s="180"/>
      <c r="F140" s="180"/>
      <c r="G140" s="180"/>
      <c r="H140" s="180"/>
      <c r="I140" s="180"/>
      <c r="J140" s="180"/>
      <c r="K140" s="180"/>
      <c r="L140" s="180"/>
    </row>
    <row r="141" spans="2:13" ht="15" customHeight="1">
      <c r="B141" s="178"/>
      <c r="C141" s="179"/>
      <c r="D141" s="180"/>
      <c r="E141" s="180"/>
      <c r="F141" s="180"/>
      <c r="G141" s="180"/>
      <c r="H141" s="180"/>
      <c r="I141" s="180"/>
      <c r="J141" s="180"/>
      <c r="K141" s="180"/>
      <c r="L141" s="180"/>
    </row>
    <row r="142" spans="2:13" ht="15" customHeight="1">
      <c r="D142" s="214" t="s">
        <v>286</v>
      </c>
      <c r="E142" s="180"/>
      <c r="F142" s="180"/>
      <c r="G142" s="180"/>
      <c r="H142" s="180"/>
      <c r="I142" s="180"/>
      <c r="J142" s="180"/>
      <c r="K142" s="180"/>
      <c r="L142" s="180"/>
    </row>
    <row r="143" spans="2:13" ht="15" customHeight="1">
      <c r="E143" s="180" t="s">
        <v>383</v>
      </c>
      <c r="F143" s="180"/>
      <c r="G143" s="180"/>
      <c r="H143" s="180"/>
      <c r="I143" s="180"/>
      <c r="J143" s="180"/>
      <c r="K143" s="180"/>
      <c r="L143" s="180"/>
      <c r="M143" s="180"/>
    </row>
    <row r="144" spans="2:13" ht="15" customHeight="1">
      <c r="E144" s="180" t="s">
        <v>418</v>
      </c>
      <c r="F144" s="180"/>
      <c r="G144" s="180"/>
      <c r="H144" s="180"/>
      <c r="I144" s="180"/>
      <c r="J144" s="180"/>
      <c r="K144" s="180"/>
      <c r="L144" s="180"/>
      <c r="M144" s="180"/>
    </row>
    <row r="145" spans="3:14" ht="15" customHeight="1">
      <c r="E145" s="180" t="s">
        <v>289</v>
      </c>
      <c r="F145" s="180"/>
      <c r="H145" s="180"/>
      <c r="I145" s="180"/>
      <c r="J145" s="180"/>
      <c r="K145" s="180"/>
      <c r="L145" s="180"/>
      <c r="M145" s="180"/>
    </row>
    <row r="146" spans="3:14" ht="15" customHeight="1">
      <c r="E146" s="180" t="s">
        <v>711</v>
      </c>
      <c r="F146" s="180"/>
      <c r="H146" s="180"/>
      <c r="I146" s="180"/>
      <c r="J146" s="180"/>
      <c r="K146" s="180"/>
      <c r="L146" s="180"/>
      <c r="M146" s="180"/>
    </row>
    <row r="147" spans="3:14" ht="15" customHeight="1">
      <c r="D147" s="180"/>
      <c r="E147" s="180"/>
      <c r="F147" s="180"/>
      <c r="G147" s="180"/>
      <c r="H147" s="180"/>
      <c r="I147" s="180"/>
      <c r="J147" s="180"/>
      <c r="K147" s="180"/>
      <c r="L147" s="180"/>
    </row>
    <row r="148" spans="3:14" ht="15" customHeight="1">
      <c r="D148" s="214" t="s">
        <v>287</v>
      </c>
      <c r="E148" s="180"/>
      <c r="F148" s="180"/>
      <c r="G148" s="180"/>
      <c r="H148" s="180"/>
      <c r="I148" s="180"/>
      <c r="J148" s="180"/>
      <c r="K148" s="180"/>
      <c r="L148" s="180"/>
    </row>
    <row r="149" spans="3:14" ht="15" customHeight="1">
      <c r="E149" s="180" t="s">
        <v>710</v>
      </c>
      <c r="F149" s="180"/>
      <c r="G149" s="180"/>
      <c r="H149" s="180"/>
      <c r="I149" s="180"/>
      <c r="J149" s="180"/>
      <c r="K149" s="180"/>
      <c r="L149" s="180"/>
      <c r="M149" s="180"/>
    </row>
    <row r="150" spans="3:14" ht="15" customHeight="1">
      <c r="D150" s="180"/>
      <c r="E150" s="180"/>
      <c r="F150" s="180"/>
      <c r="G150" s="180"/>
      <c r="H150" s="180"/>
      <c r="I150" s="180"/>
      <c r="J150" s="180"/>
      <c r="K150" s="180"/>
      <c r="L150" s="180"/>
    </row>
    <row r="151" spans="3:14" ht="15" customHeight="1">
      <c r="D151" s="214" t="s">
        <v>288</v>
      </c>
      <c r="E151" s="180"/>
      <c r="F151" s="180"/>
      <c r="G151" s="180"/>
      <c r="H151" s="180"/>
      <c r="I151" s="180"/>
      <c r="J151" s="180"/>
      <c r="K151" s="180"/>
      <c r="L151" s="180"/>
    </row>
    <row r="152" spans="3:14" ht="15" customHeight="1">
      <c r="E152" s="179" t="s">
        <v>644</v>
      </c>
      <c r="F152" s="179"/>
      <c r="G152" s="180"/>
      <c r="H152" s="180"/>
      <c r="I152" s="180"/>
      <c r="J152" s="180"/>
      <c r="K152" s="180"/>
      <c r="L152" s="180"/>
      <c r="M152" s="180"/>
      <c r="N152" s="180"/>
    </row>
    <row r="153" spans="3:14" ht="15" customHeight="1">
      <c r="C153" s="179"/>
      <c r="E153" s="180"/>
      <c r="F153" s="180"/>
      <c r="G153" s="180"/>
      <c r="H153" s="180"/>
      <c r="I153" s="180"/>
      <c r="J153" s="180"/>
      <c r="K153" s="180"/>
      <c r="L153" s="180"/>
    </row>
    <row r="154" spans="3:14" ht="15" customHeight="1">
      <c r="C154" s="179"/>
      <c r="D154" s="229"/>
      <c r="E154" s="230"/>
      <c r="F154" s="230"/>
      <c r="G154" s="230"/>
      <c r="H154" s="230"/>
      <c r="I154" s="230"/>
      <c r="J154" s="230"/>
      <c r="K154" s="231"/>
      <c r="L154" s="180"/>
      <c r="M154" s="180"/>
    </row>
    <row r="155" spans="3:14" ht="15" customHeight="1">
      <c r="C155" s="179"/>
      <c r="D155" s="232"/>
      <c r="E155" s="179" t="s">
        <v>149</v>
      </c>
      <c r="F155" s="179"/>
      <c r="G155" s="180"/>
      <c r="H155" s="180"/>
      <c r="I155" s="180"/>
      <c r="J155" s="180"/>
      <c r="K155" s="233"/>
      <c r="L155" s="180"/>
      <c r="M155" s="180"/>
    </row>
    <row r="156" spans="3:14" ht="15" customHeight="1">
      <c r="D156" s="234"/>
      <c r="E156" s="235" t="s">
        <v>419</v>
      </c>
      <c r="F156" s="236"/>
      <c r="G156" s="180"/>
      <c r="H156" s="180"/>
      <c r="I156" s="180"/>
      <c r="J156" s="180"/>
      <c r="K156" s="237"/>
      <c r="L156" s="180"/>
      <c r="M156" s="180"/>
    </row>
    <row r="157" spans="3:14" ht="15" customHeight="1">
      <c r="D157" s="234"/>
      <c r="F157" s="180" t="s">
        <v>223</v>
      </c>
      <c r="G157" s="180"/>
      <c r="H157" s="180"/>
      <c r="I157" s="180"/>
      <c r="J157" s="180"/>
      <c r="K157" s="237"/>
      <c r="L157" s="180"/>
      <c r="M157" s="180"/>
    </row>
    <row r="158" spans="3:14" ht="15" customHeight="1">
      <c r="D158" s="234"/>
      <c r="E158" s="180"/>
      <c r="F158" s="180" t="s">
        <v>420</v>
      </c>
      <c r="G158" s="180"/>
      <c r="H158" s="180"/>
      <c r="I158" s="180"/>
      <c r="J158" s="180"/>
      <c r="K158" s="237"/>
      <c r="L158" s="180"/>
      <c r="M158" s="180"/>
    </row>
    <row r="159" spans="3:14" ht="15" customHeight="1">
      <c r="D159" s="234"/>
      <c r="E159" s="180"/>
      <c r="F159" s="180" t="s">
        <v>421</v>
      </c>
      <c r="G159" s="180"/>
      <c r="H159" s="180"/>
      <c r="I159" s="180"/>
      <c r="J159" s="180"/>
      <c r="K159" s="237"/>
      <c r="L159" s="180"/>
      <c r="M159" s="180"/>
    </row>
    <row r="160" spans="3:14" ht="15" customHeight="1">
      <c r="D160" s="234"/>
      <c r="E160" s="180"/>
      <c r="F160" s="180" t="s">
        <v>393</v>
      </c>
      <c r="G160" s="180"/>
      <c r="H160" s="180"/>
      <c r="I160" s="180"/>
      <c r="J160" s="180"/>
      <c r="K160" s="237"/>
      <c r="L160" s="180"/>
      <c r="M160" s="180"/>
    </row>
    <row r="161" spans="3:13" ht="15" customHeight="1">
      <c r="D161" s="234"/>
      <c r="F161" s="180" t="s">
        <v>290</v>
      </c>
      <c r="H161" s="180"/>
      <c r="I161" s="180"/>
      <c r="J161" s="180"/>
      <c r="K161" s="237"/>
      <c r="L161" s="180"/>
      <c r="M161" s="180"/>
    </row>
    <row r="162" spans="3:13" ht="15" customHeight="1">
      <c r="D162" s="234"/>
      <c r="F162" s="180" t="s">
        <v>291</v>
      </c>
      <c r="H162" s="180"/>
      <c r="I162" s="180"/>
      <c r="J162" s="180"/>
      <c r="K162" s="237"/>
      <c r="L162" s="180"/>
      <c r="M162" s="180"/>
    </row>
    <row r="163" spans="3:13" ht="15" customHeight="1">
      <c r="D163" s="234"/>
      <c r="E163" s="180"/>
      <c r="F163" s="180"/>
      <c r="G163" s="180"/>
      <c r="H163" s="180"/>
      <c r="I163" s="180"/>
      <c r="J163" s="180"/>
      <c r="K163" s="237"/>
      <c r="L163" s="180"/>
      <c r="M163" s="180"/>
    </row>
    <row r="164" spans="3:13" ht="15" customHeight="1">
      <c r="C164" s="179"/>
      <c r="D164" s="234"/>
      <c r="E164" s="238" t="s">
        <v>422</v>
      </c>
      <c r="F164" s="180"/>
      <c r="G164" s="180"/>
      <c r="H164" s="180"/>
      <c r="I164" s="180"/>
      <c r="J164" s="180"/>
      <c r="K164" s="237"/>
      <c r="L164" s="180"/>
      <c r="M164" s="180"/>
    </row>
    <row r="165" spans="3:13" ht="15" customHeight="1">
      <c r="C165" s="179"/>
      <c r="D165" s="234"/>
      <c r="F165" s="180" t="s">
        <v>221</v>
      </c>
      <c r="G165" s="180"/>
      <c r="H165" s="180"/>
      <c r="I165" s="180"/>
      <c r="J165" s="180"/>
      <c r="K165" s="237"/>
      <c r="L165" s="180"/>
      <c r="M165" s="180"/>
    </row>
    <row r="166" spans="3:13" ht="15" customHeight="1">
      <c r="C166" s="179"/>
      <c r="D166" s="232"/>
      <c r="F166" s="180" t="s">
        <v>292</v>
      </c>
      <c r="G166" s="180"/>
      <c r="H166" s="180"/>
      <c r="I166" s="180"/>
      <c r="J166" s="180"/>
      <c r="K166" s="233"/>
      <c r="L166" s="180"/>
      <c r="M166" s="180"/>
    </row>
    <row r="167" spans="3:13" ht="15" customHeight="1">
      <c r="C167" s="179"/>
      <c r="D167" s="239" t="s">
        <v>152</v>
      </c>
      <c r="E167" s="180"/>
      <c r="F167" s="180" t="s">
        <v>293</v>
      </c>
      <c r="G167" s="180"/>
      <c r="H167" s="180"/>
      <c r="I167" s="180"/>
      <c r="J167" s="180"/>
      <c r="K167" s="233"/>
      <c r="L167" s="180"/>
    </row>
    <row r="168" spans="3:13" ht="15" customHeight="1">
      <c r="C168" s="179"/>
      <c r="D168" s="239"/>
      <c r="E168" s="180"/>
      <c r="F168" s="180" t="s">
        <v>382</v>
      </c>
      <c r="G168" s="180"/>
      <c r="H168" s="180"/>
      <c r="I168" s="180"/>
      <c r="J168" s="180"/>
      <c r="K168" s="233"/>
      <c r="L168" s="180"/>
    </row>
    <row r="169" spans="3:13" ht="15" customHeight="1">
      <c r="C169" s="179"/>
      <c r="D169" s="239"/>
      <c r="E169" s="180"/>
      <c r="F169" s="180" t="s">
        <v>312</v>
      </c>
      <c r="G169" s="180"/>
      <c r="H169" s="180"/>
      <c r="I169" s="180"/>
      <c r="J169" s="180"/>
      <c r="K169" s="233"/>
      <c r="L169" s="180"/>
    </row>
    <row r="170" spans="3:13" ht="15" customHeight="1">
      <c r="C170" s="179"/>
      <c r="D170" s="232"/>
      <c r="E170" s="180"/>
      <c r="F170" s="180"/>
      <c r="G170" s="180"/>
      <c r="H170" s="180"/>
      <c r="I170" s="180"/>
      <c r="J170" s="180"/>
      <c r="K170" s="233"/>
      <c r="L170" s="180"/>
      <c r="M170" s="180"/>
    </row>
    <row r="171" spans="3:13" ht="15" customHeight="1">
      <c r="C171" s="179"/>
      <c r="D171" s="232"/>
      <c r="E171" s="238" t="s">
        <v>294</v>
      </c>
      <c r="F171" s="180"/>
      <c r="G171" s="180"/>
      <c r="H171" s="180"/>
      <c r="I171" s="180"/>
      <c r="J171" s="180"/>
      <c r="K171" s="233"/>
      <c r="L171" s="180"/>
      <c r="M171" s="180"/>
    </row>
    <row r="172" spans="3:13" ht="15" customHeight="1">
      <c r="C172" s="179"/>
      <c r="D172" s="232"/>
      <c r="F172" s="180" t="s">
        <v>423</v>
      </c>
      <c r="H172" s="180"/>
      <c r="I172" s="180"/>
      <c r="J172" s="180"/>
      <c r="K172" s="233"/>
      <c r="L172" s="180"/>
      <c r="M172" s="180"/>
    </row>
    <row r="173" spans="3:13" ht="15" customHeight="1">
      <c r="C173" s="179"/>
      <c r="D173" s="232"/>
      <c r="F173" s="180" t="s">
        <v>424</v>
      </c>
      <c r="H173" s="180"/>
      <c r="I173" s="180"/>
      <c r="J173" s="180"/>
      <c r="K173" s="233"/>
      <c r="L173" s="180"/>
      <c r="M173" s="180"/>
    </row>
    <row r="174" spans="3:13" ht="15" customHeight="1">
      <c r="C174" s="179"/>
      <c r="D174" s="232"/>
      <c r="G174" s="180"/>
      <c r="H174" s="180"/>
      <c r="I174" s="180"/>
      <c r="J174" s="180"/>
      <c r="K174" s="233"/>
      <c r="L174" s="180"/>
      <c r="M174" s="180"/>
    </row>
    <row r="175" spans="3:13" ht="15" customHeight="1">
      <c r="C175" s="179"/>
      <c r="D175" s="232"/>
      <c r="F175" s="180" t="s">
        <v>425</v>
      </c>
      <c r="G175" s="180"/>
      <c r="H175" s="180"/>
      <c r="I175" s="180"/>
      <c r="J175" s="180"/>
      <c r="K175" s="233"/>
      <c r="L175" s="180"/>
      <c r="M175" s="180"/>
    </row>
    <row r="176" spans="3:13" ht="15" customHeight="1">
      <c r="C176" s="179"/>
      <c r="D176" s="232"/>
      <c r="F176" s="180" t="s">
        <v>426</v>
      </c>
      <c r="G176" s="180"/>
      <c r="H176" s="180"/>
      <c r="I176" s="180"/>
      <c r="J176" s="180"/>
      <c r="K176" s="233"/>
      <c r="L176" s="180"/>
      <c r="M176" s="180"/>
    </row>
    <row r="177" spans="3:13" ht="15" customHeight="1">
      <c r="C177" s="179"/>
      <c r="D177" s="232"/>
      <c r="F177" s="180" t="s">
        <v>427</v>
      </c>
      <c r="G177" s="180"/>
      <c r="H177" s="180"/>
      <c r="I177" s="180"/>
      <c r="J177" s="180"/>
      <c r="K177" s="233"/>
      <c r="L177" s="180"/>
      <c r="M177" s="180"/>
    </row>
    <row r="178" spans="3:13" ht="15" customHeight="1">
      <c r="C178" s="179"/>
      <c r="D178" s="232"/>
      <c r="F178" s="180" t="s">
        <v>428</v>
      </c>
      <c r="G178" s="180"/>
      <c r="H178" s="180"/>
      <c r="I178" s="180"/>
      <c r="J178" s="180"/>
      <c r="K178" s="233"/>
      <c r="L178" s="180"/>
      <c r="M178" s="180"/>
    </row>
    <row r="179" spans="3:13" ht="15" customHeight="1">
      <c r="C179" s="179"/>
      <c r="D179" s="232"/>
      <c r="F179" s="180"/>
      <c r="G179" s="180"/>
      <c r="H179" s="180"/>
      <c r="I179" s="180"/>
      <c r="J179" s="180"/>
      <c r="K179" s="233"/>
      <c r="L179" s="180"/>
      <c r="M179" s="180"/>
    </row>
    <row r="180" spans="3:13" ht="15" customHeight="1">
      <c r="C180" s="179"/>
      <c r="D180" s="232"/>
      <c r="F180" s="180" t="s">
        <v>429</v>
      </c>
      <c r="G180" s="180"/>
      <c r="H180" s="180"/>
      <c r="I180" s="180"/>
      <c r="J180" s="180"/>
      <c r="K180" s="233"/>
      <c r="L180" s="180"/>
      <c r="M180" s="180"/>
    </row>
    <row r="181" spans="3:13" ht="15" customHeight="1">
      <c r="C181" s="179"/>
      <c r="D181" s="232"/>
      <c r="F181" s="180" t="s">
        <v>295</v>
      </c>
      <c r="G181" s="180"/>
      <c r="H181" s="180"/>
      <c r="I181" s="180"/>
      <c r="J181" s="180"/>
      <c r="K181" s="233"/>
      <c r="L181" s="180"/>
      <c r="M181" s="180"/>
    </row>
    <row r="182" spans="3:13" ht="15" customHeight="1">
      <c r="C182" s="179"/>
      <c r="D182" s="232"/>
      <c r="F182" s="180" t="s">
        <v>430</v>
      </c>
      <c r="G182" s="180"/>
      <c r="H182" s="180"/>
      <c r="I182" s="180"/>
      <c r="J182" s="180"/>
      <c r="K182" s="233"/>
      <c r="L182" s="180"/>
      <c r="M182" s="180"/>
    </row>
    <row r="183" spans="3:13" ht="15" customHeight="1">
      <c r="C183" s="179"/>
      <c r="D183" s="232"/>
      <c r="F183" s="180"/>
      <c r="G183" s="180"/>
      <c r="H183" s="180"/>
      <c r="I183" s="180"/>
      <c r="J183" s="180"/>
      <c r="K183" s="233"/>
      <c r="L183" s="180"/>
      <c r="M183" s="180"/>
    </row>
    <row r="184" spans="3:13" ht="15" customHeight="1">
      <c r="C184" s="179"/>
      <c r="D184" s="232"/>
      <c r="F184" s="180" t="s">
        <v>431</v>
      </c>
      <c r="G184" s="180"/>
      <c r="H184" s="180"/>
      <c r="I184" s="180"/>
      <c r="J184" s="180"/>
      <c r="K184" s="233"/>
      <c r="L184" s="180"/>
      <c r="M184" s="180"/>
    </row>
    <row r="185" spans="3:13" ht="15" customHeight="1">
      <c r="C185" s="179"/>
      <c r="D185" s="232"/>
      <c r="F185" s="180" t="s">
        <v>432</v>
      </c>
      <c r="G185" s="180"/>
      <c r="H185" s="180"/>
      <c r="I185" s="180"/>
      <c r="J185" s="180"/>
      <c r="K185" s="233"/>
      <c r="L185" s="180"/>
      <c r="M185" s="180"/>
    </row>
    <row r="186" spans="3:13" ht="15" customHeight="1">
      <c r="C186" s="179"/>
      <c r="D186" s="232"/>
      <c r="E186" s="180"/>
      <c r="F186" s="180" t="s">
        <v>433</v>
      </c>
      <c r="G186" s="180"/>
      <c r="H186" s="180"/>
      <c r="I186" s="180"/>
      <c r="J186" s="180"/>
      <c r="K186" s="233"/>
      <c r="L186" s="180"/>
      <c r="M186" s="180"/>
    </row>
    <row r="187" spans="3:13" ht="15" customHeight="1">
      <c r="C187" s="179"/>
      <c r="D187" s="232"/>
      <c r="E187" s="180"/>
      <c r="F187" s="180"/>
      <c r="G187" s="180"/>
      <c r="H187" s="180"/>
      <c r="I187" s="180"/>
      <c r="J187" s="180"/>
      <c r="K187" s="233"/>
      <c r="L187" s="180"/>
      <c r="M187" s="180"/>
    </row>
    <row r="188" spans="3:13" ht="15" customHeight="1">
      <c r="C188" s="179"/>
      <c r="D188" s="232"/>
      <c r="E188" s="238" t="s">
        <v>434</v>
      </c>
      <c r="F188" s="180"/>
      <c r="G188" s="180"/>
      <c r="H188" s="180"/>
      <c r="I188" s="180"/>
      <c r="J188" s="180"/>
      <c r="K188" s="233"/>
      <c r="L188" s="180"/>
      <c r="M188" s="180"/>
    </row>
    <row r="189" spans="3:13" ht="15" customHeight="1">
      <c r="C189" s="179"/>
      <c r="D189" s="232"/>
      <c r="F189" s="180" t="s">
        <v>459</v>
      </c>
      <c r="G189" s="180"/>
      <c r="H189" s="180"/>
      <c r="I189" s="180"/>
      <c r="J189" s="180"/>
      <c r="K189" s="233"/>
      <c r="L189" s="180"/>
      <c r="M189" s="180"/>
    </row>
    <row r="190" spans="3:13" ht="15" customHeight="1">
      <c r="C190" s="179"/>
      <c r="D190" s="239"/>
      <c r="E190" s="180"/>
      <c r="F190" s="180"/>
      <c r="G190" s="180"/>
      <c r="H190" s="180"/>
      <c r="I190" s="180"/>
      <c r="J190" s="180"/>
      <c r="K190" s="233"/>
      <c r="L190" s="180"/>
      <c r="M190" s="180"/>
    </row>
    <row r="191" spans="3:13" ht="15" customHeight="1">
      <c r="C191" s="179"/>
      <c r="D191" s="240"/>
      <c r="E191" s="238" t="s">
        <v>220</v>
      </c>
      <c r="F191" s="180"/>
      <c r="G191" s="180"/>
      <c r="H191" s="180"/>
      <c r="I191" s="180"/>
      <c r="J191" s="180"/>
      <c r="K191" s="233"/>
      <c r="L191" s="180"/>
      <c r="M191" s="180"/>
    </row>
    <row r="192" spans="3:13" ht="15" customHeight="1">
      <c r="C192" s="179"/>
      <c r="D192" s="240"/>
      <c r="E192" s="180"/>
      <c r="F192" s="180" t="s">
        <v>222</v>
      </c>
      <c r="G192" s="180"/>
      <c r="H192" s="180"/>
      <c r="I192" s="180"/>
      <c r="J192" s="180"/>
      <c r="K192" s="233"/>
      <c r="L192" s="180"/>
      <c r="M192" s="180"/>
    </row>
    <row r="193" spans="2:13" ht="15" customHeight="1">
      <c r="C193" s="179"/>
      <c r="D193" s="240"/>
      <c r="E193" s="180"/>
      <c r="F193" s="180" t="s">
        <v>435</v>
      </c>
      <c r="G193" s="180"/>
      <c r="H193" s="180"/>
      <c r="I193" s="180"/>
      <c r="J193" s="180"/>
      <c r="K193" s="233"/>
      <c r="L193" s="180"/>
      <c r="M193" s="180"/>
    </row>
    <row r="194" spans="2:13" ht="15" customHeight="1">
      <c r="C194" s="179"/>
      <c r="D194" s="240"/>
      <c r="E194" s="180"/>
      <c r="F194" s="180" t="s">
        <v>436</v>
      </c>
      <c r="G194" s="180"/>
      <c r="H194" s="180"/>
      <c r="I194" s="180"/>
      <c r="J194" s="180"/>
      <c r="K194" s="233"/>
      <c r="L194" s="180"/>
      <c r="M194" s="180"/>
    </row>
    <row r="195" spans="2:13" ht="15" customHeight="1">
      <c r="C195" s="179"/>
      <c r="D195" s="240"/>
      <c r="E195" s="180"/>
      <c r="F195" s="180"/>
      <c r="G195" s="180"/>
      <c r="H195" s="180"/>
      <c r="I195" s="180"/>
      <c r="J195" s="180"/>
      <c r="K195" s="233"/>
      <c r="L195" s="180"/>
      <c r="M195" s="180"/>
    </row>
    <row r="196" spans="2:13" ht="15" customHeight="1">
      <c r="C196" s="179"/>
      <c r="D196" s="239"/>
      <c r="E196" s="238" t="s">
        <v>219</v>
      </c>
      <c r="F196" s="180"/>
      <c r="G196" s="180"/>
      <c r="H196" s="180"/>
      <c r="I196" s="180"/>
      <c r="J196" s="180"/>
      <c r="K196" s="233"/>
      <c r="L196" s="180"/>
      <c r="M196" s="180"/>
    </row>
    <row r="197" spans="2:13" ht="15" customHeight="1">
      <c r="C197" s="179"/>
      <c r="D197" s="239"/>
      <c r="E197" s="180"/>
      <c r="F197" s="180" t="s">
        <v>437</v>
      </c>
      <c r="G197" s="180"/>
      <c r="H197" s="180"/>
      <c r="I197" s="180"/>
      <c r="J197" s="180"/>
      <c r="K197" s="233"/>
      <c r="L197" s="180"/>
      <c r="M197" s="180"/>
    </row>
    <row r="198" spans="2:13" ht="15" customHeight="1">
      <c r="C198" s="179"/>
      <c r="D198" s="239"/>
      <c r="E198" s="180"/>
      <c r="F198" s="180" t="s">
        <v>438</v>
      </c>
      <c r="G198" s="180"/>
      <c r="H198" s="180"/>
      <c r="I198" s="180"/>
      <c r="J198" s="180"/>
      <c r="K198" s="233"/>
      <c r="L198" s="180"/>
      <c r="M198" s="180"/>
    </row>
    <row r="199" spans="2:13" ht="15" customHeight="1">
      <c r="C199" s="179"/>
      <c r="D199" s="239"/>
      <c r="E199" s="180"/>
      <c r="F199" s="180" t="s">
        <v>439</v>
      </c>
      <c r="G199" s="180"/>
      <c r="H199" s="180"/>
      <c r="I199" s="180"/>
      <c r="J199" s="180"/>
      <c r="K199" s="233"/>
      <c r="L199" s="180"/>
      <c r="M199" s="180"/>
    </row>
    <row r="200" spans="2:13" ht="15" customHeight="1">
      <c r="C200" s="179"/>
      <c r="D200" s="241"/>
      <c r="E200" s="242"/>
      <c r="F200" s="242"/>
      <c r="G200" s="242"/>
      <c r="H200" s="242"/>
      <c r="I200" s="242"/>
      <c r="J200" s="242"/>
      <c r="K200" s="243"/>
      <c r="L200" s="180"/>
      <c r="M200" s="180"/>
    </row>
    <row r="201" spans="2:13" ht="15" customHeight="1">
      <c r="C201" s="179"/>
      <c r="D201" s="230"/>
      <c r="E201" s="580"/>
      <c r="F201" s="230"/>
      <c r="G201" s="230"/>
      <c r="H201" s="230"/>
      <c r="I201" s="230"/>
      <c r="J201" s="230"/>
      <c r="K201" s="230"/>
      <c r="L201" s="180"/>
      <c r="M201" s="180"/>
    </row>
    <row r="202" spans="2:13" ht="15" customHeight="1">
      <c r="C202" s="179"/>
      <c r="D202" s="180"/>
      <c r="E202" s="180"/>
      <c r="F202" s="180"/>
      <c r="G202" s="180"/>
      <c r="H202" s="180"/>
      <c r="I202" s="180"/>
      <c r="J202" s="180"/>
      <c r="K202" s="180"/>
      <c r="L202" s="180"/>
    </row>
    <row r="203" spans="2:13" ht="15" customHeight="1">
      <c r="B203" s="178"/>
      <c r="C203" s="228" t="s">
        <v>155</v>
      </c>
      <c r="D203" s="180"/>
      <c r="E203" s="180"/>
      <c r="F203" s="180"/>
      <c r="G203" s="180"/>
      <c r="H203" s="180"/>
      <c r="I203" s="180"/>
      <c r="J203" s="180"/>
      <c r="K203" s="180"/>
      <c r="L203" s="180"/>
    </row>
    <row r="204" spans="2:13" ht="15" customHeight="1">
      <c r="D204" s="180" t="s">
        <v>151</v>
      </c>
      <c r="E204" s="180"/>
      <c r="F204" s="180"/>
      <c r="G204" s="180"/>
      <c r="H204" s="180"/>
      <c r="I204" s="180"/>
      <c r="J204" s="180"/>
      <c r="K204" s="180"/>
      <c r="L204" s="180"/>
      <c r="M204" s="180"/>
    </row>
    <row r="205" spans="2:13" ht="15" customHeight="1">
      <c r="D205" s="180"/>
      <c r="E205" s="180"/>
      <c r="F205" s="180"/>
      <c r="G205" s="180"/>
      <c r="H205" s="180"/>
      <c r="I205" s="180"/>
      <c r="J205" s="180"/>
      <c r="K205" s="180"/>
      <c r="L205" s="180"/>
    </row>
    <row r="206" spans="2:13" ht="15" customHeight="1">
      <c r="C206" s="244"/>
      <c r="D206" s="245"/>
      <c r="E206" s="245"/>
      <c r="F206" s="245"/>
      <c r="G206" s="245"/>
      <c r="H206" s="245"/>
      <c r="I206" s="245"/>
      <c r="J206" s="245"/>
      <c r="K206" s="246"/>
      <c r="L206" s="180"/>
    </row>
    <row r="207" spans="2:13" ht="15" customHeight="1">
      <c r="C207" s="244"/>
      <c r="E207" s="179" t="s">
        <v>148</v>
      </c>
      <c r="F207" s="179"/>
      <c r="G207" s="180"/>
      <c r="H207" s="180"/>
      <c r="I207" s="180"/>
      <c r="J207" s="180"/>
      <c r="K207" s="247"/>
      <c r="L207" s="180"/>
      <c r="M207" s="180"/>
    </row>
    <row r="208" spans="2:13" ht="15" customHeight="1">
      <c r="C208" s="244"/>
      <c r="E208" s="235" t="s">
        <v>381</v>
      </c>
      <c r="F208" s="236"/>
      <c r="G208" s="180"/>
      <c r="H208" s="180"/>
      <c r="I208" s="180"/>
      <c r="J208" s="180"/>
      <c r="K208" s="247"/>
      <c r="L208" s="180"/>
      <c r="M208" s="180"/>
    </row>
    <row r="209" spans="3:13" ht="15" customHeight="1">
      <c r="C209" s="244"/>
      <c r="F209" s="180" t="s">
        <v>440</v>
      </c>
      <c r="G209" s="180"/>
      <c r="H209" s="180"/>
      <c r="I209" s="180"/>
      <c r="J209" s="180"/>
      <c r="K209" s="247"/>
      <c r="L209" s="180"/>
      <c r="M209" s="180"/>
    </row>
    <row r="210" spans="3:13" ht="15" customHeight="1">
      <c r="C210" s="244"/>
      <c r="E210" s="180"/>
      <c r="F210" s="180"/>
      <c r="G210" s="180"/>
      <c r="H210" s="180"/>
      <c r="I210" s="180"/>
      <c r="J210" s="180"/>
      <c r="K210" s="247"/>
      <c r="L210" s="180"/>
      <c r="M210" s="180"/>
    </row>
    <row r="211" spans="3:13" ht="15" customHeight="1">
      <c r="C211" s="244"/>
      <c r="E211" s="235" t="s">
        <v>296</v>
      </c>
      <c r="F211" s="236"/>
      <c r="G211" s="180"/>
      <c r="H211" s="180"/>
      <c r="I211" s="180"/>
      <c r="J211" s="180"/>
      <c r="K211" s="247"/>
      <c r="L211" s="180"/>
      <c r="M211" s="180"/>
    </row>
    <row r="212" spans="3:13" ht="15" customHeight="1">
      <c r="C212" s="244"/>
      <c r="F212" s="180" t="s">
        <v>380</v>
      </c>
      <c r="G212" s="180"/>
      <c r="H212" s="180"/>
      <c r="I212" s="180"/>
      <c r="J212" s="180"/>
      <c r="K212" s="247"/>
      <c r="L212" s="180"/>
      <c r="M212" s="180"/>
    </row>
    <row r="213" spans="3:13" ht="15" customHeight="1">
      <c r="C213" s="244"/>
      <c r="E213" s="180"/>
      <c r="F213" s="180"/>
      <c r="G213" s="180"/>
      <c r="H213" s="180"/>
      <c r="I213" s="180"/>
      <c r="J213" s="180"/>
      <c r="K213" s="247"/>
      <c r="L213" s="180"/>
      <c r="M213" s="180"/>
    </row>
    <row r="214" spans="3:13" ht="15" customHeight="1">
      <c r="C214" s="244"/>
      <c r="E214" s="235" t="s">
        <v>441</v>
      </c>
      <c r="F214" s="236"/>
      <c r="G214" s="180"/>
      <c r="H214" s="180"/>
      <c r="I214" s="180"/>
      <c r="J214" s="180"/>
      <c r="K214" s="247"/>
      <c r="L214" s="180"/>
      <c r="M214" s="180"/>
    </row>
    <row r="215" spans="3:13" ht="15" customHeight="1">
      <c r="C215" s="244"/>
      <c r="F215" s="180" t="s">
        <v>297</v>
      </c>
      <c r="G215" s="180"/>
      <c r="H215" s="180"/>
      <c r="I215" s="180"/>
      <c r="J215" s="180"/>
      <c r="K215" s="247"/>
      <c r="L215" s="180"/>
      <c r="M215" s="180"/>
    </row>
    <row r="216" spans="3:13" ht="15" customHeight="1">
      <c r="C216" s="244"/>
      <c r="E216" s="180"/>
      <c r="F216" s="180"/>
      <c r="G216" s="180"/>
      <c r="H216" s="180"/>
      <c r="I216" s="180"/>
      <c r="J216" s="180"/>
      <c r="K216" s="247"/>
      <c r="L216" s="180"/>
      <c r="M216" s="180"/>
    </row>
    <row r="217" spans="3:13" ht="15" customHeight="1">
      <c r="C217" s="244"/>
      <c r="E217" s="235" t="s">
        <v>379</v>
      </c>
      <c r="F217" s="236"/>
      <c r="J217" s="180"/>
      <c r="K217" s="247"/>
      <c r="L217" s="180"/>
      <c r="M217" s="180"/>
    </row>
    <row r="218" spans="3:13" ht="15" customHeight="1">
      <c r="C218" s="244"/>
      <c r="F218" s="180" t="s">
        <v>298</v>
      </c>
      <c r="J218" s="180"/>
      <c r="K218" s="247"/>
      <c r="L218" s="180"/>
      <c r="M218" s="180"/>
    </row>
    <row r="219" spans="3:13" ht="15" customHeight="1">
      <c r="C219" s="244"/>
      <c r="D219" s="248"/>
      <c r="E219" s="249"/>
      <c r="F219" s="249"/>
      <c r="G219" s="248"/>
      <c r="H219" s="248"/>
      <c r="I219" s="248"/>
      <c r="J219" s="249"/>
      <c r="K219" s="250"/>
      <c r="L219" s="180"/>
      <c r="M219" s="180"/>
    </row>
    <row r="220" spans="3:13" ht="15" customHeight="1">
      <c r="C220" s="180"/>
      <c r="D220" s="180"/>
      <c r="E220" s="180"/>
      <c r="F220" s="180"/>
      <c r="G220" s="180"/>
      <c r="H220" s="180"/>
      <c r="I220" s="180"/>
      <c r="J220" s="180"/>
      <c r="K220" s="180"/>
    </row>
    <row r="221" spans="3:13" ht="15" customHeight="1">
      <c r="C221" s="228" t="s">
        <v>156</v>
      </c>
      <c r="D221" s="180"/>
      <c r="E221" s="180"/>
      <c r="F221" s="180"/>
      <c r="G221" s="180"/>
      <c r="H221" s="180"/>
      <c r="I221" s="180"/>
      <c r="J221" s="180"/>
      <c r="K221" s="180"/>
      <c r="L221" s="180"/>
    </row>
    <row r="222" spans="3:13" ht="15" customHeight="1">
      <c r="C222" s="179"/>
      <c r="D222" s="180" t="s">
        <v>150</v>
      </c>
      <c r="E222" s="180"/>
      <c r="F222" s="180"/>
      <c r="G222" s="180"/>
      <c r="H222" s="180"/>
      <c r="I222" s="180"/>
      <c r="J222" s="180"/>
      <c r="K222" s="180"/>
      <c r="L222" s="180"/>
    </row>
    <row r="223" spans="3:13" ht="15" customHeight="1">
      <c r="C223" s="179"/>
      <c r="D223" s="180"/>
      <c r="E223" s="180"/>
      <c r="F223" s="180"/>
      <c r="G223" s="180"/>
      <c r="H223" s="180"/>
      <c r="I223" s="180"/>
      <c r="J223" s="180"/>
      <c r="K223" s="180"/>
      <c r="L223" s="180"/>
    </row>
    <row r="224" spans="3:13" ht="15" customHeight="1">
      <c r="C224" s="179"/>
      <c r="D224" s="251"/>
      <c r="E224" s="180" t="s">
        <v>394</v>
      </c>
      <c r="F224" s="180"/>
      <c r="G224" s="180"/>
      <c r="H224" s="180"/>
      <c r="I224" s="180"/>
      <c r="J224" s="180"/>
      <c r="K224" s="180"/>
      <c r="L224" s="180"/>
      <c r="M224" s="180"/>
    </row>
    <row r="225" spans="2:13" ht="15" customHeight="1">
      <c r="C225" s="179"/>
      <c r="D225" s="251"/>
      <c r="E225" s="180" t="s">
        <v>378</v>
      </c>
      <c r="F225" s="180"/>
      <c r="G225" s="180"/>
      <c r="H225" s="180"/>
      <c r="I225" s="180"/>
      <c r="J225" s="180"/>
      <c r="K225" s="180"/>
      <c r="L225" s="180"/>
      <c r="M225" s="180"/>
    </row>
    <row r="226" spans="2:13" ht="15" customHeight="1">
      <c r="C226" s="179"/>
      <c r="D226" s="251"/>
      <c r="E226" s="180" t="s">
        <v>377</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t="s">
        <v>230</v>
      </c>
      <c r="F228" s="180"/>
      <c r="G228" s="180"/>
      <c r="H228" s="180"/>
      <c r="I228" s="180"/>
      <c r="J228" s="180"/>
      <c r="K228" s="180"/>
      <c r="L228" s="180"/>
      <c r="M228" s="180"/>
    </row>
    <row r="229" spans="2:13" ht="15" customHeight="1">
      <c r="C229" s="179"/>
      <c r="D229" s="251"/>
      <c r="E229" s="180" t="s">
        <v>375</v>
      </c>
      <c r="F229" s="180"/>
      <c r="G229" s="180"/>
      <c r="H229" s="180"/>
      <c r="I229" s="180"/>
      <c r="J229" s="180"/>
      <c r="K229" s="180"/>
      <c r="L229" s="180"/>
      <c r="M229" s="180"/>
    </row>
    <row r="230" spans="2:13" ht="15" customHeight="1">
      <c r="C230" s="179"/>
      <c r="D230" s="251"/>
      <c r="E230" s="180"/>
      <c r="F230" s="180"/>
      <c r="G230" s="180"/>
      <c r="H230" s="180"/>
      <c r="I230" s="180"/>
      <c r="J230" s="180"/>
      <c r="K230" s="180"/>
      <c r="L230" s="180"/>
      <c r="M230" s="180"/>
    </row>
    <row r="231" spans="2:13" ht="15" customHeight="1">
      <c r="B231" s="603" t="s">
        <v>875</v>
      </c>
      <c r="C231" s="179"/>
      <c r="D231" s="251"/>
      <c r="E231" s="180"/>
      <c r="F231" s="180"/>
      <c r="G231" s="180"/>
      <c r="H231" s="180"/>
      <c r="I231" s="180"/>
      <c r="J231" s="180"/>
      <c r="K231" s="180"/>
      <c r="L231" s="180"/>
      <c r="M231" s="180"/>
    </row>
    <row r="232" spans="2:13" ht="15" customHeight="1">
      <c r="B232" s="603"/>
      <c r="C232" s="179" t="s">
        <v>855</v>
      </c>
      <c r="D232" s="251"/>
      <c r="E232" s="180"/>
      <c r="F232" s="180"/>
      <c r="G232" s="180"/>
      <c r="H232" s="180"/>
      <c r="I232" s="180"/>
      <c r="J232" s="180"/>
      <c r="K232" s="180"/>
      <c r="L232" s="180"/>
      <c r="M232" s="180"/>
    </row>
    <row r="233" spans="2:13" ht="15" customHeight="1">
      <c r="B233" s="603"/>
      <c r="C233" s="179" t="s">
        <v>856</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699" t="s">
        <v>850</v>
      </c>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179"/>
      <c r="D254" s="251"/>
      <c r="E254" s="180"/>
      <c r="F254" s="180"/>
      <c r="G254" s="180"/>
      <c r="H254" s="180"/>
      <c r="I254" s="180"/>
      <c r="J254" s="180"/>
      <c r="K254" s="180"/>
      <c r="L254" s="180"/>
      <c r="M254" s="180"/>
    </row>
    <row r="255" spans="2:13" ht="15" customHeight="1">
      <c r="B255" s="603"/>
      <c r="C255" s="179"/>
      <c r="D255" s="251"/>
      <c r="E255" s="180"/>
      <c r="F255" s="180"/>
      <c r="G255" s="180"/>
      <c r="H255" s="180"/>
      <c r="I255" s="180"/>
      <c r="J255" s="180"/>
      <c r="K255" s="180"/>
      <c r="L255" s="180"/>
      <c r="M255" s="180"/>
    </row>
    <row r="256" spans="2:13" ht="15" customHeight="1">
      <c r="B256" s="603"/>
      <c r="C256" s="604" t="s">
        <v>851</v>
      </c>
      <c r="D256" s="180"/>
      <c r="E256" s="180"/>
      <c r="F256" s="180"/>
      <c r="G256" s="180"/>
      <c r="H256" s="180"/>
      <c r="I256" s="180"/>
      <c r="J256" s="180"/>
      <c r="K256" s="180"/>
      <c r="L256" s="180"/>
      <c r="M256" s="180"/>
    </row>
    <row r="257" spans="2:13" ht="15" customHeight="1">
      <c r="B257" s="603"/>
      <c r="C257" s="604" t="s">
        <v>852</v>
      </c>
      <c r="D257" s="180"/>
      <c r="E257" s="180"/>
      <c r="F257" s="180"/>
      <c r="G257" s="180"/>
      <c r="H257" s="180"/>
      <c r="I257" s="180"/>
      <c r="J257" s="180"/>
      <c r="K257" s="180"/>
      <c r="L257" s="180"/>
      <c r="M257" s="180"/>
    </row>
    <row r="258" spans="2:13" ht="15" customHeight="1">
      <c r="C258" s="604" t="s">
        <v>853</v>
      </c>
      <c r="D258" s="180"/>
      <c r="F258" s="180"/>
      <c r="G258" s="180"/>
      <c r="H258" s="180"/>
      <c r="I258" s="180"/>
      <c r="J258" s="180"/>
      <c r="K258" s="180"/>
      <c r="L258" s="180"/>
      <c r="M258" s="180"/>
    </row>
    <row r="259" spans="2:13" ht="15" customHeight="1">
      <c r="C259" s="605" t="s">
        <v>854</v>
      </c>
      <c r="D259" s="180"/>
      <c r="F259" s="180"/>
      <c r="G259" s="180"/>
      <c r="H259" s="180"/>
      <c r="I259" s="180"/>
      <c r="J259" s="180"/>
      <c r="K259" s="180"/>
      <c r="L259" s="180"/>
      <c r="M259" s="180"/>
    </row>
    <row r="260" spans="2:13" ht="15" customHeight="1">
      <c r="C260" s="605" t="s">
        <v>724</v>
      </c>
      <c r="D260" s="180"/>
      <c r="F260" s="180"/>
      <c r="G260" s="180"/>
      <c r="H260" s="180"/>
      <c r="I260" s="180"/>
      <c r="J260" s="180"/>
      <c r="K260" s="180"/>
      <c r="L260" s="180"/>
      <c r="M260" s="180"/>
    </row>
    <row r="261" spans="2:13" ht="15" customHeight="1">
      <c r="C261" s="605" t="s">
        <v>725</v>
      </c>
      <c r="D261" s="180"/>
      <c r="F261" s="180"/>
      <c r="G261" s="180"/>
      <c r="H261" s="180"/>
      <c r="I261" s="180"/>
      <c r="J261" s="180"/>
      <c r="K261" s="180"/>
      <c r="L261" s="180"/>
      <c r="M261" s="180"/>
    </row>
    <row r="262" spans="2:13" ht="15" customHeight="1">
      <c r="B262" s="603"/>
      <c r="C262" s="604" t="s">
        <v>726</v>
      </c>
      <c r="D262" s="180"/>
      <c r="E262" s="180"/>
      <c r="F262" s="180"/>
      <c r="G262" s="180"/>
      <c r="H262" s="180"/>
      <c r="I262" s="180"/>
      <c r="J262" s="180"/>
      <c r="K262" s="180"/>
      <c r="L262" s="180"/>
      <c r="M262" s="180"/>
    </row>
    <row r="263" spans="2:13" ht="15" customHeight="1">
      <c r="C263" s="179"/>
      <c r="D263" s="251"/>
      <c r="E263" s="180"/>
      <c r="F263" s="180"/>
      <c r="G263" s="180"/>
      <c r="H263" s="180"/>
      <c r="I263" s="180"/>
      <c r="J263" s="180"/>
      <c r="K263" s="180"/>
      <c r="L263" s="180"/>
      <c r="M263" s="180"/>
    </row>
    <row r="264" spans="2:13" ht="15" customHeight="1">
      <c r="C264" s="179"/>
      <c r="D264" s="180"/>
      <c r="E264" s="180"/>
      <c r="F264" s="180"/>
      <c r="H264" s="361" t="s">
        <v>411</v>
      </c>
      <c r="I264" s="222"/>
      <c r="J264" s="180"/>
      <c r="K264" s="180"/>
      <c r="L264" s="180"/>
    </row>
    <row r="265" spans="2:13" ht="15" customHeight="1">
      <c r="C265" s="179"/>
      <c r="D265" s="180"/>
      <c r="E265" s="214" t="s">
        <v>442</v>
      </c>
      <c r="F265" s="214"/>
      <c r="J265" s="180"/>
      <c r="K265" s="180"/>
      <c r="L265" s="180"/>
    </row>
    <row r="266" spans="2:13" ht="15" customHeight="1">
      <c r="C266" s="179"/>
      <c r="D266" s="180"/>
      <c r="E266" s="180"/>
      <c r="F266" s="180"/>
      <c r="G266" s="180"/>
      <c r="H266" s="180"/>
      <c r="I266" s="180"/>
      <c r="J266" s="180"/>
      <c r="K266" s="180"/>
      <c r="L266" s="180"/>
    </row>
    <row r="267" spans="2:13" ht="15" customHeight="1">
      <c r="B267" s="181" t="s">
        <v>727</v>
      </c>
      <c r="C267" s="180"/>
      <c r="D267" s="180"/>
      <c r="E267" s="180"/>
      <c r="F267" s="180"/>
      <c r="G267" s="180"/>
      <c r="H267" s="180"/>
      <c r="I267" s="180"/>
      <c r="J267" s="180"/>
    </row>
    <row r="268" spans="2:13" ht="15" customHeight="1">
      <c r="C268" s="180" t="s">
        <v>157</v>
      </c>
      <c r="D268" s="180"/>
      <c r="E268" s="180"/>
      <c r="F268" s="180"/>
      <c r="G268" s="180"/>
      <c r="H268" s="180"/>
      <c r="I268" s="180"/>
      <c r="J268" s="180"/>
      <c r="K268" s="180"/>
      <c r="L268" s="180"/>
    </row>
    <row r="269" spans="2:13" ht="15" customHeight="1">
      <c r="C269" s="180"/>
      <c r="D269" s="180"/>
      <c r="E269" s="180"/>
      <c r="F269" s="180"/>
      <c r="G269" s="180"/>
      <c r="H269" s="180"/>
      <c r="I269" s="180"/>
      <c r="J269" s="180"/>
      <c r="K269" s="180"/>
      <c r="L269" s="180"/>
    </row>
    <row r="270" spans="2:13" ht="15" customHeight="1">
      <c r="C270" s="213" t="s">
        <v>158</v>
      </c>
      <c r="E270" s="180"/>
      <c r="F270" s="180"/>
      <c r="G270" s="180"/>
      <c r="H270" s="180"/>
      <c r="I270" s="180"/>
      <c r="J270" s="180"/>
      <c r="K270" s="180"/>
      <c r="L270" s="180"/>
    </row>
    <row r="271" spans="2:13" ht="15" customHeight="1">
      <c r="C271" s="180"/>
      <c r="D271" s="177" t="s">
        <v>679</v>
      </c>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80"/>
      <c r="E274" s="180"/>
      <c r="F274" s="180"/>
      <c r="G274" s="180"/>
      <c r="H274" s="180"/>
      <c r="I274" s="180"/>
      <c r="J274" s="180"/>
      <c r="K274" s="180"/>
      <c r="L274" s="180"/>
    </row>
    <row r="275" spans="3:13" ht="15" customHeight="1">
      <c r="C275" s="180"/>
      <c r="E275" s="180"/>
      <c r="F275" s="180"/>
      <c r="G275" s="180"/>
      <c r="H275" s="180"/>
      <c r="I275" s="180"/>
      <c r="J275" s="180"/>
      <c r="K275" s="180"/>
      <c r="L275" s="180"/>
    </row>
    <row r="276" spans="3:13" ht="15" customHeight="1">
      <c r="C276" s="179"/>
      <c r="D276" s="180" t="s">
        <v>681</v>
      </c>
      <c r="E276" s="180"/>
      <c r="F276" s="180"/>
      <c r="G276" s="180"/>
      <c r="H276" s="180"/>
      <c r="I276" s="180"/>
      <c r="J276" s="180"/>
      <c r="K276" s="180"/>
      <c r="L276" s="180"/>
    </row>
    <row r="277" spans="3:13" ht="15" customHeight="1">
      <c r="C277" s="179"/>
      <c r="D277" s="180" t="s">
        <v>680</v>
      </c>
      <c r="E277" s="180"/>
      <c r="F277" s="180"/>
      <c r="G277" s="180"/>
      <c r="H277" s="180"/>
      <c r="I277" s="180"/>
      <c r="J277" s="180"/>
      <c r="K277" s="180"/>
      <c r="L277" s="180"/>
    </row>
    <row r="278" spans="3:13" ht="15" customHeight="1">
      <c r="C278" s="179"/>
      <c r="D278" s="251"/>
      <c r="E278" s="202" t="s">
        <v>456</v>
      </c>
      <c r="F278" s="252"/>
      <c r="G278" s="180"/>
      <c r="H278" s="180"/>
      <c r="I278" s="180"/>
      <c r="J278" s="180"/>
      <c r="K278" s="180"/>
      <c r="L278" s="180"/>
      <c r="M278" s="180"/>
    </row>
    <row r="279" spans="3:13" ht="15" customHeight="1">
      <c r="C279" s="179"/>
      <c r="D279" s="252"/>
      <c r="E279" s="180"/>
      <c r="F279" s="180"/>
      <c r="G279" s="180"/>
      <c r="H279" s="180"/>
      <c r="I279" s="180"/>
      <c r="J279" s="180"/>
      <c r="K279" s="180"/>
      <c r="L279" s="180"/>
    </row>
    <row r="280" spans="3:13" ht="15" customHeight="1">
      <c r="C280" s="179"/>
      <c r="D280" s="180" t="s">
        <v>683</v>
      </c>
      <c r="E280" s="180"/>
      <c r="F280" s="180"/>
      <c r="G280" s="180"/>
      <c r="H280" s="180"/>
      <c r="I280" s="180"/>
      <c r="J280" s="180"/>
      <c r="K280" s="180"/>
      <c r="L280" s="180"/>
    </row>
    <row r="281" spans="3:13" ht="15" customHeight="1">
      <c r="C281" s="179"/>
      <c r="D281" s="180"/>
      <c r="E281" s="202" t="s">
        <v>729</v>
      </c>
      <c r="F281" s="180"/>
      <c r="G281" s="180"/>
      <c r="H281" s="180"/>
      <c r="I281" s="180"/>
      <c r="J281" s="180"/>
      <c r="K281" s="180"/>
      <c r="L281" s="180"/>
    </row>
    <row r="282" spans="3:13" ht="15" customHeight="1">
      <c r="C282" s="179"/>
      <c r="D282" s="180"/>
      <c r="E282" s="302" t="s">
        <v>730</v>
      </c>
      <c r="F282" s="180"/>
      <c r="G282" s="180"/>
      <c r="H282" s="180"/>
      <c r="I282" s="180"/>
      <c r="J282" s="180"/>
      <c r="K282" s="180"/>
      <c r="L282" s="180"/>
    </row>
    <row r="283" spans="3:13" ht="15" customHeight="1">
      <c r="C283" s="179"/>
      <c r="D283" s="180"/>
      <c r="E283" s="302"/>
      <c r="F283" s="180"/>
      <c r="G283" s="180"/>
      <c r="H283" s="180"/>
      <c r="I283" s="180"/>
      <c r="J283" s="180"/>
      <c r="K283" s="180"/>
      <c r="L283" s="180"/>
    </row>
    <row r="284" spans="3:13" ht="15" customHeight="1">
      <c r="C284" s="228" t="s">
        <v>159</v>
      </c>
      <c r="D284" s="180"/>
      <c r="E284" s="180"/>
      <c r="F284" s="180"/>
      <c r="G284" s="180"/>
      <c r="H284" s="180"/>
      <c r="I284" s="180"/>
      <c r="J284" s="180"/>
      <c r="K284" s="180"/>
      <c r="L284" s="180"/>
    </row>
    <row r="285" spans="3:13" ht="15" customHeight="1">
      <c r="C285" s="179"/>
      <c r="D285" s="180" t="s">
        <v>859</v>
      </c>
      <c r="E285" s="180"/>
      <c r="F285" s="180"/>
      <c r="G285" s="180"/>
      <c r="H285" s="180"/>
      <c r="I285" s="180"/>
      <c r="J285" s="180"/>
      <c r="K285" s="180"/>
      <c r="L285" s="180"/>
    </row>
    <row r="286" spans="3:13" ht="15" customHeight="1">
      <c r="C286" s="180" t="s">
        <v>860</v>
      </c>
      <c r="E286" s="180"/>
      <c r="F286" s="180"/>
      <c r="G286" s="180"/>
      <c r="H286" s="180"/>
      <c r="I286" s="180"/>
      <c r="J286" s="180"/>
      <c r="K286" s="180"/>
      <c r="L286" s="180"/>
    </row>
    <row r="287" spans="3:13" ht="15" customHeight="1">
      <c r="C287" s="180"/>
      <c r="D287" s="177" t="s">
        <v>858</v>
      </c>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228"/>
      <c r="D298" s="180"/>
      <c r="E298" s="180"/>
      <c r="F298" s="180"/>
      <c r="G298" s="180"/>
      <c r="H298" s="180"/>
      <c r="I298" s="180"/>
      <c r="J298" s="180"/>
      <c r="K298" s="180"/>
      <c r="L298" s="180"/>
    </row>
    <row r="299" spans="3:12" ht="15" customHeight="1">
      <c r="C299" s="228"/>
      <c r="D299" s="180"/>
      <c r="E299" s="180"/>
      <c r="F299" s="180"/>
      <c r="G299" s="180"/>
      <c r="H299" s="180"/>
      <c r="I299" s="180"/>
      <c r="J299" s="180"/>
      <c r="K299" s="180"/>
      <c r="L299" s="180"/>
    </row>
    <row r="300" spans="3:12" ht="15" customHeight="1">
      <c r="C300" s="179"/>
      <c r="D300" s="180" t="s">
        <v>299</v>
      </c>
      <c r="E300" s="180"/>
      <c r="F300" s="180"/>
      <c r="G300" s="180"/>
      <c r="H300" s="180"/>
      <c r="I300" s="180"/>
      <c r="J300" s="180"/>
      <c r="K300" s="180"/>
      <c r="L300" s="180"/>
    </row>
    <row r="301" spans="3:12" ht="15" customHeight="1">
      <c r="C301" s="179"/>
      <c r="D301" s="180" t="s">
        <v>300</v>
      </c>
      <c r="E301" s="180"/>
      <c r="F301" s="180"/>
      <c r="G301" s="180"/>
      <c r="H301" s="180"/>
      <c r="I301" s="180"/>
      <c r="J301" s="180"/>
      <c r="K301" s="180"/>
      <c r="L301" s="180"/>
    </row>
    <row r="302" spans="3:12" ht="15" customHeight="1">
      <c r="C302" s="179"/>
      <c r="D302" s="180" t="s">
        <v>857</v>
      </c>
      <c r="E302" s="180"/>
      <c r="F302" s="180"/>
      <c r="G302" s="180"/>
      <c r="H302" s="180"/>
      <c r="I302" s="180"/>
      <c r="J302" s="180"/>
      <c r="K302" s="180"/>
      <c r="L302" s="180"/>
    </row>
    <row r="303" spans="3:12" ht="15" customHeight="1">
      <c r="C303" s="179"/>
      <c r="D303" s="180" t="s">
        <v>728</v>
      </c>
      <c r="E303" s="180"/>
      <c r="F303" s="180"/>
      <c r="G303" s="180"/>
      <c r="H303" s="180"/>
      <c r="I303" s="180"/>
      <c r="J303" s="180"/>
      <c r="K303" s="180"/>
      <c r="L303" s="180"/>
    </row>
    <row r="304" spans="3:12" ht="15" customHeight="1">
      <c r="C304" s="179"/>
      <c r="D304" s="180"/>
      <c r="E304" s="180"/>
      <c r="F304" s="180"/>
      <c r="G304" s="180"/>
      <c r="H304" s="180"/>
      <c r="I304" s="180"/>
      <c r="J304" s="180"/>
      <c r="K304" s="180"/>
      <c r="L304" s="180"/>
    </row>
    <row r="305" spans="3:13" ht="15" customHeight="1">
      <c r="C305" s="213" t="s">
        <v>160</v>
      </c>
      <c r="E305" s="180"/>
      <c r="F305" s="180"/>
      <c r="G305" s="180"/>
      <c r="H305" s="180"/>
      <c r="I305" s="180"/>
      <c r="J305" s="180"/>
      <c r="K305" s="180"/>
      <c r="L305" s="180"/>
    </row>
    <row r="306" spans="3:13" ht="15" customHeight="1">
      <c r="C306" s="179"/>
      <c r="D306" s="180" t="s">
        <v>218</v>
      </c>
      <c r="E306" s="180"/>
      <c r="F306" s="180"/>
      <c r="G306" s="180"/>
      <c r="H306" s="180"/>
      <c r="I306" s="180"/>
      <c r="J306" s="180"/>
      <c r="K306" s="180"/>
      <c r="L306" s="180"/>
    </row>
    <row r="307" spans="3:13" ht="15" customHeight="1">
      <c r="C307" s="179"/>
      <c r="D307" s="180" t="s">
        <v>374</v>
      </c>
      <c r="E307" s="180"/>
      <c r="F307" s="180"/>
      <c r="G307" s="180"/>
      <c r="H307" s="180"/>
      <c r="I307" s="180"/>
      <c r="J307" s="180"/>
      <c r="K307" s="180"/>
      <c r="L307" s="180"/>
    </row>
    <row r="308" spans="3:13" ht="15" customHeight="1">
      <c r="C308" s="179"/>
      <c r="D308" s="180"/>
      <c r="E308" s="180"/>
      <c r="F308" s="180"/>
      <c r="G308" s="180"/>
      <c r="H308" s="180"/>
      <c r="I308" s="180"/>
      <c r="J308" s="180"/>
      <c r="K308" s="180"/>
      <c r="L308" s="180"/>
    </row>
    <row r="309" spans="3:13" ht="15" customHeight="1">
      <c r="C309" s="179"/>
      <c r="D309" s="214" t="s">
        <v>163</v>
      </c>
      <c r="E309" s="214"/>
      <c r="F309" s="214"/>
      <c r="G309" s="214"/>
      <c r="H309" s="214"/>
      <c r="I309" s="214"/>
      <c r="J309" s="214"/>
      <c r="K309" s="180"/>
      <c r="L309" s="180"/>
    </row>
    <row r="310" spans="3:13" ht="15" customHeight="1">
      <c r="C310" s="179"/>
      <c r="D310" s="253"/>
      <c r="E310" s="214" t="s">
        <v>301</v>
      </c>
      <c r="F310" s="214"/>
      <c r="G310" s="214"/>
      <c r="H310" s="214"/>
      <c r="I310" s="214"/>
      <c r="J310" s="214"/>
      <c r="K310" s="180"/>
      <c r="L310" s="180"/>
      <c r="M310" s="180"/>
    </row>
    <row r="311" spans="3:13" ht="15" customHeight="1">
      <c r="C311" s="179"/>
      <c r="D311" s="253"/>
      <c r="E311" s="214"/>
      <c r="F311" s="214" t="s">
        <v>395</v>
      </c>
      <c r="G311" s="214"/>
      <c r="H311" s="214"/>
      <c r="I311" s="214"/>
      <c r="J311" s="214"/>
      <c r="K311" s="180"/>
      <c r="L311" s="180"/>
      <c r="M311" s="180"/>
    </row>
    <row r="312" spans="3:13" ht="15" customHeight="1">
      <c r="C312" s="179"/>
      <c r="D312" s="253"/>
      <c r="E312" s="214" t="s">
        <v>302</v>
      </c>
      <c r="F312" s="214"/>
      <c r="G312" s="214"/>
      <c r="H312" s="214"/>
      <c r="I312" s="214"/>
      <c r="J312" s="214"/>
      <c r="K312" s="180"/>
      <c r="L312" s="180"/>
      <c r="M312" s="180"/>
    </row>
    <row r="313" spans="3:13" ht="15" customHeight="1">
      <c r="C313" s="179"/>
      <c r="D313" s="253"/>
      <c r="E313" s="214"/>
      <c r="F313" s="214"/>
      <c r="G313" s="214"/>
      <c r="H313" s="214"/>
      <c r="I313" s="214"/>
      <c r="J313" s="214"/>
      <c r="K313" s="180"/>
      <c r="L313" s="180"/>
      <c r="M313" s="180"/>
    </row>
    <row r="314" spans="3:13" ht="15" customHeight="1">
      <c r="C314" s="179"/>
      <c r="D314" s="179"/>
      <c r="E314" s="180" t="s">
        <v>162</v>
      </c>
      <c r="F314" s="180"/>
      <c r="G314" s="180"/>
      <c r="H314" s="254"/>
      <c r="I314" s="254"/>
      <c r="J314" s="254"/>
      <c r="K314" s="180"/>
      <c r="L314" s="180"/>
      <c r="M314" s="180"/>
    </row>
    <row r="315" spans="3:13" ht="15" customHeight="1">
      <c r="C315" s="179"/>
      <c r="D315" s="179"/>
      <c r="E315" s="180" t="s">
        <v>396</v>
      </c>
      <c r="F315" s="180"/>
      <c r="G315" s="180"/>
      <c r="H315" s="254"/>
      <c r="I315" s="254"/>
      <c r="J315" s="254"/>
      <c r="K315" s="180"/>
      <c r="L315" s="180"/>
      <c r="M315" s="180"/>
    </row>
    <row r="316" spans="3:13" ht="15" customHeight="1">
      <c r="C316" s="179"/>
      <c r="D316" s="179"/>
      <c r="E316" s="180"/>
      <c r="F316" s="180"/>
      <c r="G316" s="180"/>
      <c r="H316" s="254"/>
      <c r="I316" s="254"/>
      <c r="J316" s="254"/>
      <c r="K316" s="180"/>
      <c r="L316" s="180"/>
      <c r="M316" s="180"/>
    </row>
    <row r="317" spans="3:13" ht="15" customHeight="1">
      <c r="C317" s="213" t="s">
        <v>161</v>
      </c>
      <c r="E317" s="180"/>
      <c r="F317" s="180"/>
      <c r="G317" s="180"/>
      <c r="H317" s="180"/>
      <c r="I317" s="180"/>
      <c r="J317" s="180"/>
      <c r="K317" s="180"/>
      <c r="L317" s="180"/>
    </row>
    <row r="318" spans="3:13" ht="15" customHeight="1">
      <c r="C318" s="179"/>
      <c r="D318" s="303" t="s">
        <v>231</v>
      </c>
      <c r="E318" s="180"/>
      <c r="F318" s="180"/>
      <c r="G318" s="180"/>
      <c r="H318" s="180"/>
      <c r="I318" s="180"/>
      <c r="J318" s="180"/>
      <c r="K318" s="180"/>
      <c r="L318" s="180"/>
    </row>
    <row r="319" spans="3:13" ht="15" customHeight="1">
      <c r="C319" s="179"/>
      <c r="D319" s="180" t="s">
        <v>443</v>
      </c>
      <c r="E319" s="180"/>
      <c r="F319" s="180"/>
      <c r="G319" s="180"/>
      <c r="H319" s="180"/>
      <c r="I319" s="180"/>
      <c r="J319" s="180"/>
      <c r="K319" s="180"/>
      <c r="L319" s="180"/>
    </row>
    <row r="320" spans="3:13" ht="15" customHeight="1">
      <c r="C320" s="359" t="s">
        <v>373</v>
      </c>
      <c r="D320" s="180"/>
      <c r="E320" s="180"/>
      <c r="F320" s="180"/>
      <c r="G320" s="180"/>
      <c r="H320" s="180"/>
      <c r="I320" s="180"/>
      <c r="J320" s="180"/>
      <c r="K320" s="180"/>
      <c r="L320" s="180"/>
    </row>
    <row r="321" spans="3:13" ht="15" customHeight="1">
      <c r="C321" s="179"/>
      <c r="D321" s="180" t="s">
        <v>444</v>
      </c>
      <c r="E321" s="180"/>
      <c r="F321" s="180"/>
      <c r="G321" s="180"/>
      <c r="H321" s="180"/>
      <c r="I321" s="180"/>
      <c r="J321" s="180"/>
      <c r="K321" s="180"/>
      <c r="L321" s="180"/>
    </row>
    <row r="322" spans="3:13" ht="15" customHeight="1">
      <c r="C322" s="180" t="s">
        <v>445</v>
      </c>
      <c r="D322" s="180"/>
      <c r="E322" s="180"/>
      <c r="F322" s="180"/>
      <c r="G322" s="180"/>
      <c r="H322" s="180"/>
      <c r="I322" s="180"/>
      <c r="J322" s="180"/>
      <c r="K322" s="180"/>
      <c r="L322" s="180"/>
    </row>
    <row r="323" spans="3:13" ht="15" customHeight="1">
      <c r="C323" s="180" t="s">
        <v>446</v>
      </c>
      <c r="D323" s="180"/>
      <c r="E323" s="180"/>
      <c r="F323" s="180"/>
      <c r="G323" s="180"/>
      <c r="H323" s="180"/>
      <c r="I323" s="180"/>
      <c r="J323" s="180"/>
      <c r="K323" s="180"/>
      <c r="L323" s="180"/>
    </row>
    <row r="324" spans="3:13" ht="15" customHeight="1">
      <c r="C324" s="179"/>
      <c r="D324" s="180"/>
      <c r="E324" s="180"/>
      <c r="F324" s="180"/>
      <c r="G324" s="180"/>
      <c r="H324" s="180"/>
      <c r="I324" s="180"/>
      <c r="J324" s="180"/>
      <c r="K324" s="180"/>
      <c r="L324" s="180"/>
    </row>
    <row r="325" spans="3:13" ht="15" customHeight="1">
      <c r="C325" s="179"/>
      <c r="D325" s="829" t="s">
        <v>457</v>
      </c>
      <c r="E325" s="829"/>
      <c r="F325" s="829"/>
      <c r="G325" s="829"/>
      <c r="H325" s="829"/>
      <c r="I325" s="829"/>
      <c r="J325" s="829"/>
      <c r="K325" s="829"/>
      <c r="L325" s="180"/>
    </row>
    <row r="326" spans="3:13" ht="15" customHeight="1">
      <c r="C326" s="179"/>
      <c r="D326" s="829" t="s">
        <v>458</v>
      </c>
      <c r="E326" s="829"/>
      <c r="F326" s="829"/>
      <c r="G326" s="829"/>
      <c r="H326" s="829"/>
      <c r="I326" s="829"/>
      <c r="J326" s="829"/>
      <c r="K326" s="180"/>
      <c r="L326" s="180"/>
    </row>
    <row r="327" spans="3:13" ht="15" customHeight="1">
      <c r="C327" s="179"/>
      <c r="D327" s="180"/>
      <c r="E327" s="180"/>
      <c r="F327" s="180"/>
      <c r="G327" s="180"/>
      <c r="H327" s="180"/>
      <c r="I327" s="180"/>
      <c r="J327" s="180"/>
      <c r="K327" s="180"/>
      <c r="L327" s="180"/>
    </row>
    <row r="328" spans="3:13" ht="15" customHeight="1">
      <c r="C328" s="228" t="s">
        <v>372</v>
      </c>
      <c r="D328" s="178"/>
      <c r="E328" s="180"/>
      <c r="F328" s="180"/>
      <c r="G328" s="180"/>
      <c r="H328" s="180"/>
      <c r="I328" s="180"/>
      <c r="J328" s="180"/>
      <c r="K328" s="180"/>
      <c r="L328" s="180"/>
    </row>
    <row r="329" spans="3:13" ht="15" customHeight="1">
      <c r="C329" s="179"/>
      <c r="D329" s="180" t="s">
        <v>4</v>
      </c>
      <c r="E329" s="180"/>
      <c r="F329" s="180"/>
      <c r="G329" s="180"/>
      <c r="H329" s="180"/>
      <c r="I329" s="180"/>
      <c r="J329" s="180"/>
      <c r="K329" s="180"/>
      <c r="L329" s="180"/>
    </row>
    <row r="330" spans="3:13" ht="15" customHeight="1">
      <c r="C330" s="180" t="s">
        <v>303</v>
      </c>
      <c r="E330" s="180"/>
      <c r="F330" s="180"/>
      <c r="G330" s="180"/>
      <c r="H330" s="180"/>
      <c r="I330" s="180"/>
      <c r="J330" s="180"/>
      <c r="K330" s="180"/>
      <c r="L330" s="180"/>
    </row>
    <row r="331" spans="3:13" ht="15" customHeight="1">
      <c r="C331" s="507" t="s">
        <v>641</v>
      </c>
      <c r="D331" s="180"/>
      <c r="E331" s="180"/>
      <c r="F331" s="180"/>
      <c r="G331" s="180"/>
      <c r="H331" s="180"/>
      <c r="I331" s="180"/>
      <c r="J331" s="180"/>
      <c r="K331" s="180"/>
      <c r="L331" s="180"/>
    </row>
    <row r="332" spans="3:13" ht="15" customHeight="1">
      <c r="C332" s="179"/>
      <c r="D332" s="180"/>
      <c r="E332" s="180"/>
      <c r="F332" s="180"/>
      <c r="G332" s="180"/>
      <c r="H332" s="180"/>
      <c r="I332" s="180"/>
      <c r="J332" s="180"/>
      <c r="K332" s="180"/>
      <c r="L332" s="180"/>
    </row>
    <row r="333" spans="3:13" ht="15" customHeight="1">
      <c r="C333" s="255"/>
      <c r="D333" s="256"/>
      <c r="E333" s="256"/>
      <c r="F333" s="256"/>
      <c r="G333" s="256"/>
      <c r="H333" s="256"/>
      <c r="I333" s="256"/>
      <c r="J333" s="256"/>
      <c r="K333" s="257"/>
      <c r="L333" s="180"/>
    </row>
    <row r="334" spans="3:13" ht="15" customHeight="1">
      <c r="C334" s="258"/>
      <c r="D334" s="180" t="s">
        <v>5</v>
      </c>
      <c r="E334" s="180"/>
      <c r="F334" s="180"/>
      <c r="G334" s="180"/>
      <c r="H334" s="180"/>
      <c r="I334" s="180"/>
      <c r="J334" s="180"/>
      <c r="K334" s="237"/>
      <c r="L334" s="180"/>
    </row>
    <row r="335" spans="3:13" ht="15" customHeight="1">
      <c r="C335" s="258"/>
      <c r="D335" s="251"/>
      <c r="E335" s="238" t="s">
        <v>164</v>
      </c>
      <c r="F335" s="180"/>
      <c r="G335" s="180"/>
      <c r="H335" s="180"/>
      <c r="I335" s="180"/>
      <c r="J335" s="180"/>
      <c r="K335" s="237"/>
      <c r="L335" s="180"/>
      <c r="M335" s="180"/>
    </row>
    <row r="336" spans="3:13" ht="15" customHeight="1">
      <c r="C336" s="258"/>
      <c r="D336" s="251"/>
      <c r="F336" s="180" t="s">
        <v>169</v>
      </c>
      <c r="G336" s="180"/>
      <c r="H336" s="180"/>
      <c r="I336" s="180"/>
      <c r="J336" s="180"/>
      <c r="K336" s="237"/>
      <c r="L336" s="180"/>
      <c r="M336" s="180"/>
    </row>
    <row r="337" spans="3:13" ht="15" customHeight="1">
      <c r="C337" s="258"/>
      <c r="D337" s="251"/>
      <c r="E337" s="180"/>
      <c r="F337" s="180" t="s">
        <v>447</v>
      </c>
      <c r="G337" s="180"/>
      <c r="H337" s="180"/>
      <c r="I337" s="180"/>
      <c r="J337" s="180"/>
      <c r="K337" s="237"/>
      <c r="L337" s="180"/>
      <c r="M337" s="180"/>
    </row>
    <row r="338" spans="3:13" ht="15" customHeight="1">
      <c r="C338" s="258"/>
      <c r="D338" s="251"/>
      <c r="E338" s="180"/>
      <c r="F338" s="180"/>
      <c r="G338" s="180"/>
      <c r="H338" s="180"/>
      <c r="I338" s="180"/>
      <c r="J338" s="180"/>
      <c r="K338" s="237"/>
      <c r="L338" s="180"/>
      <c r="M338" s="180"/>
    </row>
    <row r="339" spans="3:13" ht="15" customHeight="1">
      <c r="C339" s="258"/>
      <c r="D339" s="251"/>
      <c r="E339" s="238" t="s">
        <v>165</v>
      </c>
      <c r="F339" s="180"/>
      <c r="G339" s="180"/>
      <c r="H339" s="180"/>
      <c r="I339" s="180"/>
      <c r="J339" s="180"/>
      <c r="K339" s="237"/>
      <c r="L339" s="180"/>
      <c r="M339" s="180"/>
    </row>
    <row r="340" spans="3:13" ht="15" customHeight="1">
      <c r="C340" s="258"/>
      <c r="D340" s="251"/>
      <c r="F340" s="180" t="s">
        <v>304</v>
      </c>
      <c r="G340" s="180"/>
      <c r="H340" s="180"/>
      <c r="I340" s="180"/>
      <c r="J340" s="180"/>
      <c r="K340" s="237"/>
      <c r="L340" s="180"/>
      <c r="M340" s="180"/>
    </row>
    <row r="341" spans="3:13" ht="15" customHeight="1">
      <c r="C341" s="258"/>
      <c r="D341" s="251"/>
      <c r="E341" s="180"/>
      <c r="F341" s="180"/>
      <c r="G341" s="180"/>
      <c r="H341" s="180"/>
      <c r="I341" s="180"/>
      <c r="J341" s="180"/>
      <c r="K341" s="237"/>
      <c r="L341" s="180"/>
      <c r="M341" s="180"/>
    </row>
    <row r="342" spans="3:13" ht="15" customHeight="1">
      <c r="C342" s="258"/>
      <c r="D342" s="251"/>
      <c r="E342" s="238" t="s">
        <v>166</v>
      </c>
      <c r="F342" s="180"/>
      <c r="G342" s="180"/>
      <c r="H342" s="180"/>
      <c r="I342" s="180"/>
      <c r="J342" s="180"/>
      <c r="K342" s="237"/>
      <c r="L342" s="180"/>
      <c r="M342" s="180"/>
    </row>
    <row r="343" spans="3:13" ht="15" customHeight="1">
      <c r="C343" s="258"/>
      <c r="D343" s="251"/>
      <c r="E343" s="259"/>
      <c r="F343" s="180" t="s">
        <v>170</v>
      </c>
      <c r="G343" s="180"/>
      <c r="H343" s="180"/>
      <c r="I343" s="180"/>
      <c r="J343" s="180"/>
      <c r="K343" s="237"/>
      <c r="L343" s="180"/>
      <c r="M343" s="180"/>
    </row>
    <row r="344" spans="3:13" ht="15" customHeight="1">
      <c r="C344" s="258"/>
      <c r="D344" s="251"/>
      <c r="E344" s="260"/>
      <c r="F344" s="180" t="s">
        <v>448</v>
      </c>
      <c r="G344" s="180"/>
      <c r="H344" s="180"/>
      <c r="I344" s="180"/>
      <c r="J344" s="180"/>
      <c r="K344" s="237"/>
      <c r="L344" s="180"/>
      <c r="M344" s="180"/>
    </row>
    <row r="345" spans="3:13" ht="15" customHeight="1">
      <c r="C345" s="258"/>
      <c r="D345" s="251"/>
      <c r="E345" s="260"/>
      <c r="F345" s="180"/>
      <c r="G345" s="180"/>
      <c r="H345" s="180"/>
      <c r="I345" s="180"/>
      <c r="J345" s="180"/>
      <c r="K345" s="237"/>
      <c r="L345" s="180"/>
      <c r="M345" s="180"/>
    </row>
    <row r="346" spans="3:13" ht="15" customHeight="1">
      <c r="C346" s="258"/>
      <c r="D346" s="251"/>
      <c r="E346" s="238" t="s">
        <v>712</v>
      </c>
      <c r="F346" s="180"/>
      <c r="G346" s="180"/>
      <c r="H346" s="180"/>
      <c r="I346" s="180"/>
      <c r="J346" s="180"/>
      <c r="K346" s="237"/>
      <c r="L346" s="180"/>
      <c r="M346" s="180"/>
    </row>
    <row r="347" spans="3:13" ht="15" customHeight="1">
      <c r="C347" s="258"/>
      <c r="D347" s="251"/>
      <c r="E347" s="259"/>
      <c r="F347" s="180" t="s">
        <v>867</v>
      </c>
      <c r="G347" s="180"/>
      <c r="H347" s="180"/>
      <c r="I347" s="180"/>
      <c r="J347" s="180"/>
      <c r="K347" s="237"/>
      <c r="L347" s="180"/>
      <c r="M347" s="180"/>
    </row>
    <row r="348" spans="3:13" ht="15" customHeight="1">
      <c r="C348" s="258"/>
      <c r="D348" s="251"/>
      <c r="E348" s="260"/>
      <c r="F348" s="180"/>
      <c r="G348" s="180"/>
      <c r="H348" s="180"/>
      <c r="I348" s="180"/>
      <c r="J348" s="180"/>
      <c r="K348" s="237"/>
      <c r="L348" s="180"/>
      <c r="M348" s="180"/>
    </row>
    <row r="349" spans="3:13" ht="15" customHeight="1">
      <c r="C349" s="258"/>
      <c r="D349" s="251"/>
      <c r="E349" s="238" t="s">
        <v>865</v>
      </c>
      <c r="F349" s="180"/>
      <c r="G349" s="180"/>
      <c r="H349" s="180"/>
      <c r="I349" s="180"/>
      <c r="J349" s="180"/>
      <c r="K349" s="237"/>
      <c r="L349" s="180"/>
      <c r="M349" s="180"/>
    </row>
    <row r="350" spans="3:13" ht="15" customHeight="1">
      <c r="C350" s="258"/>
      <c r="D350" s="251"/>
      <c r="E350" s="259"/>
      <c r="F350" s="180" t="s">
        <v>866</v>
      </c>
      <c r="G350" s="180"/>
      <c r="H350" s="180"/>
      <c r="I350" s="180"/>
      <c r="J350" s="180"/>
      <c r="K350" s="237"/>
      <c r="L350" s="180"/>
      <c r="M350" s="180"/>
    </row>
    <row r="351" spans="3:13" ht="15" customHeight="1">
      <c r="C351" s="258"/>
      <c r="D351" s="251"/>
      <c r="E351" s="260"/>
      <c r="F351" s="180"/>
      <c r="G351" s="180"/>
      <c r="H351" s="180"/>
      <c r="I351" s="180"/>
      <c r="J351" s="180"/>
      <c r="K351" s="237"/>
      <c r="L351" s="180"/>
      <c r="M351" s="180"/>
    </row>
    <row r="352" spans="3:13" ht="15" customHeight="1">
      <c r="C352" s="258"/>
      <c r="D352" s="251"/>
      <c r="E352" s="238" t="s">
        <v>713</v>
      </c>
      <c r="F352" s="180"/>
      <c r="G352" s="180"/>
      <c r="H352" s="180"/>
      <c r="I352" s="180"/>
      <c r="J352" s="180"/>
      <c r="K352" s="237"/>
      <c r="L352" s="180"/>
      <c r="M352" s="180"/>
    </row>
    <row r="353" spans="3:13" ht="15" customHeight="1">
      <c r="C353" s="258"/>
      <c r="D353" s="251"/>
      <c r="E353" s="238"/>
      <c r="F353" s="180" t="s">
        <v>397</v>
      </c>
      <c r="G353" s="180"/>
      <c r="H353" s="180"/>
      <c r="I353" s="180"/>
      <c r="J353" s="180"/>
      <c r="K353" s="237"/>
      <c r="L353" s="180"/>
      <c r="M353" s="180"/>
    </row>
    <row r="354" spans="3:13" ht="15" customHeight="1">
      <c r="C354" s="258"/>
      <c r="D354" s="251"/>
      <c r="E354" s="238"/>
      <c r="F354" s="180" t="s">
        <v>398</v>
      </c>
      <c r="G354" s="180"/>
      <c r="H354" s="180"/>
      <c r="I354" s="180"/>
      <c r="J354" s="180"/>
      <c r="K354" s="237"/>
      <c r="L354" s="180"/>
      <c r="M354" s="180"/>
    </row>
    <row r="355" spans="3:13" ht="15" customHeight="1">
      <c r="C355" s="258"/>
      <c r="D355" s="251"/>
      <c r="E355" s="238"/>
      <c r="F355" s="180" t="s">
        <v>868</v>
      </c>
      <c r="G355" s="180"/>
      <c r="H355" s="180"/>
      <c r="I355" s="180"/>
      <c r="J355" s="180"/>
      <c r="K355" s="237"/>
      <c r="L355" s="180"/>
      <c r="M355" s="180"/>
    </row>
    <row r="356" spans="3:13" ht="15" customHeight="1">
      <c r="C356" s="258"/>
      <c r="D356" s="251"/>
      <c r="E356" s="238"/>
      <c r="F356" s="180" t="s">
        <v>869</v>
      </c>
      <c r="G356" s="180"/>
      <c r="H356" s="180"/>
      <c r="I356" s="180"/>
      <c r="J356" s="180"/>
      <c r="K356" s="237"/>
      <c r="L356" s="180"/>
      <c r="M356" s="180"/>
    </row>
    <row r="357" spans="3:13" ht="15" customHeight="1">
      <c r="C357" s="258"/>
      <c r="D357" s="251"/>
      <c r="E357" s="260"/>
      <c r="F357" s="180"/>
      <c r="G357" s="180"/>
      <c r="H357" s="180"/>
      <c r="I357" s="180"/>
      <c r="J357" s="180"/>
      <c r="K357" s="237"/>
      <c r="L357" s="180"/>
      <c r="M357" s="180"/>
    </row>
    <row r="358" spans="3:13" ht="15" customHeight="1">
      <c r="C358" s="258"/>
      <c r="D358" s="251"/>
      <c r="E358" s="238" t="s">
        <v>714</v>
      </c>
      <c r="F358" s="180"/>
      <c r="G358" s="180"/>
      <c r="H358" s="180"/>
      <c r="I358" s="180"/>
      <c r="J358" s="180"/>
      <c r="K358" s="237"/>
      <c r="L358" s="180"/>
      <c r="M358" s="180"/>
    </row>
    <row r="359" spans="3:13" ht="15" customHeight="1">
      <c r="C359" s="258"/>
      <c r="D359" s="251"/>
      <c r="E359" s="259"/>
      <c r="F359" s="180" t="s">
        <v>307</v>
      </c>
      <c r="G359" s="180"/>
      <c r="H359" s="180"/>
      <c r="I359" s="180"/>
      <c r="J359" s="180"/>
      <c r="K359" s="237"/>
      <c r="L359" s="180"/>
      <c r="M359" s="180"/>
    </row>
    <row r="360" spans="3:13" ht="15" customHeight="1">
      <c r="C360" s="258"/>
      <c r="D360" s="251"/>
      <c r="E360" s="259"/>
      <c r="F360" s="202" t="s">
        <v>308</v>
      </c>
      <c r="G360" s="180"/>
      <c r="H360" s="180"/>
      <c r="I360" s="180"/>
      <c r="J360" s="180"/>
      <c r="K360" s="237"/>
      <c r="L360" s="180"/>
      <c r="M360" s="180"/>
    </row>
    <row r="361" spans="3:13" ht="15" customHeight="1">
      <c r="C361" s="258"/>
      <c r="D361" s="251"/>
      <c r="E361" s="260"/>
      <c r="F361" s="180"/>
      <c r="G361" s="180"/>
      <c r="H361" s="180"/>
      <c r="I361" s="180"/>
      <c r="J361" s="180"/>
      <c r="K361" s="237"/>
      <c r="L361" s="180"/>
      <c r="M361" s="180"/>
    </row>
    <row r="362" spans="3:13" ht="15" customHeight="1">
      <c r="C362" s="258"/>
      <c r="D362" s="251"/>
      <c r="E362" s="238" t="s">
        <v>167</v>
      </c>
      <c r="F362" s="180"/>
      <c r="G362" s="180"/>
      <c r="H362" s="180"/>
      <c r="I362" s="180"/>
      <c r="J362" s="180"/>
      <c r="K362" s="237"/>
      <c r="L362" s="180"/>
      <c r="M362" s="180"/>
    </row>
    <row r="363" spans="3:13" ht="15" customHeight="1">
      <c r="C363" s="258"/>
      <c r="D363" s="251"/>
      <c r="E363" s="259"/>
      <c r="F363" s="180" t="s">
        <v>3</v>
      </c>
      <c r="G363" s="180"/>
      <c r="H363" s="180"/>
      <c r="I363" s="180"/>
      <c r="J363" s="180"/>
      <c r="K363" s="237"/>
      <c r="L363" s="180"/>
      <c r="M363" s="180"/>
    </row>
    <row r="364" spans="3:13" ht="15" customHeight="1">
      <c r="C364" s="258"/>
      <c r="D364" s="251"/>
      <c r="E364" s="260"/>
      <c r="F364" s="180"/>
      <c r="G364" s="180"/>
      <c r="H364" s="180"/>
      <c r="I364" s="180"/>
      <c r="J364" s="180"/>
      <c r="K364" s="237"/>
      <c r="L364" s="180"/>
      <c r="M364" s="180"/>
    </row>
    <row r="365" spans="3:13" ht="15" customHeight="1">
      <c r="C365" s="258"/>
      <c r="D365" s="251"/>
      <c r="E365" s="238" t="s">
        <v>168</v>
      </c>
      <c r="F365" s="180"/>
      <c r="G365" s="180"/>
      <c r="H365" s="180"/>
      <c r="I365" s="180"/>
      <c r="J365" s="180"/>
      <c r="K365" s="237"/>
      <c r="L365" s="180"/>
      <c r="M365" s="180"/>
    </row>
    <row r="366" spans="3:13" ht="15" customHeight="1">
      <c r="C366" s="258"/>
      <c r="D366" s="179"/>
      <c r="E366" s="259"/>
      <c r="F366" s="180" t="s">
        <v>0</v>
      </c>
      <c r="G366" s="180"/>
      <c r="H366" s="180"/>
      <c r="I366" s="180"/>
      <c r="J366" s="180"/>
      <c r="K366" s="237"/>
      <c r="L366" s="180"/>
      <c r="M366" s="180"/>
    </row>
    <row r="367" spans="3:13" ht="15" customHeight="1">
      <c r="C367" s="258"/>
      <c r="D367" s="179"/>
      <c r="E367" s="260"/>
      <c r="F367" s="180" t="s">
        <v>449</v>
      </c>
      <c r="G367" s="180"/>
      <c r="H367" s="180"/>
      <c r="I367" s="180"/>
      <c r="J367" s="180"/>
      <c r="K367" s="237"/>
      <c r="L367" s="180"/>
      <c r="M367" s="180"/>
    </row>
    <row r="368" spans="3:13" ht="15" customHeight="1">
      <c r="C368" s="258"/>
      <c r="D368" s="179"/>
      <c r="E368" s="260"/>
      <c r="F368" s="180"/>
      <c r="G368" s="180"/>
      <c r="H368" s="180"/>
      <c r="I368" s="180"/>
      <c r="J368" s="180"/>
      <c r="K368" s="237"/>
      <c r="L368" s="180"/>
      <c r="M368" s="180"/>
    </row>
    <row r="369" spans="3:13" ht="15" customHeight="1">
      <c r="C369" s="258"/>
      <c r="D369" s="251"/>
      <c r="E369" s="238" t="s">
        <v>461</v>
      </c>
      <c r="F369" s="180"/>
      <c r="G369" s="180"/>
      <c r="H369" s="180"/>
      <c r="I369" s="180"/>
      <c r="J369" s="180"/>
      <c r="K369" s="237"/>
      <c r="L369" s="180"/>
      <c r="M369" s="180"/>
    </row>
    <row r="370" spans="3:13" ht="15" customHeight="1">
      <c r="C370" s="258"/>
      <c r="D370" s="179"/>
      <c r="E370" s="259"/>
      <c r="F370" s="180" t="s">
        <v>234</v>
      </c>
      <c r="G370" s="180"/>
      <c r="H370" s="180"/>
      <c r="I370" s="180"/>
      <c r="J370" s="180"/>
      <c r="K370" s="237"/>
      <c r="L370" s="180"/>
      <c r="M370" s="180"/>
    </row>
    <row r="371" spans="3:13" ht="15" customHeight="1">
      <c r="C371" s="258"/>
      <c r="D371" s="179"/>
      <c r="E371" s="259"/>
      <c r="F371" s="180" t="s">
        <v>460</v>
      </c>
      <c r="G371" s="180"/>
      <c r="H371" s="180"/>
      <c r="I371" s="180"/>
      <c r="J371" s="180"/>
      <c r="K371" s="237"/>
      <c r="L371" s="180"/>
      <c r="M371" s="180"/>
    </row>
    <row r="372" spans="3:13" ht="15" customHeight="1">
      <c r="C372" s="258"/>
      <c r="D372" s="251"/>
      <c r="E372" s="260"/>
      <c r="F372" s="180" t="s">
        <v>450</v>
      </c>
      <c r="G372" s="180"/>
      <c r="H372" s="180"/>
      <c r="I372" s="180"/>
      <c r="J372" s="180"/>
      <c r="K372" s="237"/>
      <c r="L372" s="180"/>
      <c r="M372" s="180"/>
    </row>
    <row r="373" spans="3:13" ht="15" customHeight="1">
      <c r="C373" s="258"/>
      <c r="D373" s="251"/>
      <c r="E373" s="260"/>
      <c r="F373" s="180"/>
      <c r="G373" s="180"/>
      <c r="H373" s="180"/>
      <c r="I373" s="180"/>
      <c r="J373" s="180"/>
      <c r="K373" s="237"/>
      <c r="L373" s="180"/>
      <c r="M373" s="180"/>
    </row>
    <row r="374" spans="3:13" ht="15" customHeight="1">
      <c r="C374" s="258"/>
      <c r="D374" s="251"/>
      <c r="E374" s="238" t="s">
        <v>462</v>
      </c>
      <c r="F374" s="180"/>
      <c r="G374" s="180"/>
      <c r="H374" s="180"/>
      <c r="I374" s="180"/>
      <c r="J374" s="180"/>
      <c r="K374" s="237"/>
      <c r="L374" s="180"/>
      <c r="M374" s="180"/>
    </row>
    <row r="375" spans="3:13" ht="15" customHeight="1">
      <c r="C375" s="258"/>
      <c r="D375" s="251"/>
      <c r="E375" s="259"/>
      <c r="F375" s="180" t="s">
        <v>1</v>
      </c>
      <c r="G375" s="180"/>
      <c r="H375" s="180"/>
      <c r="I375" s="180"/>
      <c r="J375" s="180"/>
      <c r="K375" s="237"/>
      <c r="L375" s="180"/>
      <c r="M375" s="180"/>
    </row>
    <row r="376" spans="3:13" ht="15" customHeight="1">
      <c r="C376" s="258"/>
      <c r="D376" s="251"/>
      <c r="E376" s="260"/>
      <c r="F376" s="180" t="s">
        <v>451</v>
      </c>
      <c r="G376" s="180"/>
      <c r="H376" s="180"/>
      <c r="I376" s="180"/>
      <c r="J376" s="180"/>
      <c r="K376" s="237"/>
      <c r="L376" s="180"/>
      <c r="M376" s="180"/>
    </row>
    <row r="377" spans="3:13" ht="15" customHeight="1">
      <c r="C377" s="258"/>
      <c r="D377" s="251"/>
      <c r="E377" s="260"/>
      <c r="F377" s="180"/>
      <c r="G377" s="180"/>
      <c r="H377" s="180"/>
      <c r="I377" s="180"/>
      <c r="J377" s="180"/>
      <c r="K377" s="237"/>
      <c r="L377" s="180"/>
      <c r="M377" s="180"/>
    </row>
    <row r="378" spans="3:13" ht="15" customHeight="1">
      <c r="C378" s="258"/>
      <c r="D378" s="251"/>
      <c r="E378" s="238" t="s">
        <v>233</v>
      </c>
      <c r="F378" s="180"/>
      <c r="G378" s="180"/>
      <c r="H378" s="180"/>
      <c r="I378" s="180"/>
      <c r="J378" s="180"/>
      <c r="K378" s="237"/>
      <c r="L378" s="180"/>
      <c r="M378" s="180"/>
    </row>
    <row r="379" spans="3:13" ht="15" customHeight="1">
      <c r="C379" s="258"/>
      <c r="D379" s="251"/>
      <c r="F379" s="180" t="s">
        <v>235</v>
      </c>
      <c r="G379" s="180"/>
      <c r="H379" s="180"/>
      <c r="I379" s="180"/>
      <c r="J379" s="180"/>
      <c r="K379" s="237"/>
      <c r="L379" s="180"/>
      <c r="M379" s="180"/>
    </row>
    <row r="380" spans="3:13" ht="15" customHeight="1">
      <c r="C380" s="258"/>
      <c r="D380" s="251"/>
      <c r="F380" s="180" t="s">
        <v>243</v>
      </c>
      <c r="G380" s="180"/>
      <c r="H380" s="180"/>
      <c r="I380" s="180"/>
      <c r="J380" s="180"/>
      <c r="K380" s="237"/>
      <c r="L380" s="180"/>
      <c r="M380" s="180"/>
    </row>
    <row r="381" spans="3:13" ht="15" customHeight="1">
      <c r="C381" s="258"/>
      <c r="D381" s="251"/>
      <c r="F381" s="180" t="s">
        <v>452</v>
      </c>
      <c r="G381" s="180"/>
      <c r="H381" s="180"/>
      <c r="I381" s="180"/>
      <c r="J381" s="180"/>
      <c r="K381" s="237"/>
      <c r="L381" s="180"/>
      <c r="M381" s="180"/>
    </row>
    <row r="382" spans="3:13" ht="15" customHeight="1">
      <c r="C382" s="258"/>
      <c r="D382" s="251"/>
      <c r="F382" s="180"/>
      <c r="G382" s="180"/>
      <c r="H382" s="180"/>
      <c r="I382" s="180"/>
      <c r="J382" s="180"/>
      <c r="K382" s="237"/>
      <c r="L382" s="180"/>
      <c r="M382" s="180"/>
    </row>
    <row r="383" spans="3:13" ht="15" customHeight="1">
      <c r="C383" s="261"/>
      <c r="D383" s="262"/>
      <c r="E383" s="262"/>
      <c r="F383" s="262"/>
      <c r="G383" s="262"/>
      <c r="H383" s="262"/>
      <c r="I383" s="262"/>
      <c r="J383" s="262"/>
      <c r="K383" s="263"/>
      <c r="L383" s="264"/>
    </row>
    <row r="384" spans="3:13" ht="15" customHeight="1">
      <c r="C384" s="179"/>
      <c r="D384" s="264"/>
      <c r="E384" s="264"/>
      <c r="F384" s="264"/>
      <c r="G384" s="264"/>
      <c r="H384" s="264"/>
      <c r="I384" s="264"/>
      <c r="J384" s="264"/>
      <c r="K384" s="264"/>
      <c r="L384" s="264"/>
    </row>
    <row r="385" spans="2:12" ht="15" customHeight="1">
      <c r="C385" s="228" t="s">
        <v>715</v>
      </c>
      <c r="D385" s="264"/>
      <c r="E385" s="264"/>
      <c r="F385" s="264"/>
      <c r="G385" s="264"/>
      <c r="H385" s="264"/>
      <c r="I385" s="264"/>
      <c r="J385" s="264"/>
      <c r="K385" s="264"/>
      <c r="L385" s="264"/>
    </row>
    <row r="386" spans="2:12" ht="15" customHeight="1">
      <c r="C386" s="179"/>
      <c r="D386" s="264" t="s">
        <v>245</v>
      </c>
      <c r="E386" s="264"/>
      <c r="F386" s="264"/>
      <c r="G386" s="264"/>
      <c r="H386" s="264"/>
      <c r="I386" s="264"/>
      <c r="J386" s="264"/>
      <c r="K386" s="264"/>
      <c r="L386" s="264"/>
    </row>
    <row r="387" spans="2:12" ht="15" customHeight="1">
      <c r="C387" s="180" t="s">
        <v>309</v>
      </c>
      <c r="E387" s="180"/>
      <c r="F387" s="180"/>
      <c r="G387" s="180"/>
      <c r="H387" s="180"/>
      <c r="I387" s="180"/>
      <c r="J387" s="180"/>
      <c r="K387" s="180"/>
      <c r="L387" s="180"/>
    </row>
    <row r="388" spans="2:12" ht="15" customHeight="1">
      <c r="C388" s="180" t="s">
        <v>453</v>
      </c>
      <c r="E388" s="180"/>
      <c r="F388" s="180"/>
      <c r="G388" s="180"/>
      <c r="H388" s="180"/>
      <c r="I388" s="180"/>
      <c r="J388" s="180"/>
      <c r="K388" s="180"/>
      <c r="L388" s="180"/>
    </row>
    <row r="389" spans="2:12" ht="15" customHeight="1">
      <c r="D389" s="265" t="s">
        <v>244</v>
      </c>
      <c r="F389" s="265"/>
      <c r="G389" s="264"/>
      <c r="H389" s="264"/>
      <c r="I389" s="264"/>
      <c r="J389" s="264"/>
      <c r="K389" s="264"/>
      <c r="L389" s="264"/>
    </row>
    <row r="390" spans="2:12" ht="15" customHeight="1">
      <c r="C390" s="179"/>
      <c r="D390" s="265" t="s">
        <v>454</v>
      </c>
      <c r="E390" s="264"/>
      <c r="F390" s="264"/>
      <c r="G390" s="264"/>
      <c r="H390" s="264"/>
      <c r="I390" s="264"/>
      <c r="J390" s="264"/>
      <c r="K390" s="264"/>
      <c r="L390" s="264"/>
    </row>
    <row r="391" spans="2:12" ht="15" customHeight="1">
      <c r="C391" s="179"/>
      <c r="D391" s="273" t="s">
        <v>237</v>
      </c>
      <c r="E391" s="273"/>
      <c r="F391" s="264"/>
      <c r="G391" s="264"/>
      <c r="H391" s="264"/>
      <c r="I391" s="264"/>
      <c r="J391" s="264"/>
      <c r="K391" s="264"/>
      <c r="L391" s="264"/>
    </row>
    <row r="392" spans="2:12" ht="15" customHeight="1">
      <c r="C392" s="179"/>
      <c r="D392" s="273" t="s">
        <v>455</v>
      </c>
      <c r="E392" s="273"/>
      <c r="F392" s="264"/>
      <c r="G392" s="264"/>
      <c r="H392" s="264"/>
      <c r="I392" s="264"/>
      <c r="J392" s="264"/>
      <c r="K392" s="264"/>
      <c r="L392" s="264"/>
    </row>
    <row r="393" spans="2:12" ht="15" customHeight="1">
      <c r="B393" s="180"/>
      <c r="C393" s="180"/>
      <c r="D393" s="180"/>
      <c r="E393" s="180"/>
      <c r="F393" s="827" t="s">
        <v>411</v>
      </c>
      <c r="G393" s="827"/>
      <c r="H393" s="827"/>
      <c r="I393" s="827"/>
      <c r="J393" s="827"/>
      <c r="K393" s="180"/>
      <c r="L393" s="180"/>
    </row>
    <row r="394" spans="2:12" ht="15" customHeight="1">
      <c r="B394" s="180"/>
      <c r="C394" s="180"/>
      <c r="D394" s="180"/>
      <c r="E394" s="180"/>
      <c r="F394" s="361"/>
      <c r="G394" s="361"/>
      <c r="H394" s="361"/>
      <c r="I394" s="361"/>
      <c r="J394" s="361"/>
      <c r="K394" s="180"/>
      <c r="L394" s="180"/>
    </row>
    <row r="395" spans="2:12" ht="15" customHeight="1">
      <c r="D395" s="177" t="s">
        <v>861</v>
      </c>
    </row>
    <row r="396" spans="2:12" ht="15" customHeight="1">
      <c r="D396" s="177" t="s">
        <v>862</v>
      </c>
    </row>
    <row r="397" spans="2:12" ht="15" customHeight="1">
      <c r="D397" s="177" t="s">
        <v>864</v>
      </c>
    </row>
    <row r="398" spans="2:12" ht="15" customHeight="1">
      <c r="D398" s="177" t="s">
        <v>863</v>
      </c>
    </row>
    <row r="399" spans="2:12" ht="15" customHeight="1"/>
    <row r="400" spans="2:12" ht="15" customHeight="1"/>
    <row r="401" ht="15" customHeight="1"/>
    <row r="402" ht="15" customHeight="1"/>
    <row r="403" ht="15" customHeight="1"/>
    <row r="404" ht="15" customHeight="1"/>
    <row r="405" ht="15" customHeight="1"/>
    <row r="406" ht="15" customHeight="1"/>
    <row r="407" ht="15" customHeight="1"/>
    <row r="408" ht="15" customHeight="1"/>
    <row r="409" ht="15" customHeight="1"/>
  </sheetData>
  <sheetProtection sheet="1" objects="1" selectLockedCells="1"/>
  <mergeCells count="9">
    <mergeCell ref="B1:L2"/>
    <mergeCell ref="F393:J393"/>
    <mergeCell ref="G137:H137"/>
    <mergeCell ref="I137:J137"/>
    <mergeCell ref="F113:J113"/>
    <mergeCell ref="D325:K325"/>
    <mergeCell ref="D326:J326"/>
    <mergeCell ref="G136:H136"/>
    <mergeCell ref="I136:J136"/>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2" max="16383" man="1"/>
    <brk id="109" max="16383" man="1"/>
    <brk id="153" max="16383" man="1"/>
    <brk id="201" max="12" man="1"/>
    <brk id="266" max="16383" man="1"/>
    <brk id="30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tabSelected="1" zoomScale="80" zoomScaleNormal="80" zoomScaleSheetLayoutView="80" workbookViewId="0">
      <selection activeCell="AT32" sqref="AT32:BB33"/>
    </sheetView>
  </sheetViews>
  <sheetFormatPr defaultColWidth="0" defaultRowHeight="13.5" zeroHeight="1"/>
  <cols>
    <col min="1" max="1" width="3.375" style="499" customWidth="1"/>
    <col min="2" max="15" width="0.875" style="499" customWidth="1"/>
    <col min="16" max="113" width="2.625" style="499" customWidth="1"/>
    <col min="114" max="115" width="1.5" style="499" customWidth="1"/>
    <col min="116" max="152" width="1.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830" t="s">
        <v>734</v>
      </c>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831" t="s">
        <v>735</v>
      </c>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611"/>
      <c r="AK3" s="611"/>
      <c r="AL3" s="611"/>
      <c r="AM3" s="611"/>
      <c r="AN3" s="610"/>
      <c r="AO3" s="831" t="s">
        <v>736</v>
      </c>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612"/>
      <c r="BU3" s="612"/>
      <c r="BV3" s="612"/>
      <c r="BW3" s="612"/>
      <c r="BX3" s="612"/>
      <c r="BY3" s="612" t="s">
        <v>737</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832" t="s">
        <v>738</v>
      </c>
      <c r="C6" s="833"/>
      <c r="D6" s="833"/>
      <c r="E6" s="833"/>
      <c r="F6" s="833"/>
      <c r="G6" s="833"/>
      <c r="H6" s="833"/>
      <c r="I6" s="834"/>
      <c r="J6" s="834"/>
      <c r="K6" s="834"/>
      <c r="L6" s="834"/>
      <c r="M6" s="834"/>
      <c r="N6" s="834"/>
      <c r="O6" s="835"/>
      <c r="P6" s="842" t="s">
        <v>30</v>
      </c>
      <c r="Q6" s="843"/>
      <c r="R6" s="843"/>
      <c r="S6" s="843"/>
      <c r="T6" s="846" t="s">
        <v>18</v>
      </c>
      <c r="U6" s="847"/>
      <c r="V6" s="842" t="s">
        <v>19</v>
      </c>
      <c r="W6" s="843"/>
      <c r="X6" s="843"/>
      <c r="Y6" s="843"/>
      <c r="Z6" s="842" t="s">
        <v>20</v>
      </c>
      <c r="AA6" s="843"/>
      <c r="AB6" s="843"/>
      <c r="AC6" s="843"/>
      <c r="AD6" s="843"/>
      <c r="AE6" s="843"/>
      <c r="AF6" s="843"/>
      <c r="AG6" s="843"/>
      <c r="AH6" s="843"/>
      <c r="AI6" s="843"/>
      <c r="AJ6" s="843"/>
      <c r="AK6" s="843"/>
      <c r="AL6" s="842" t="s">
        <v>21</v>
      </c>
      <c r="AM6" s="843"/>
      <c r="AN6" s="843"/>
      <c r="AO6" s="843"/>
      <c r="AP6" s="843"/>
      <c r="AQ6" s="850"/>
      <c r="AR6" s="614"/>
      <c r="AS6" s="853" t="s">
        <v>739</v>
      </c>
      <c r="AT6" s="854"/>
      <c r="AU6" s="854"/>
      <c r="AV6" s="854"/>
      <c r="AW6" s="854"/>
      <c r="AX6" s="854"/>
      <c r="AY6" s="854"/>
      <c r="AZ6" s="854"/>
      <c r="BA6" s="854"/>
      <c r="BB6" s="854"/>
      <c r="BC6" s="854"/>
      <c r="BD6" s="855"/>
      <c r="BE6" s="614"/>
      <c r="BF6" s="904" t="s">
        <v>740</v>
      </c>
      <c r="BG6" s="905"/>
      <c r="BH6" s="905"/>
      <c r="BI6" s="905"/>
      <c r="BJ6" s="905"/>
      <c r="BK6" s="834"/>
      <c r="BL6" s="834"/>
      <c r="BM6" s="834"/>
      <c r="BN6" s="834"/>
      <c r="BO6" s="834"/>
      <c r="BP6" s="834"/>
      <c r="BQ6" s="834"/>
      <c r="BR6" s="834"/>
      <c r="BS6" s="834"/>
      <c r="BT6" s="834"/>
      <c r="BU6" s="834" t="s">
        <v>741</v>
      </c>
      <c r="BV6" s="834"/>
      <c r="BW6" s="834"/>
      <c r="BX6" s="890"/>
      <c r="BY6" s="890"/>
      <c r="BZ6" s="888" t="s">
        <v>214</v>
      </c>
      <c r="CA6" s="888"/>
      <c r="CB6" s="890"/>
      <c r="CC6" s="890"/>
      <c r="CD6" s="888" t="s">
        <v>214</v>
      </c>
      <c r="CE6" s="888"/>
      <c r="CF6" s="890"/>
      <c r="CG6" s="890"/>
      <c r="CH6" s="890"/>
      <c r="CI6" s="892" t="s">
        <v>742</v>
      </c>
      <c r="CJ6" s="834"/>
      <c r="CK6" s="834"/>
      <c r="CL6" s="834"/>
      <c r="CM6" s="834"/>
      <c r="CN6" s="834"/>
      <c r="CO6" s="834"/>
      <c r="CP6" s="834"/>
      <c r="CQ6" s="834"/>
      <c r="CR6" s="834"/>
      <c r="CS6" s="834"/>
      <c r="CT6" s="834"/>
      <c r="CU6" s="834"/>
      <c r="CV6" s="834"/>
      <c r="CW6" s="834"/>
      <c r="CX6" s="834"/>
      <c r="CY6" s="834"/>
      <c r="CZ6" s="834"/>
      <c r="DA6" s="834"/>
      <c r="DB6" s="893"/>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836"/>
      <c r="C7" s="837"/>
      <c r="D7" s="837"/>
      <c r="E7" s="837"/>
      <c r="F7" s="837"/>
      <c r="G7" s="837"/>
      <c r="H7" s="837"/>
      <c r="I7" s="837"/>
      <c r="J7" s="837"/>
      <c r="K7" s="837"/>
      <c r="L7" s="837"/>
      <c r="M7" s="837"/>
      <c r="N7" s="837"/>
      <c r="O7" s="838"/>
      <c r="P7" s="844"/>
      <c r="Q7" s="844"/>
      <c r="R7" s="844"/>
      <c r="S7" s="844"/>
      <c r="T7" s="848"/>
      <c r="U7" s="848"/>
      <c r="V7" s="844"/>
      <c r="W7" s="844"/>
      <c r="X7" s="844"/>
      <c r="Y7" s="844"/>
      <c r="Z7" s="844"/>
      <c r="AA7" s="844"/>
      <c r="AB7" s="844"/>
      <c r="AC7" s="844"/>
      <c r="AD7" s="844"/>
      <c r="AE7" s="844"/>
      <c r="AF7" s="844"/>
      <c r="AG7" s="844"/>
      <c r="AH7" s="844"/>
      <c r="AI7" s="844"/>
      <c r="AJ7" s="844"/>
      <c r="AK7" s="844"/>
      <c r="AL7" s="844"/>
      <c r="AM7" s="844"/>
      <c r="AN7" s="844"/>
      <c r="AO7" s="844"/>
      <c r="AP7" s="844"/>
      <c r="AQ7" s="851"/>
      <c r="AR7" s="614"/>
      <c r="AS7" s="856"/>
      <c r="AT7" s="857"/>
      <c r="AU7" s="857"/>
      <c r="AV7" s="857"/>
      <c r="AW7" s="857"/>
      <c r="AX7" s="857"/>
      <c r="AY7" s="857"/>
      <c r="AZ7" s="857"/>
      <c r="BA7" s="857"/>
      <c r="BB7" s="857"/>
      <c r="BC7" s="857"/>
      <c r="BD7" s="858"/>
      <c r="BE7" s="614"/>
      <c r="BF7" s="906"/>
      <c r="BG7" s="907"/>
      <c r="BH7" s="907"/>
      <c r="BI7" s="907"/>
      <c r="BJ7" s="907"/>
      <c r="BK7" s="837"/>
      <c r="BL7" s="837"/>
      <c r="BM7" s="837"/>
      <c r="BN7" s="837"/>
      <c r="BO7" s="837"/>
      <c r="BP7" s="837"/>
      <c r="BQ7" s="837"/>
      <c r="BR7" s="837"/>
      <c r="BS7" s="837"/>
      <c r="BT7" s="837"/>
      <c r="BU7" s="897"/>
      <c r="BV7" s="897"/>
      <c r="BW7" s="897"/>
      <c r="BX7" s="891"/>
      <c r="BY7" s="891"/>
      <c r="BZ7" s="889"/>
      <c r="CA7" s="889"/>
      <c r="CB7" s="891"/>
      <c r="CC7" s="891"/>
      <c r="CD7" s="889"/>
      <c r="CE7" s="889"/>
      <c r="CF7" s="891"/>
      <c r="CG7" s="891"/>
      <c r="CH7" s="891"/>
      <c r="CI7" s="894"/>
      <c r="CJ7" s="837"/>
      <c r="CK7" s="837"/>
      <c r="CL7" s="837"/>
      <c r="CM7" s="837"/>
      <c r="CN7" s="837"/>
      <c r="CO7" s="837"/>
      <c r="CP7" s="837"/>
      <c r="CQ7" s="837"/>
      <c r="CR7" s="837"/>
      <c r="CS7" s="837"/>
      <c r="CT7" s="837"/>
      <c r="CU7" s="837"/>
      <c r="CV7" s="837"/>
      <c r="CW7" s="837"/>
      <c r="CX7" s="837"/>
      <c r="CY7" s="837"/>
      <c r="CZ7" s="837"/>
      <c r="DA7" s="837"/>
      <c r="DB7" s="895"/>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836"/>
      <c r="C8" s="837"/>
      <c r="D8" s="837"/>
      <c r="E8" s="837"/>
      <c r="F8" s="837"/>
      <c r="G8" s="837"/>
      <c r="H8" s="837"/>
      <c r="I8" s="837"/>
      <c r="J8" s="837"/>
      <c r="K8" s="837"/>
      <c r="L8" s="837"/>
      <c r="M8" s="837"/>
      <c r="N8" s="837"/>
      <c r="O8" s="838"/>
      <c r="P8" s="845"/>
      <c r="Q8" s="845"/>
      <c r="R8" s="845"/>
      <c r="S8" s="845"/>
      <c r="T8" s="849"/>
      <c r="U8" s="849"/>
      <c r="V8" s="845"/>
      <c r="W8" s="845"/>
      <c r="X8" s="845"/>
      <c r="Y8" s="845"/>
      <c r="Z8" s="845"/>
      <c r="AA8" s="845"/>
      <c r="AB8" s="845"/>
      <c r="AC8" s="845"/>
      <c r="AD8" s="845"/>
      <c r="AE8" s="845"/>
      <c r="AF8" s="845"/>
      <c r="AG8" s="845"/>
      <c r="AH8" s="845"/>
      <c r="AI8" s="845"/>
      <c r="AJ8" s="845"/>
      <c r="AK8" s="845"/>
      <c r="AL8" s="845"/>
      <c r="AM8" s="845"/>
      <c r="AN8" s="845"/>
      <c r="AO8" s="845"/>
      <c r="AP8" s="845"/>
      <c r="AQ8" s="852"/>
      <c r="AR8" s="614"/>
      <c r="AS8" s="899" t="s">
        <v>743</v>
      </c>
      <c r="AT8" s="900"/>
      <c r="AU8" s="901"/>
      <c r="AV8" s="874"/>
      <c r="AW8" s="875"/>
      <c r="AX8" s="875"/>
      <c r="AY8" s="875"/>
      <c r="AZ8" s="875"/>
      <c r="BA8" s="875"/>
      <c r="BB8" s="876"/>
      <c r="BC8" s="880" t="s">
        <v>744</v>
      </c>
      <c r="BD8" s="881"/>
      <c r="BE8" s="614"/>
      <c r="BF8" s="884"/>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96"/>
      <c r="CJ8" s="897"/>
      <c r="CK8" s="897"/>
      <c r="CL8" s="897"/>
      <c r="CM8" s="897"/>
      <c r="CN8" s="897"/>
      <c r="CO8" s="897"/>
      <c r="CP8" s="897"/>
      <c r="CQ8" s="897"/>
      <c r="CR8" s="897"/>
      <c r="CS8" s="897"/>
      <c r="CT8" s="897"/>
      <c r="CU8" s="897"/>
      <c r="CV8" s="897"/>
      <c r="CW8" s="897"/>
      <c r="CX8" s="897"/>
      <c r="CY8" s="897"/>
      <c r="CZ8" s="897"/>
      <c r="DA8" s="897"/>
      <c r="DB8" s="898"/>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836"/>
      <c r="C9" s="837"/>
      <c r="D9" s="837"/>
      <c r="E9" s="837"/>
      <c r="F9" s="837"/>
      <c r="G9" s="837"/>
      <c r="H9" s="837"/>
      <c r="I9" s="837"/>
      <c r="J9" s="837"/>
      <c r="K9" s="837"/>
      <c r="L9" s="837"/>
      <c r="M9" s="837"/>
      <c r="N9" s="837"/>
      <c r="O9" s="838"/>
      <c r="P9" s="865"/>
      <c r="Q9" s="866"/>
      <c r="R9" s="870"/>
      <c r="S9" s="865"/>
      <c r="T9" s="859"/>
      <c r="U9" s="860"/>
      <c r="V9" s="865"/>
      <c r="W9" s="866"/>
      <c r="X9" s="870"/>
      <c r="Y9" s="865"/>
      <c r="Z9" s="859"/>
      <c r="AA9" s="873"/>
      <c r="AB9" s="870"/>
      <c r="AC9" s="943"/>
      <c r="AD9" s="870"/>
      <c r="AE9" s="866"/>
      <c r="AF9" s="870"/>
      <c r="AG9" s="943"/>
      <c r="AH9" s="870"/>
      <c r="AI9" s="866"/>
      <c r="AJ9" s="947"/>
      <c r="AK9" s="948"/>
      <c r="AL9" s="951">
        <v>0</v>
      </c>
      <c r="AM9" s="952"/>
      <c r="AN9" s="921">
        <v>0</v>
      </c>
      <c r="AO9" s="922"/>
      <c r="AP9" s="921">
        <v>0</v>
      </c>
      <c r="AQ9" s="925"/>
      <c r="AR9" s="614"/>
      <c r="AS9" s="899"/>
      <c r="AT9" s="900"/>
      <c r="AU9" s="901"/>
      <c r="AV9" s="874"/>
      <c r="AW9" s="875"/>
      <c r="AX9" s="875"/>
      <c r="AY9" s="875"/>
      <c r="AZ9" s="875"/>
      <c r="BA9" s="875"/>
      <c r="BB9" s="876"/>
      <c r="BC9" s="880"/>
      <c r="BD9" s="881"/>
      <c r="BE9" s="614"/>
      <c r="BF9" s="902"/>
      <c r="BG9" s="903"/>
      <c r="BH9" s="903"/>
      <c r="BI9" s="903"/>
      <c r="BJ9" s="903"/>
      <c r="BK9" s="903"/>
      <c r="BL9" s="903"/>
      <c r="BM9" s="903"/>
      <c r="BN9" s="903"/>
      <c r="BO9" s="903"/>
      <c r="BP9" s="903"/>
      <c r="BQ9" s="903"/>
      <c r="BR9" s="903"/>
      <c r="BS9" s="903"/>
      <c r="BT9" s="903"/>
      <c r="BU9" s="885"/>
      <c r="BV9" s="885"/>
      <c r="BW9" s="885"/>
      <c r="BX9" s="885"/>
      <c r="BY9" s="885"/>
      <c r="BZ9" s="885"/>
      <c r="CA9" s="885"/>
      <c r="CB9" s="885"/>
      <c r="CC9" s="885"/>
      <c r="CD9" s="885"/>
      <c r="CE9" s="885"/>
      <c r="CF9" s="885"/>
      <c r="CG9" s="885"/>
      <c r="CH9" s="885"/>
      <c r="CI9" s="927"/>
      <c r="CJ9" s="928"/>
      <c r="CK9" s="928"/>
      <c r="CL9" s="928"/>
      <c r="CM9" s="928"/>
      <c r="CN9" s="928"/>
      <c r="CO9" s="928"/>
      <c r="CP9" s="928"/>
      <c r="CQ9" s="928"/>
      <c r="CR9" s="928"/>
      <c r="CS9" s="928"/>
      <c r="CT9" s="928"/>
      <c r="CU9" s="928"/>
      <c r="CV9" s="928"/>
      <c r="CW9" s="928"/>
      <c r="CX9" s="928"/>
      <c r="CY9" s="928"/>
      <c r="CZ9" s="928"/>
      <c r="DA9" s="928"/>
      <c r="DB9" s="929"/>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836"/>
      <c r="C10" s="837"/>
      <c r="D10" s="837"/>
      <c r="E10" s="837"/>
      <c r="F10" s="837"/>
      <c r="G10" s="837"/>
      <c r="H10" s="837"/>
      <c r="I10" s="837"/>
      <c r="J10" s="837"/>
      <c r="K10" s="837"/>
      <c r="L10" s="837"/>
      <c r="M10" s="837"/>
      <c r="N10" s="837"/>
      <c r="O10" s="838"/>
      <c r="P10" s="867"/>
      <c r="Q10" s="866"/>
      <c r="R10" s="870"/>
      <c r="S10" s="865"/>
      <c r="T10" s="861"/>
      <c r="U10" s="862"/>
      <c r="V10" s="867"/>
      <c r="W10" s="866"/>
      <c r="X10" s="870"/>
      <c r="Y10" s="865"/>
      <c r="Z10" s="861"/>
      <c r="AA10" s="866"/>
      <c r="AB10" s="870"/>
      <c r="AC10" s="943"/>
      <c r="AD10" s="945"/>
      <c r="AE10" s="866"/>
      <c r="AF10" s="870"/>
      <c r="AG10" s="943"/>
      <c r="AH10" s="945"/>
      <c r="AI10" s="866"/>
      <c r="AJ10" s="870"/>
      <c r="AK10" s="949"/>
      <c r="AL10" s="953"/>
      <c r="AM10" s="952"/>
      <c r="AN10" s="921"/>
      <c r="AO10" s="922"/>
      <c r="AP10" s="921"/>
      <c r="AQ10" s="925"/>
      <c r="AR10" s="614"/>
      <c r="AS10" s="899"/>
      <c r="AT10" s="900"/>
      <c r="AU10" s="901"/>
      <c r="AV10" s="874"/>
      <c r="AW10" s="875"/>
      <c r="AX10" s="875"/>
      <c r="AY10" s="875"/>
      <c r="AZ10" s="875"/>
      <c r="BA10" s="875"/>
      <c r="BB10" s="876"/>
      <c r="BC10" s="880"/>
      <c r="BD10" s="881"/>
      <c r="BE10" s="614"/>
      <c r="BF10" s="933" t="s">
        <v>745</v>
      </c>
      <c r="BG10" s="934"/>
      <c r="BH10" s="934"/>
      <c r="BI10" s="934"/>
      <c r="BJ10" s="934"/>
      <c r="BK10" s="934"/>
      <c r="BL10" s="935"/>
      <c r="BM10" s="935"/>
      <c r="BN10" s="935"/>
      <c r="BO10" s="935"/>
      <c r="BP10" s="935"/>
      <c r="BQ10" s="935"/>
      <c r="BR10" s="935"/>
      <c r="BS10" s="935"/>
      <c r="BT10" s="935"/>
      <c r="BU10" s="935" t="s">
        <v>622</v>
      </c>
      <c r="BV10" s="935"/>
      <c r="BW10" s="935"/>
      <c r="BX10" s="935"/>
      <c r="BY10" s="935"/>
      <c r="BZ10" s="936"/>
      <c r="CA10" s="936"/>
      <c r="CB10" s="936"/>
      <c r="CC10" s="937" t="s">
        <v>214</v>
      </c>
      <c r="CD10" s="937"/>
      <c r="CE10" s="936"/>
      <c r="CF10" s="936"/>
      <c r="CG10" s="936"/>
      <c r="CH10" s="938"/>
      <c r="CI10" s="927"/>
      <c r="CJ10" s="928"/>
      <c r="CK10" s="928"/>
      <c r="CL10" s="928"/>
      <c r="CM10" s="928"/>
      <c r="CN10" s="928"/>
      <c r="CO10" s="928"/>
      <c r="CP10" s="928"/>
      <c r="CQ10" s="928"/>
      <c r="CR10" s="928"/>
      <c r="CS10" s="928"/>
      <c r="CT10" s="928"/>
      <c r="CU10" s="928"/>
      <c r="CV10" s="928"/>
      <c r="CW10" s="928"/>
      <c r="CX10" s="928"/>
      <c r="CY10" s="928"/>
      <c r="CZ10" s="928"/>
      <c r="DA10" s="928"/>
      <c r="DB10" s="929"/>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836"/>
      <c r="C11" s="837"/>
      <c r="D11" s="837"/>
      <c r="E11" s="837"/>
      <c r="F11" s="837"/>
      <c r="G11" s="837"/>
      <c r="H11" s="837"/>
      <c r="I11" s="837"/>
      <c r="J11" s="837"/>
      <c r="K11" s="837"/>
      <c r="L11" s="837"/>
      <c r="M11" s="837"/>
      <c r="N11" s="837"/>
      <c r="O11" s="838"/>
      <c r="P11" s="867"/>
      <c r="Q11" s="866"/>
      <c r="R11" s="870"/>
      <c r="S11" s="865"/>
      <c r="T11" s="861"/>
      <c r="U11" s="862"/>
      <c r="V11" s="867"/>
      <c r="W11" s="866"/>
      <c r="X11" s="870"/>
      <c r="Y11" s="865"/>
      <c r="Z11" s="861"/>
      <c r="AA11" s="866"/>
      <c r="AB11" s="870"/>
      <c r="AC11" s="943"/>
      <c r="AD11" s="945"/>
      <c r="AE11" s="866"/>
      <c r="AF11" s="870"/>
      <c r="AG11" s="943"/>
      <c r="AH11" s="945"/>
      <c r="AI11" s="866"/>
      <c r="AJ11" s="870"/>
      <c r="AK11" s="949"/>
      <c r="AL11" s="953"/>
      <c r="AM11" s="952"/>
      <c r="AN11" s="921"/>
      <c r="AO11" s="922"/>
      <c r="AP11" s="921"/>
      <c r="AQ11" s="925"/>
      <c r="AR11" s="614"/>
      <c r="AS11" s="899" t="s">
        <v>746</v>
      </c>
      <c r="AT11" s="900"/>
      <c r="AU11" s="901"/>
      <c r="AV11" s="874"/>
      <c r="AW11" s="875"/>
      <c r="AX11" s="875"/>
      <c r="AY11" s="875"/>
      <c r="AZ11" s="875"/>
      <c r="BA11" s="875"/>
      <c r="BB11" s="876"/>
      <c r="BC11" s="880" t="s">
        <v>744</v>
      </c>
      <c r="BD11" s="881"/>
      <c r="BE11" s="614"/>
      <c r="BF11" s="906"/>
      <c r="BG11" s="907"/>
      <c r="BH11" s="907"/>
      <c r="BI11" s="907"/>
      <c r="BJ11" s="907"/>
      <c r="BK11" s="907"/>
      <c r="BL11" s="837"/>
      <c r="BM11" s="837"/>
      <c r="BN11" s="837"/>
      <c r="BO11" s="837"/>
      <c r="BP11" s="837"/>
      <c r="BQ11" s="837"/>
      <c r="BR11" s="837"/>
      <c r="BS11" s="837"/>
      <c r="BT11" s="837"/>
      <c r="BU11" s="897"/>
      <c r="BV11" s="897"/>
      <c r="BW11" s="897"/>
      <c r="BX11" s="897"/>
      <c r="BY11" s="897"/>
      <c r="BZ11" s="891"/>
      <c r="CA11" s="891"/>
      <c r="CB11" s="891"/>
      <c r="CC11" s="889"/>
      <c r="CD11" s="889"/>
      <c r="CE11" s="891"/>
      <c r="CF11" s="891"/>
      <c r="CG11" s="891"/>
      <c r="CH11" s="939"/>
      <c r="CI11" s="927"/>
      <c r="CJ11" s="928"/>
      <c r="CK11" s="928"/>
      <c r="CL11" s="928"/>
      <c r="CM11" s="928"/>
      <c r="CN11" s="928"/>
      <c r="CO11" s="928"/>
      <c r="CP11" s="928"/>
      <c r="CQ11" s="928"/>
      <c r="CR11" s="928"/>
      <c r="CS11" s="928"/>
      <c r="CT11" s="928"/>
      <c r="CU11" s="928"/>
      <c r="CV11" s="928"/>
      <c r="CW11" s="928"/>
      <c r="CX11" s="928"/>
      <c r="CY11" s="928"/>
      <c r="CZ11" s="928"/>
      <c r="DA11" s="928"/>
      <c r="DB11" s="929"/>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836"/>
      <c r="C12" s="837"/>
      <c r="D12" s="837"/>
      <c r="E12" s="837"/>
      <c r="F12" s="837"/>
      <c r="G12" s="837"/>
      <c r="H12" s="837"/>
      <c r="I12" s="837"/>
      <c r="J12" s="837"/>
      <c r="K12" s="837"/>
      <c r="L12" s="837"/>
      <c r="M12" s="837"/>
      <c r="N12" s="837"/>
      <c r="O12" s="838"/>
      <c r="P12" s="867"/>
      <c r="Q12" s="866"/>
      <c r="R12" s="870"/>
      <c r="S12" s="865"/>
      <c r="T12" s="861"/>
      <c r="U12" s="862"/>
      <c r="V12" s="867"/>
      <c r="W12" s="866"/>
      <c r="X12" s="870"/>
      <c r="Y12" s="865"/>
      <c r="Z12" s="861"/>
      <c r="AA12" s="866"/>
      <c r="AB12" s="870"/>
      <c r="AC12" s="943"/>
      <c r="AD12" s="945"/>
      <c r="AE12" s="866"/>
      <c r="AF12" s="870"/>
      <c r="AG12" s="943"/>
      <c r="AH12" s="945"/>
      <c r="AI12" s="866"/>
      <c r="AJ12" s="870"/>
      <c r="AK12" s="949"/>
      <c r="AL12" s="953"/>
      <c r="AM12" s="952"/>
      <c r="AN12" s="921"/>
      <c r="AO12" s="922"/>
      <c r="AP12" s="921"/>
      <c r="AQ12" s="925"/>
      <c r="AR12" s="614"/>
      <c r="AS12" s="899"/>
      <c r="AT12" s="900"/>
      <c r="AU12" s="901"/>
      <c r="AV12" s="874"/>
      <c r="AW12" s="875"/>
      <c r="AX12" s="875"/>
      <c r="AY12" s="875"/>
      <c r="AZ12" s="875"/>
      <c r="BA12" s="875"/>
      <c r="BB12" s="876"/>
      <c r="BC12" s="880"/>
      <c r="BD12" s="881"/>
      <c r="BE12" s="614"/>
      <c r="BF12" s="884"/>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927"/>
      <c r="CJ12" s="928"/>
      <c r="CK12" s="928"/>
      <c r="CL12" s="928"/>
      <c r="CM12" s="928"/>
      <c r="CN12" s="928"/>
      <c r="CO12" s="928"/>
      <c r="CP12" s="928"/>
      <c r="CQ12" s="928"/>
      <c r="CR12" s="928"/>
      <c r="CS12" s="928"/>
      <c r="CT12" s="928"/>
      <c r="CU12" s="928"/>
      <c r="CV12" s="928"/>
      <c r="CW12" s="928"/>
      <c r="CX12" s="928"/>
      <c r="CY12" s="928"/>
      <c r="CZ12" s="928"/>
      <c r="DA12" s="928"/>
      <c r="DB12" s="929"/>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839"/>
      <c r="C13" s="840"/>
      <c r="D13" s="840"/>
      <c r="E13" s="840"/>
      <c r="F13" s="840"/>
      <c r="G13" s="840"/>
      <c r="H13" s="840"/>
      <c r="I13" s="840"/>
      <c r="J13" s="840"/>
      <c r="K13" s="840"/>
      <c r="L13" s="840"/>
      <c r="M13" s="840"/>
      <c r="N13" s="840"/>
      <c r="O13" s="841"/>
      <c r="P13" s="868"/>
      <c r="Q13" s="869"/>
      <c r="R13" s="871"/>
      <c r="S13" s="872"/>
      <c r="T13" s="863"/>
      <c r="U13" s="864"/>
      <c r="V13" s="868"/>
      <c r="W13" s="869"/>
      <c r="X13" s="871"/>
      <c r="Y13" s="872"/>
      <c r="Z13" s="863"/>
      <c r="AA13" s="869"/>
      <c r="AB13" s="871"/>
      <c r="AC13" s="944"/>
      <c r="AD13" s="946"/>
      <c r="AE13" s="869"/>
      <c r="AF13" s="871"/>
      <c r="AG13" s="944"/>
      <c r="AH13" s="946"/>
      <c r="AI13" s="869"/>
      <c r="AJ13" s="871"/>
      <c r="AK13" s="950"/>
      <c r="AL13" s="954"/>
      <c r="AM13" s="955"/>
      <c r="AN13" s="923"/>
      <c r="AO13" s="924"/>
      <c r="AP13" s="923"/>
      <c r="AQ13" s="926"/>
      <c r="AR13" s="614"/>
      <c r="AS13" s="940"/>
      <c r="AT13" s="941"/>
      <c r="AU13" s="942"/>
      <c r="AV13" s="877"/>
      <c r="AW13" s="878"/>
      <c r="AX13" s="878"/>
      <c r="AY13" s="878"/>
      <c r="AZ13" s="878"/>
      <c r="BA13" s="878"/>
      <c r="BB13" s="879"/>
      <c r="BC13" s="882"/>
      <c r="BD13" s="883"/>
      <c r="BE13" s="614"/>
      <c r="BF13" s="886"/>
      <c r="BG13" s="887"/>
      <c r="BH13" s="887"/>
      <c r="BI13" s="887"/>
      <c r="BJ13" s="887"/>
      <c r="BK13" s="887"/>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930"/>
      <c r="CJ13" s="931"/>
      <c r="CK13" s="931"/>
      <c r="CL13" s="931"/>
      <c r="CM13" s="931"/>
      <c r="CN13" s="931"/>
      <c r="CO13" s="931"/>
      <c r="CP13" s="931"/>
      <c r="CQ13" s="931"/>
      <c r="CR13" s="931"/>
      <c r="CS13" s="931"/>
      <c r="CT13" s="931"/>
      <c r="CU13" s="931"/>
      <c r="CV13" s="931"/>
      <c r="CW13" s="931"/>
      <c r="CX13" s="931"/>
      <c r="CY13" s="931"/>
      <c r="CZ13" s="931"/>
      <c r="DA13" s="931"/>
      <c r="DB13" s="932"/>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499999999999993" customHeight="1">
      <c r="B15" s="615"/>
      <c r="C15" s="616"/>
      <c r="D15" s="616"/>
      <c r="E15" s="616"/>
      <c r="F15" s="616"/>
      <c r="G15" s="616"/>
      <c r="H15" s="616"/>
      <c r="I15" s="616"/>
      <c r="J15" s="888" t="s">
        <v>747</v>
      </c>
      <c r="K15" s="888"/>
      <c r="L15" s="888"/>
      <c r="M15" s="888"/>
      <c r="N15" s="888"/>
      <c r="O15" s="908"/>
      <c r="P15" s="911" t="s">
        <v>748</v>
      </c>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BO15" s="913"/>
      <c r="BP15" s="917" t="s">
        <v>749</v>
      </c>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12"/>
      <c r="CP15" s="912"/>
      <c r="CQ15" s="912"/>
      <c r="CR15" s="912"/>
      <c r="CS15" s="912"/>
      <c r="CT15" s="912"/>
      <c r="CU15" s="912"/>
      <c r="CV15" s="912"/>
      <c r="CW15" s="912"/>
      <c r="CX15" s="912"/>
      <c r="CY15" s="912"/>
      <c r="CZ15" s="912"/>
      <c r="DA15" s="912"/>
      <c r="DB15" s="918"/>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499999999999993" customHeight="1">
      <c r="B16" s="617"/>
      <c r="C16" s="611"/>
      <c r="D16" s="611"/>
      <c r="E16" s="611"/>
      <c r="F16" s="611"/>
      <c r="G16" s="611"/>
      <c r="H16" s="611"/>
      <c r="I16" s="611"/>
      <c r="J16" s="909"/>
      <c r="K16" s="909"/>
      <c r="L16" s="909"/>
      <c r="M16" s="909"/>
      <c r="N16" s="909"/>
      <c r="O16" s="910"/>
      <c r="P16" s="914"/>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6"/>
      <c r="BP16" s="919"/>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20"/>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956" t="s">
        <v>319</v>
      </c>
      <c r="Q17" s="957"/>
      <c r="R17" s="957"/>
      <c r="S17" s="957"/>
      <c r="T17" s="957"/>
      <c r="U17" s="957"/>
      <c r="V17" s="957"/>
      <c r="W17" s="957"/>
      <c r="X17" s="957"/>
      <c r="Y17" s="957"/>
      <c r="Z17" s="957"/>
      <c r="AA17" s="957"/>
      <c r="AB17" s="957"/>
      <c r="AC17" s="957" t="s">
        <v>320</v>
      </c>
      <c r="AD17" s="958"/>
      <c r="AE17" s="958"/>
      <c r="AF17" s="958"/>
      <c r="AG17" s="958"/>
      <c r="AH17" s="958"/>
      <c r="AI17" s="958"/>
      <c r="AJ17" s="958"/>
      <c r="AK17" s="958"/>
      <c r="AL17" s="958"/>
      <c r="AM17" s="958"/>
      <c r="AN17" s="958"/>
      <c r="AO17" s="958"/>
      <c r="AP17" s="957" t="s">
        <v>321</v>
      </c>
      <c r="AQ17" s="957"/>
      <c r="AR17" s="957"/>
      <c r="AS17" s="957"/>
      <c r="AT17" s="957"/>
      <c r="AU17" s="957"/>
      <c r="AV17" s="957"/>
      <c r="AW17" s="957"/>
      <c r="AX17" s="957"/>
      <c r="AY17" s="957"/>
      <c r="AZ17" s="957"/>
      <c r="BA17" s="957"/>
      <c r="BB17" s="957"/>
      <c r="BC17" s="957" t="s">
        <v>322</v>
      </c>
      <c r="BD17" s="958"/>
      <c r="BE17" s="958"/>
      <c r="BF17" s="958"/>
      <c r="BG17" s="958"/>
      <c r="BH17" s="958"/>
      <c r="BI17" s="958"/>
      <c r="BJ17" s="958"/>
      <c r="BK17" s="958"/>
      <c r="BL17" s="958"/>
      <c r="BM17" s="958"/>
      <c r="BN17" s="958"/>
      <c r="BO17" s="959"/>
      <c r="BP17" s="960" t="s">
        <v>704</v>
      </c>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2"/>
      <c r="CQ17" s="962"/>
      <c r="CR17" s="962"/>
      <c r="CS17" s="962"/>
      <c r="CT17" s="962"/>
      <c r="CU17" s="962"/>
      <c r="CV17" s="962"/>
      <c r="CW17" s="962"/>
      <c r="CX17" s="962"/>
      <c r="CY17" s="962"/>
      <c r="CZ17" s="962"/>
      <c r="DA17" s="962"/>
      <c r="DB17" s="963"/>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956"/>
      <c r="Q18" s="957"/>
      <c r="R18" s="957"/>
      <c r="S18" s="957"/>
      <c r="T18" s="957"/>
      <c r="U18" s="957"/>
      <c r="V18" s="957"/>
      <c r="W18" s="957"/>
      <c r="X18" s="957"/>
      <c r="Y18" s="957"/>
      <c r="Z18" s="957"/>
      <c r="AA18" s="957"/>
      <c r="AB18" s="957"/>
      <c r="AC18" s="958"/>
      <c r="AD18" s="958"/>
      <c r="AE18" s="958"/>
      <c r="AF18" s="958"/>
      <c r="AG18" s="958"/>
      <c r="AH18" s="958"/>
      <c r="AI18" s="958"/>
      <c r="AJ18" s="958"/>
      <c r="AK18" s="958"/>
      <c r="AL18" s="958"/>
      <c r="AM18" s="958"/>
      <c r="AN18" s="958"/>
      <c r="AO18" s="958"/>
      <c r="AP18" s="957"/>
      <c r="AQ18" s="957"/>
      <c r="AR18" s="957"/>
      <c r="AS18" s="957"/>
      <c r="AT18" s="957"/>
      <c r="AU18" s="957"/>
      <c r="AV18" s="957"/>
      <c r="AW18" s="957"/>
      <c r="AX18" s="957"/>
      <c r="AY18" s="957"/>
      <c r="AZ18" s="957"/>
      <c r="BA18" s="957"/>
      <c r="BB18" s="957"/>
      <c r="BC18" s="958"/>
      <c r="BD18" s="958"/>
      <c r="BE18" s="958"/>
      <c r="BF18" s="958"/>
      <c r="BG18" s="958"/>
      <c r="BH18" s="958"/>
      <c r="BI18" s="958"/>
      <c r="BJ18" s="958"/>
      <c r="BK18" s="958"/>
      <c r="BL18" s="958"/>
      <c r="BM18" s="958"/>
      <c r="BN18" s="958"/>
      <c r="BO18" s="959"/>
      <c r="BP18" s="964"/>
      <c r="BQ18" s="965"/>
      <c r="BR18" s="965"/>
      <c r="BS18" s="965"/>
      <c r="BT18" s="965"/>
      <c r="BU18" s="965"/>
      <c r="BV18" s="965"/>
      <c r="BW18" s="965"/>
      <c r="BX18" s="965"/>
      <c r="BY18" s="965"/>
      <c r="BZ18" s="965"/>
      <c r="CA18" s="965"/>
      <c r="CB18" s="965"/>
      <c r="CC18" s="965"/>
      <c r="CD18" s="965"/>
      <c r="CE18" s="965"/>
      <c r="CF18" s="965"/>
      <c r="CG18" s="965"/>
      <c r="CH18" s="965"/>
      <c r="CI18" s="965"/>
      <c r="CJ18" s="965"/>
      <c r="CK18" s="965"/>
      <c r="CL18" s="965"/>
      <c r="CM18" s="965"/>
      <c r="CN18" s="965"/>
      <c r="CO18" s="965"/>
      <c r="CP18" s="966"/>
      <c r="CQ18" s="966"/>
      <c r="CR18" s="966"/>
      <c r="CS18" s="966"/>
      <c r="CT18" s="966"/>
      <c r="CU18" s="966"/>
      <c r="CV18" s="966"/>
      <c r="CW18" s="966"/>
      <c r="CX18" s="966"/>
      <c r="CY18" s="966"/>
      <c r="CZ18" s="966"/>
      <c r="DA18" s="966"/>
      <c r="DB18" s="967"/>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968" t="s">
        <v>750</v>
      </c>
      <c r="Q19" s="969"/>
      <c r="R19" s="969"/>
      <c r="S19" s="969"/>
      <c r="T19" s="969"/>
      <c r="U19" s="969"/>
      <c r="V19" s="969"/>
      <c r="W19" s="969"/>
      <c r="X19" s="969"/>
      <c r="Y19" s="969"/>
      <c r="Z19" s="969"/>
      <c r="AA19" s="969"/>
      <c r="AB19" s="970"/>
      <c r="AC19" s="977" t="s">
        <v>751</v>
      </c>
      <c r="AD19" s="978"/>
      <c r="AE19" s="978"/>
      <c r="AF19" s="978"/>
      <c r="AG19" s="978"/>
      <c r="AH19" s="978"/>
      <c r="AI19" s="978"/>
      <c r="AJ19" s="978"/>
      <c r="AK19" s="978"/>
      <c r="AL19" s="978"/>
      <c r="AM19" s="978"/>
      <c r="AN19" s="978"/>
      <c r="AO19" s="979"/>
      <c r="AP19" s="986" t="s">
        <v>752</v>
      </c>
      <c r="AQ19" s="987"/>
      <c r="AR19" s="987"/>
      <c r="AS19" s="987"/>
      <c r="AT19" s="987"/>
      <c r="AU19" s="987"/>
      <c r="AV19" s="987"/>
      <c r="AW19" s="987"/>
      <c r="AX19" s="987"/>
      <c r="AY19" s="987"/>
      <c r="AZ19" s="987"/>
      <c r="BA19" s="987"/>
      <c r="BB19" s="988"/>
      <c r="BC19" s="994"/>
      <c r="BD19" s="994"/>
      <c r="BE19" s="994"/>
      <c r="BF19" s="994"/>
      <c r="BG19" s="994"/>
      <c r="BH19" s="994"/>
      <c r="BI19" s="994"/>
      <c r="BJ19" s="994"/>
      <c r="BK19" s="994"/>
      <c r="BL19" s="994"/>
      <c r="BM19" s="994"/>
      <c r="BN19" s="994"/>
      <c r="BO19" s="995"/>
      <c r="BP19" s="996" t="s">
        <v>753</v>
      </c>
      <c r="BQ19" s="987"/>
      <c r="BR19" s="987"/>
      <c r="BS19" s="987"/>
      <c r="BT19" s="987"/>
      <c r="BU19" s="987"/>
      <c r="BV19" s="987"/>
      <c r="BW19" s="987"/>
      <c r="BX19" s="987"/>
      <c r="BY19" s="987"/>
      <c r="BZ19" s="987"/>
      <c r="CA19" s="987"/>
      <c r="CB19" s="988"/>
      <c r="CC19" s="986" t="s">
        <v>754</v>
      </c>
      <c r="CD19" s="987"/>
      <c r="CE19" s="987"/>
      <c r="CF19" s="987"/>
      <c r="CG19" s="987"/>
      <c r="CH19" s="987"/>
      <c r="CI19" s="987"/>
      <c r="CJ19" s="987"/>
      <c r="CK19" s="987"/>
      <c r="CL19" s="987"/>
      <c r="CM19" s="987"/>
      <c r="CN19" s="987"/>
      <c r="CO19" s="988"/>
      <c r="CP19" s="999" t="s">
        <v>316</v>
      </c>
      <c r="CQ19" s="994"/>
      <c r="CR19" s="994"/>
      <c r="CS19" s="994"/>
      <c r="CT19" s="994"/>
      <c r="CU19" s="994"/>
      <c r="CV19" s="994"/>
      <c r="CW19" s="994"/>
      <c r="CX19" s="994"/>
      <c r="CY19" s="994"/>
      <c r="CZ19" s="994"/>
      <c r="DA19" s="994"/>
      <c r="DB19" s="1000"/>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971"/>
      <c r="Q20" s="972"/>
      <c r="R20" s="972"/>
      <c r="S20" s="972"/>
      <c r="T20" s="972"/>
      <c r="U20" s="972"/>
      <c r="V20" s="972"/>
      <c r="W20" s="972"/>
      <c r="X20" s="972"/>
      <c r="Y20" s="972"/>
      <c r="Z20" s="972"/>
      <c r="AA20" s="972"/>
      <c r="AB20" s="973"/>
      <c r="AC20" s="980"/>
      <c r="AD20" s="981"/>
      <c r="AE20" s="981"/>
      <c r="AF20" s="981"/>
      <c r="AG20" s="981"/>
      <c r="AH20" s="981"/>
      <c r="AI20" s="981"/>
      <c r="AJ20" s="981"/>
      <c r="AK20" s="981"/>
      <c r="AL20" s="981"/>
      <c r="AM20" s="981"/>
      <c r="AN20" s="981"/>
      <c r="AO20" s="982"/>
      <c r="AP20" s="989"/>
      <c r="AQ20" s="831"/>
      <c r="AR20" s="831"/>
      <c r="AS20" s="831"/>
      <c r="AT20" s="831"/>
      <c r="AU20" s="831"/>
      <c r="AV20" s="831"/>
      <c r="AW20" s="831"/>
      <c r="AX20" s="831"/>
      <c r="AY20" s="831"/>
      <c r="AZ20" s="831"/>
      <c r="BA20" s="831"/>
      <c r="BB20" s="990"/>
      <c r="BC20" s="994"/>
      <c r="BD20" s="994"/>
      <c r="BE20" s="994"/>
      <c r="BF20" s="994"/>
      <c r="BG20" s="994"/>
      <c r="BH20" s="994"/>
      <c r="BI20" s="994"/>
      <c r="BJ20" s="994"/>
      <c r="BK20" s="994"/>
      <c r="BL20" s="994"/>
      <c r="BM20" s="994"/>
      <c r="BN20" s="994"/>
      <c r="BO20" s="995"/>
      <c r="BP20" s="997"/>
      <c r="BQ20" s="831"/>
      <c r="BR20" s="831"/>
      <c r="BS20" s="831"/>
      <c r="BT20" s="831"/>
      <c r="BU20" s="831"/>
      <c r="BV20" s="831"/>
      <c r="BW20" s="831"/>
      <c r="BX20" s="831"/>
      <c r="BY20" s="831"/>
      <c r="BZ20" s="831"/>
      <c r="CA20" s="831"/>
      <c r="CB20" s="990"/>
      <c r="CC20" s="989"/>
      <c r="CD20" s="831"/>
      <c r="CE20" s="831"/>
      <c r="CF20" s="831"/>
      <c r="CG20" s="831"/>
      <c r="CH20" s="831"/>
      <c r="CI20" s="831"/>
      <c r="CJ20" s="831"/>
      <c r="CK20" s="831"/>
      <c r="CL20" s="831"/>
      <c r="CM20" s="831"/>
      <c r="CN20" s="831"/>
      <c r="CO20" s="990"/>
      <c r="CP20" s="994"/>
      <c r="CQ20" s="994"/>
      <c r="CR20" s="994"/>
      <c r="CS20" s="994"/>
      <c r="CT20" s="994"/>
      <c r="CU20" s="994"/>
      <c r="CV20" s="994"/>
      <c r="CW20" s="994"/>
      <c r="CX20" s="994"/>
      <c r="CY20" s="994"/>
      <c r="CZ20" s="994"/>
      <c r="DA20" s="994"/>
      <c r="DB20" s="1000"/>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971"/>
      <c r="Q21" s="972"/>
      <c r="R21" s="972"/>
      <c r="S21" s="972"/>
      <c r="T21" s="972"/>
      <c r="U21" s="972"/>
      <c r="V21" s="972"/>
      <c r="W21" s="972"/>
      <c r="X21" s="972"/>
      <c r="Y21" s="972"/>
      <c r="Z21" s="972"/>
      <c r="AA21" s="972"/>
      <c r="AB21" s="973"/>
      <c r="AC21" s="980"/>
      <c r="AD21" s="981"/>
      <c r="AE21" s="981"/>
      <c r="AF21" s="981"/>
      <c r="AG21" s="981"/>
      <c r="AH21" s="981"/>
      <c r="AI21" s="981"/>
      <c r="AJ21" s="981"/>
      <c r="AK21" s="981"/>
      <c r="AL21" s="981"/>
      <c r="AM21" s="981"/>
      <c r="AN21" s="981"/>
      <c r="AO21" s="982"/>
      <c r="AP21" s="989"/>
      <c r="AQ21" s="831"/>
      <c r="AR21" s="831"/>
      <c r="AS21" s="831"/>
      <c r="AT21" s="831"/>
      <c r="AU21" s="831"/>
      <c r="AV21" s="831"/>
      <c r="AW21" s="831"/>
      <c r="AX21" s="831"/>
      <c r="AY21" s="831"/>
      <c r="AZ21" s="831"/>
      <c r="BA21" s="831"/>
      <c r="BB21" s="990"/>
      <c r="BC21" s="994"/>
      <c r="BD21" s="994"/>
      <c r="BE21" s="994"/>
      <c r="BF21" s="994"/>
      <c r="BG21" s="994"/>
      <c r="BH21" s="994"/>
      <c r="BI21" s="994"/>
      <c r="BJ21" s="994"/>
      <c r="BK21" s="994"/>
      <c r="BL21" s="994"/>
      <c r="BM21" s="994"/>
      <c r="BN21" s="994"/>
      <c r="BO21" s="995"/>
      <c r="BP21" s="997"/>
      <c r="BQ21" s="831"/>
      <c r="BR21" s="831"/>
      <c r="BS21" s="831"/>
      <c r="BT21" s="831"/>
      <c r="BU21" s="831"/>
      <c r="BV21" s="831"/>
      <c r="BW21" s="831"/>
      <c r="BX21" s="831"/>
      <c r="BY21" s="831"/>
      <c r="BZ21" s="831"/>
      <c r="CA21" s="831"/>
      <c r="CB21" s="990"/>
      <c r="CC21" s="989"/>
      <c r="CD21" s="831"/>
      <c r="CE21" s="831"/>
      <c r="CF21" s="831"/>
      <c r="CG21" s="831"/>
      <c r="CH21" s="831"/>
      <c r="CI21" s="831"/>
      <c r="CJ21" s="831"/>
      <c r="CK21" s="831"/>
      <c r="CL21" s="831"/>
      <c r="CM21" s="831"/>
      <c r="CN21" s="831"/>
      <c r="CO21" s="990"/>
      <c r="CP21" s="994"/>
      <c r="CQ21" s="994"/>
      <c r="CR21" s="994"/>
      <c r="CS21" s="994"/>
      <c r="CT21" s="994"/>
      <c r="CU21" s="994"/>
      <c r="CV21" s="994"/>
      <c r="CW21" s="994"/>
      <c r="CX21" s="994"/>
      <c r="CY21" s="994"/>
      <c r="CZ21" s="994"/>
      <c r="DA21" s="994"/>
      <c r="DB21" s="1000"/>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971"/>
      <c r="Q22" s="972"/>
      <c r="R22" s="972"/>
      <c r="S22" s="972"/>
      <c r="T22" s="972"/>
      <c r="U22" s="972"/>
      <c r="V22" s="972"/>
      <c r="W22" s="972"/>
      <c r="X22" s="972"/>
      <c r="Y22" s="972"/>
      <c r="Z22" s="972"/>
      <c r="AA22" s="972"/>
      <c r="AB22" s="973"/>
      <c r="AC22" s="980"/>
      <c r="AD22" s="981"/>
      <c r="AE22" s="981"/>
      <c r="AF22" s="981"/>
      <c r="AG22" s="981"/>
      <c r="AH22" s="981"/>
      <c r="AI22" s="981"/>
      <c r="AJ22" s="981"/>
      <c r="AK22" s="981"/>
      <c r="AL22" s="981"/>
      <c r="AM22" s="981"/>
      <c r="AN22" s="981"/>
      <c r="AO22" s="982"/>
      <c r="AP22" s="989"/>
      <c r="AQ22" s="831"/>
      <c r="AR22" s="831"/>
      <c r="AS22" s="831"/>
      <c r="AT22" s="831"/>
      <c r="AU22" s="831"/>
      <c r="AV22" s="831"/>
      <c r="AW22" s="831"/>
      <c r="AX22" s="831"/>
      <c r="AY22" s="831"/>
      <c r="AZ22" s="831"/>
      <c r="BA22" s="831"/>
      <c r="BB22" s="990"/>
      <c r="BC22" s="994"/>
      <c r="BD22" s="994"/>
      <c r="BE22" s="994"/>
      <c r="BF22" s="994"/>
      <c r="BG22" s="994"/>
      <c r="BH22" s="994"/>
      <c r="BI22" s="994"/>
      <c r="BJ22" s="994"/>
      <c r="BK22" s="994"/>
      <c r="BL22" s="994"/>
      <c r="BM22" s="994"/>
      <c r="BN22" s="994"/>
      <c r="BO22" s="995"/>
      <c r="BP22" s="997"/>
      <c r="BQ22" s="831"/>
      <c r="BR22" s="831"/>
      <c r="BS22" s="831"/>
      <c r="BT22" s="831"/>
      <c r="BU22" s="831"/>
      <c r="BV22" s="831"/>
      <c r="BW22" s="831"/>
      <c r="BX22" s="831"/>
      <c r="BY22" s="831"/>
      <c r="BZ22" s="831"/>
      <c r="CA22" s="831"/>
      <c r="CB22" s="990"/>
      <c r="CC22" s="989"/>
      <c r="CD22" s="831"/>
      <c r="CE22" s="831"/>
      <c r="CF22" s="831"/>
      <c r="CG22" s="831"/>
      <c r="CH22" s="831"/>
      <c r="CI22" s="831"/>
      <c r="CJ22" s="831"/>
      <c r="CK22" s="831"/>
      <c r="CL22" s="831"/>
      <c r="CM22" s="831"/>
      <c r="CN22" s="831"/>
      <c r="CO22" s="990"/>
      <c r="CP22" s="994"/>
      <c r="CQ22" s="994"/>
      <c r="CR22" s="994"/>
      <c r="CS22" s="994"/>
      <c r="CT22" s="994"/>
      <c r="CU22" s="994"/>
      <c r="CV22" s="994"/>
      <c r="CW22" s="994"/>
      <c r="CX22" s="994"/>
      <c r="CY22" s="994"/>
      <c r="CZ22" s="994"/>
      <c r="DA22" s="994"/>
      <c r="DB22" s="1000"/>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001" t="s">
        <v>50</v>
      </c>
      <c r="C23" s="909"/>
      <c r="D23" s="909"/>
      <c r="E23" s="909"/>
      <c r="F23" s="909"/>
      <c r="G23" s="611"/>
      <c r="H23" s="611"/>
      <c r="I23" s="611"/>
      <c r="J23" s="611"/>
      <c r="K23" s="611"/>
      <c r="L23" s="611"/>
      <c r="M23" s="611"/>
      <c r="N23" s="611"/>
      <c r="O23" s="757"/>
      <c r="P23" s="971"/>
      <c r="Q23" s="972"/>
      <c r="R23" s="972"/>
      <c r="S23" s="972"/>
      <c r="T23" s="972"/>
      <c r="U23" s="972"/>
      <c r="V23" s="972"/>
      <c r="W23" s="972"/>
      <c r="X23" s="972"/>
      <c r="Y23" s="972"/>
      <c r="Z23" s="972"/>
      <c r="AA23" s="972"/>
      <c r="AB23" s="973"/>
      <c r="AC23" s="980"/>
      <c r="AD23" s="981"/>
      <c r="AE23" s="981"/>
      <c r="AF23" s="981"/>
      <c r="AG23" s="981"/>
      <c r="AH23" s="981"/>
      <c r="AI23" s="981"/>
      <c r="AJ23" s="981"/>
      <c r="AK23" s="981"/>
      <c r="AL23" s="981"/>
      <c r="AM23" s="981"/>
      <c r="AN23" s="981"/>
      <c r="AO23" s="982"/>
      <c r="AP23" s="989"/>
      <c r="AQ23" s="831"/>
      <c r="AR23" s="831"/>
      <c r="AS23" s="831"/>
      <c r="AT23" s="831"/>
      <c r="AU23" s="831"/>
      <c r="AV23" s="831"/>
      <c r="AW23" s="831"/>
      <c r="AX23" s="831"/>
      <c r="AY23" s="831"/>
      <c r="AZ23" s="831"/>
      <c r="BA23" s="831"/>
      <c r="BB23" s="990"/>
      <c r="BC23" s="994"/>
      <c r="BD23" s="994"/>
      <c r="BE23" s="994"/>
      <c r="BF23" s="994"/>
      <c r="BG23" s="994"/>
      <c r="BH23" s="994"/>
      <c r="BI23" s="994"/>
      <c r="BJ23" s="994"/>
      <c r="BK23" s="994"/>
      <c r="BL23" s="994"/>
      <c r="BM23" s="994"/>
      <c r="BN23" s="994"/>
      <c r="BO23" s="995"/>
      <c r="BP23" s="997"/>
      <c r="BQ23" s="831"/>
      <c r="BR23" s="831"/>
      <c r="BS23" s="831"/>
      <c r="BT23" s="831"/>
      <c r="BU23" s="831"/>
      <c r="BV23" s="831"/>
      <c r="BW23" s="831"/>
      <c r="BX23" s="831"/>
      <c r="BY23" s="831"/>
      <c r="BZ23" s="831"/>
      <c r="CA23" s="831"/>
      <c r="CB23" s="990"/>
      <c r="CC23" s="989"/>
      <c r="CD23" s="831"/>
      <c r="CE23" s="831"/>
      <c r="CF23" s="831"/>
      <c r="CG23" s="831"/>
      <c r="CH23" s="831"/>
      <c r="CI23" s="831"/>
      <c r="CJ23" s="831"/>
      <c r="CK23" s="831"/>
      <c r="CL23" s="831"/>
      <c r="CM23" s="831"/>
      <c r="CN23" s="831"/>
      <c r="CO23" s="990"/>
      <c r="CP23" s="994"/>
      <c r="CQ23" s="994"/>
      <c r="CR23" s="994"/>
      <c r="CS23" s="994"/>
      <c r="CT23" s="994"/>
      <c r="CU23" s="994"/>
      <c r="CV23" s="994"/>
      <c r="CW23" s="994"/>
      <c r="CX23" s="994"/>
      <c r="CY23" s="994"/>
      <c r="CZ23" s="994"/>
      <c r="DA23" s="994"/>
      <c r="DB23" s="1000"/>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001"/>
      <c r="C24" s="909"/>
      <c r="D24" s="909"/>
      <c r="E24" s="909"/>
      <c r="F24" s="909"/>
      <c r="G24" s="611"/>
      <c r="H24" s="611"/>
      <c r="I24" s="611"/>
      <c r="J24" s="611"/>
      <c r="K24" s="611"/>
      <c r="L24" s="611"/>
      <c r="M24" s="611"/>
      <c r="N24" s="611"/>
      <c r="O24" s="757"/>
      <c r="P24" s="974"/>
      <c r="Q24" s="975"/>
      <c r="R24" s="975"/>
      <c r="S24" s="975"/>
      <c r="T24" s="975"/>
      <c r="U24" s="975"/>
      <c r="V24" s="975"/>
      <c r="W24" s="975"/>
      <c r="X24" s="975"/>
      <c r="Y24" s="975"/>
      <c r="Z24" s="975"/>
      <c r="AA24" s="975"/>
      <c r="AB24" s="976"/>
      <c r="AC24" s="983"/>
      <c r="AD24" s="984"/>
      <c r="AE24" s="984"/>
      <c r="AF24" s="984"/>
      <c r="AG24" s="984"/>
      <c r="AH24" s="984"/>
      <c r="AI24" s="984"/>
      <c r="AJ24" s="984"/>
      <c r="AK24" s="984"/>
      <c r="AL24" s="984"/>
      <c r="AM24" s="984"/>
      <c r="AN24" s="984"/>
      <c r="AO24" s="985"/>
      <c r="AP24" s="991"/>
      <c r="AQ24" s="992"/>
      <c r="AR24" s="992"/>
      <c r="AS24" s="992"/>
      <c r="AT24" s="992"/>
      <c r="AU24" s="992"/>
      <c r="AV24" s="992"/>
      <c r="AW24" s="992"/>
      <c r="AX24" s="992"/>
      <c r="AY24" s="992"/>
      <c r="AZ24" s="992"/>
      <c r="BA24" s="992"/>
      <c r="BB24" s="993"/>
      <c r="BC24" s="994"/>
      <c r="BD24" s="994"/>
      <c r="BE24" s="994"/>
      <c r="BF24" s="994"/>
      <c r="BG24" s="994"/>
      <c r="BH24" s="994"/>
      <c r="BI24" s="994"/>
      <c r="BJ24" s="994"/>
      <c r="BK24" s="994"/>
      <c r="BL24" s="994"/>
      <c r="BM24" s="994"/>
      <c r="BN24" s="994"/>
      <c r="BO24" s="995"/>
      <c r="BP24" s="998"/>
      <c r="BQ24" s="992"/>
      <c r="BR24" s="992"/>
      <c r="BS24" s="992"/>
      <c r="BT24" s="992"/>
      <c r="BU24" s="992"/>
      <c r="BV24" s="992"/>
      <c r="BW24" s="992"/>
      <c r="BX24" s="992"/>
      <c r="BY24" s="992"/>
      <c r="BZ24" s="992"/>
      <c r="CA24" s="992"/>
      <c r="CB24" s="993"/>
      <c r="CC24" s="991"/>
      <c r="CD24" s="992"/>
      <c r="CE24" s="992"/>
      <c r="CF24" s="992"/>
      <c r="CG24" s="992"/>
      <c r="CH24" s="992"/>
      <c r="CI24" s="992"/>
      <c r="CJ24" s="992"/>
      <c r="CK24" s="992"/>
      <c r="CL24" s="992"/>
      <c r="CM24" s="992"/>
      <c r="CN24" s="992"/>
      <c r="CO24" s="993"/>
      <c r="CP24" s="994"/>
      <c r="CQ24" s="994"/>
      <c r="CR24" s="994"/>
      <c r="CS24" s="994"/>
      <c r="CT24" s="994"/>
      <c r="CU24" s="994"/>
      <c r="CV24" s="994"/>
      <c r="CW24" s="994"/>
      <c r="CX24" s="994"/>
      <c r="CY24" s="994"/>
      <c r="CZ24" s="994"/>
      <c r="DA24" s="994"/>
      <c r="DB24" s="1000"/>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002" t="s">
        <v>314</v>
      </c>
      <c r="Q25" s="1003"/>
      <c r="R25" s="1003"/>
      <c r="S25" s="1004"/>
      <c r="T25" s="1005" t="s">
        <v>315</v>
      </c>
      <c r="U25" s="1005"/>
      <c r="V25" s="1005"/>
      <c r="W25" s="1005"/>
      <c r="X25" s="1005"/>
      <c r="Y25" s="1005"/>
      <c r="Z25" s="1005"/>
      <c r="AA25" s="1005"/>
      <c r="AB25" s="1005"/>
      <c r="AC25" s="1006" t="s">
        <v>314</v>
      </c>
      <c r="AD25" s="1003"/>
      <c r="AE25" s="1003"/>
      <c r="AF25" s="1004"/>
      <c r="AG25" s="1005" t="s">
        <v>315</v>
      </c>
      <c r="AH25" s="1005"/>
      <c r="AI25" s="1005"/>
      <c r="AJ25" s="1005"/>
      <c r="AK25" s="1005"/>
      <c r="AL25" s="1005"/>
      <c r="AM25" s="1005"/>
      <c r="AN25" s="1005"/>
      <c r="AO25" s="1007"/>
      <c r="AP25" s="1006" t="s">
        <v>314</v>
      </c>
      <c r="AQ25" s="1003"/>
      <c r="AR25" s="1003"/>
      <c r="AS25" s="1004"/>
      <c r="AT25" s="1005" t="s">
        <v>315</v>
      </c>
      <c r="AU25" s="1005"/>
      <c r="AV25" s="1005"/>
      <c r="AW25" s="1005"/>
      <c r="AX25" s="1005"/>
      <c r="AY25" s="1005"/>
      <c r="AZ25" s="1005"/>
      <c r="BA25" s="1005"/>
      <c r="BB25" s="1007"/>
      <c r="BC25" s="1006" t="s">
        <v>314</v>
      </c>
      <c r="BD25" s="1003"/>
      <c r="BE25" s="1003"/>
      <c r="BF25" s="1004"/>
      <c r="BG25" s="1005" t="s">
        <v>315</v>
      </c>
      <c r="BH25" s="1005"/>
      <c r="BI25" s="1005"/>
      <c r="BJ25" s="1005"/>
      <c r="BK25" s="1005"/>
      <c r="BL25" s="1005"/>
      <c r="BM25" s="1005"/>
      <c r="BN25" s="1005"/>
      <c r="BO25" s="1005"/>
      <c r="BP25" s="1009" t="s">
        <v>314</v>
      </c>
      <c r="BQ25" s="1003"/>
      <c r="BR25" s="1003"/>
      <c r="BS25" s="1004"/>
      <c r="BT25" s="1005" t="s">
        <v>315</v>
      </c>
      <c r="BU25" s="1005"/>
      <c r="BV25" s="1005"/>
      <c r="BW25" s="1005"/>
      <c r="BX25" s="1005"/>
      <c r="BY25" s="1005"/>
      <c r="BZ25" s="1005"/>
      <c r="CA25" s="1005"/>
      <c r="CB25" s="1005"/>
      <c r="CC25" s="1006" t="s">
        <v>314</v>
      </c>
      <c r="CD25" s="1003"/>
      <c r="CE25" s="1003"/>
      <c r="CF25" s="1004"/>
      <c r="CG25" s="1005" t="s">
        <v>315</v>
      </c>
      <c r="CH25" s="1005"/>
      <c r="CI25" s="1005"/>
      <c r="CJ25" s="1005"/>
      <c r="CK25" s="1005"/>
      <c r="CL25" s="1005"/>
      <c r="CM25" s="1005"/>
      <c r="CN25" s="1005"/>
      <c r="CO25" s="1007"/>
      <c r="CP25" s="1006" t="s">
        <v>314</v>
      </c>
      <c r="CQ25" s="1003"/>
      <c r="CR25" s="1003"/>
      <c r="CS25" s="1004"/>
      <c r="CT25" s="1005" t="s">
        <v>315</v>
      </c>
      <c r="CU25" s="1005"/>
      <c r="CV25" s="1005"/>
      <c r="CW25" s="1005"/>
      <c r="CX25" s="1005"/>
      <c r="CY25" s="1005"/>
      <c r="CZ25" s="1005"/>
      <c r="DA25" s="1005"/>
      <c r="DB25" s="1008"/>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010" t="s">
        <v>755</v>
      </c>
      <c r="C26" s="1011"/>
      <c r="D26" s="1011"/>
      <c r="E26" s="1011"/>
      <c r="F26" s="1014">
        <v>4</v>
      </c>
      <c r="G26" s="1015"/>
      <c r="H26" s="1015"/>
      <c r="I26" s="1017" t="s">
        <v>27</v>
      </c>
      <c r="J26" s="1018"/>
      <c r="K26" s="1014">
        <v>4</v>
      </c>
      <c r="L26" s="1015"/>
      <c r="M26" s="1015"/>
      <c r="N26" s="1017" t="s">
        <v>50</v>
      </c>
      <c r="O26" s="1020"/>
      <c r="P26" s="1022"/>
      <c r="Q26" s="1023"/>
      <c r="R26" s="1023"/>
      <c r="S26" s="1024"/>
      <c r="T26" s="1028"/>
      <c r="U26" s="1029"/>
      <c r="V26" s="1029"/>
      <c r="W26" s="1029"/>
      <c r="X26" s="1029"/>
      <c r="Y26" s="1029"/>
      <c r="Z26" s="1029"/>
      <c r="AA26" s="1030"/>
      <c r="AB26" s="1031"/>
      <c r="AC26" s="1036"/>
      <c r="AD26" s="1023"/>
      <c r="AE26" s="1023"/>
      <c r="AF26" s="1024"/>
      <c r="AG26" s="1028"/>
      <c r="AH26" s="1029"/>
      <c r="AI26" s="1029"/>
      <c r="AJ26" s="1029"/>
      <c r="AK26" s="1029"/>
      <c r="AL26" s="1029"/>
      <c r="AM26" s="1029"/>
      <c r="AN26" s="1029"/>
      <c r="AO26" s="1038"/>
      <c r="AP26" s="1036"/>
      <c r="AQ26" s="1023"/>
      <c r="AR26" s="1023"/>
      <c r="AS26" s="1024"/>
      <c r="AT26" s="1028"/>
      <c r="AU26" s="1029"/>
      <c r="AV26" s="1029"/>
      <c r="AW26" s="1029"/>
      <c r="AX26" s="1029"/>
      <c r="AY26" s="1029"/>
      <c r="AZ26" s="1029"/>
      <c r="BA26" s="1030"/>
      <c r="BB26" s="1031"/>
      <c r="BC26" s="1052">
        <f>SUM(P26+AC26+AP26)</f>
        <v>0</v>
      </c>
      <c r="BD26" s="1053"/>
      <c r="BE26" s="1053"/>
      <c r="BF26" s="1054"/>
      <c r="BG26" s="1040">
        <f>SUM(T26+AG26+AT26)</f>
        <v>0</v>
      </c>
      <c r="BH26" s="1041"/>
      <c r="BI26" s="1041"/>
      <c r="BJ26" s="1041"/>
      <c r="BK26" s="1041"/>
      <c r="BL26" s="1041"/>
      <c r="BM26" s="1041"/>
      <c r="BN26" s="1046"/>
      <c r="BO26" s="1046"/>
      <c r="BP26" s="1022"/>
      <c r="BQ26" s="1023"/>
      <c r="BR26" s="1023"/>
      <c r="BS26" s="1024"/>
      <c r="BT26" s="1028"/>
      <c r="BU26" s="1029"/>
      <c r="BV26" s="1029"/>
      <c r="BW26" s="1029"/>
      <c r="BX26" s="1029"/>
      <c r="BY26" s="1029"/>
      <c r="BZ26" s="1029"/>
      <c r="CA26" s="1030"/>
      <c r="CB26" s="1031"/>
      <c r="CC26" s="1036"/>
      <c r="CD26" s="1023"/>
      <c r="CE26" s="1023"/>
      <c r="CF26" s="1024"/>
      <c r="CG26" s="1028"/>
      <c r="CH26" s="1029"/>
      <c r="CI26" s="1029"/>
      <c r="CJ26" s="1029"/>
      <c r="CK26" s="1029"/>
      <c r="CL26" s="1029"/>
      <c r="CM26" s="1029"/>
      <c r="CN26" s="1029"/>
      <c r="CO26" s="1038"/>
      <c r="CP26" s="1040">
        <f>SUM(BP26+CC26)</f>
        <v>0</v>
      </c>
      <c r="CQ26" s="1041"/>
      <c r="CR26" s="1041"/>
      <c r="CS26" s="1042"/>
      <c r="CT26" s="1040">
        <f>SUM(BT26+CG26)</f>
        <v>0</v>
      </c>
      <c r="CU26" s="1041"/>
      <c r="CV26" s="1041"/>
      <c r="CW26" s="1041"/>
      <c r="CX26" s="1041"/>
      <c r="CY26" s="1041"/>
      <c r="CZ26" s="1041"/>
      <c r="DA26" s="1046"/>
      <c r="DB26" s="1047"/>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012"/>
      <c r="C27" s="1013"/>
      <c r="D27" s="1013"/>
      <c r="E27" s="1013"/>
      <c r="F27" s="1016"/>
      <c r="G27" s="1016"/>
      <c r="H27" s="1016"/>
      <c r="I27" s="1019"/>
      <c r="J27" s="1019"/>
      <c r="K27" s="1016"/>
      <c r="L27" s="1016"/>
      <c r="M27" s="1016"/>
      <c r="N27" s="1019"/>
      <c r="O27" s="1021"/>
      <c r="P27" s="1025"/>
      <c r="Q27" s="1026"/>
      <c r="R27" s="1026"/>
      <c r="S27" s="1027"/>
      <c r="T27" s="1032"/>
      <c r="U27" s="1033"/>
      <c r="V27" s="1033"/>
      <c r="W27" s="1033"/>
      <c r="X27" s="1033"/>
      <c r="Y27" s="1033"/>
      <c r="Z27" s="1033"/>
      <c r="AA27" s="1034"/>
      <c r="AB27" s="1035"/>
      <c r="AC27" s="1037"/>
      <c r="AD27" s="1026"/>
      <c r="AE27" s="1026"/>
      <c r="AF27" s="1027"/>
      <c r="AG27" s="1032"/>
      <c r="AH27" s="1033"/>
      <c r="AI27" s="1033"/>
      <c r="AJ27" s="1033"/>
      <c r="AK27" s="1033"/>
      <c r="AL27" s="1033"/>
      <c r="AM27" s="1033"/>
      <c r="AN27" s="1033"/>
      <c r="AO27" s="1039"/>
      <c r="AP27" s="1037"/>
      <c r="AQ27" s="1026"/>
      <c r="AR27" s="1026"/>
      <c r="AS27" s="1027"/>
      <c r="AT27" s="1032"/>
      <c r="AU27" s="1033"/>
      <c r="AV27" s="1033"/>
      <c r="AW27" s="1033"/>
      <c r="AX27" s="1033"/>
      <c r="AY27" s="1033"/>
      <c r="AZ27" s="1033"/>
      <c r="BA27" s="1034"/>
      <c r="BB27" s="1035"/>
      <c r="BC27" s="1055"/>
      <c r="BD27" s="1056"/>
      <c r="BE27" s="1056"/>
      <c r="BF27" s="1057"/>
      <c r="BG27" s="1043"/>
      <c r="BH27" s="1044"/>
      <c r="BI27" s="1044"/>
      <c r="BJ27" s="1044"/>
      <c r="BK27" s="1044"/>
      <c r="BL27" s="1044"/>
      <c r="BM27" s="1044"/>
      <c r="BN27" s="1048"/>
      <c r="BO27" s="1048"/>
      <c r="BP27" s="1025"/>
      <c r="BQ27" s="1026"/>
      <c r="BR27" s="1026"/>
      <c r="BS27" s="1027"/>
      <c r="BT27" s="1032"/>
      <c r="BU27" s="1033"/>
      <c r="BV27" s="1033"/>
      <c r="BW27" s="1033"/>
      <c r="BX27" s="1033"/>
      <c r="BY27" s="1033"/>
      <c r="BZ27" s="1033"/>
      <c r="CA27" s="1034"/>
      <c r="CB27" s="1035"/>
      <c r="CC27" s="1037"/>
      <c r="CD27" s="1026"/>
      <c r="CE27" s="1026"/>
      <c r="CF27" s="1027"/>
      <c r="CG27" s="1032"/>
      <c r="CH27" s="1033"/>
      <c r="CI27" s="1033"/>
      <c r="CJ27" s="1033"/>
      <c r="CK27" s="1033"/>
      <c r="CL27" s="1033"/>
      <c r="CM27" s="1033"/>
      <c r="CN27" s="1033"/>
      <c r="CO27" s="1039"/>
      <c r="CP27" s="1043"/>
      <c r="CQ27" s="1044"/>
      <c r="CR27" s="1044"/>
      <c r="CS27" s="1045"/>
      <c r="CT27" s="1043"/>
      <c r="CU27" s="1044"/>
      <c r="CV27" s="1044"/>
      <c r="CW27" s="1044"/>
      <c r="CX27" s="1044"/>
      <c r="CY27" s="1044"/>
      <c r="CZ27" s="1044"/>
      <c r="DA27" s="1048"/>
      <c r="DB27" s="1049"/>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050"/>
      <c r="C28" s="1018"/>
      <c r="D28" s="1018"/>
      <c r="E28" s="1018"/>
      <c r="F28" s="1014"/>
      <c r="G28" s="1015"/>
      <c r="H28" s="1015"/>
      <c r="I28" s="1017"/>
      <c r="J28" s="1018"/>
      <c r="K28" s="1014">
        <v>5</v>
      </c>
      <c r="L28" s="1015"/>
      <c r="M28" s="1015"/>
      <c r="N28" s="1017" t="s">
        <v>50</v>
      </c>
      <c r="O28" s="1020"/>
      <c r="P28" s="1022"/>
      <c r="Q28" s="1023"/>
      <c r="R28" s="1023"/>
      <c r="S28" s="1024"/>
      <c r="T28" s="1028"/>
      <c r="U28" s="1029"/>
      <c r="V28" s="1029"/>
      <c r="W28" s="1029"/>
      <c r="X28" s="1029"/>
      <c r="Y28" s="1029"/>
      <c r="Z28" s="1029"/>
      <c r="AA28" s="1030"/>
      <c r="AB28" s="1031"/>
      <c r="AC28" s="1036"/>
      <c r="AD28" s="1023"/>
      <c r="AE28" s="1023"/>
      <c r="AF28" s="1024"/>
      <c r="AG28" s="1028"/>
      <c r="AH28" s="1029"/>
      <c r="AI28" s="1029"/>
      <c r="AJ28" s="1029"/>
      <c r="AK28" s="1029"/>
      <c r="AL28" s="1029"/>
      <c r="AM28" s="1029"/>
      <c r="AN28" s="1029"/>
      <c r="AO28" s="1038"/>
      <c r="AP28" s="1036"/>
      <c r="AQ28" s="1023"/>
      <c r="AR28" s="1023"/>
      <c r="AS28" s="1024"/>
      <c r="AT28" s="1028"/>
      <c r="AU28" s="1029"/>
      <c r="AV28" s="1029"/>
      <c r="AW28" s="1029"/>
      <c r="AX28" s="1029"/>
      <c r="AY28" s="1029"/>
      <c r="AZ28" s="1029"/>
      <c r="BA28" s="1030"/>
      <c r="BB28" s="1031"/>
      <c r="BC28" s="1052">
        <f>SUM(P28+AC28+AP28)</f>
        <v>0</v>
      </c>
      <c r="BD28" s="1053"/>
      <c r="BE28" s="1053"/>
      <c r="BF28" s="1054"/>
      <c r="BG28" s="1040">
        <f t="shared" ref="BG28" si="0">SUM(T28+AG28+AT28)</f>
        <v>0</v>
      </c>
      <c r="BH28" s="1041"/>
      <c r="BI28" s="1041"/>
      <c r="BJ28" s="1041"/>
      <c r="BK28" s="1041"/>
      <c r="BL28" s="1041"/>
      <c r="BM28" s="1041"/>
      <c r="BN28" s="1046"/>
      <c r="BO28" s="1046"/>
      <c r="BP28" s="1058"/>
      <c r="BQ28" s="1023"/>
      <c r="BR28" s="1023"/>
      <c r="BS28" s="1024"/>
      <c r="BT28" s="1028"/>
      <c r="BU28" s="1029"/>
      <c r="BV28" s="1029"/>
      <c r="BW28" s="1029"/>
      <c r="BX28" s="1029"/>
      <c r="BY28" s="1029"/>
      <c r="BZ28" s="1029"/>
      <c r="CA28" s="1030"/>
      <c r="CB28" s="1031"/>
      <c r="CC28" s="1036"/>
      <c r="CD28" s="1023"/>
      <c r="CE28" s="1023"/>
      <c r="CF28" s="1024"/>
      <c r="CG28" s="1028"/>
      <c r="CH28" s="1029"/>
      <c r="CI28" s="1029"/>
      <c r="CJ28" s="1029"/>
      <c r="CK28" s="1029"/>
      <c r="CL28" s="1029"/>
      <c r="CM28" s="1029"/>
      <c r="CN28" s="1029"/>
      <c r="CO28" s="1038"/>
      <c r="CP28" s="1040">
        <f t="shared" ref="CP28" si="1">SUM(BP28+CC28)</f>
        <v>0</v>
      </c>
      <c r="CQ28" s="1041"/>
      <c r="CR28" s="1041"/>
      <c r="CS28" s="1042"/>
      <c r="CT28" s="1040">
        <f t="shared" ref="CT28" si="2">SUM(BT28+CG28)</f>
        <v>0</v>
      </c>
      <c r="CU28" s="1041"/>
      <c r="CV28" s="1041"/>
      <c r="CW28" s="1041"/>
      <c r="CX28" s="1041"/>
      <c r="CY28" s="1041"/>
      <c r="CZ28" s="1041"/>
      <c r="DA28" s="1046"/>
      <c r="DB28" s="1047"/>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051"/>
      <c r="C29" s="1019"/>
      <c r="D29" s="1019"/>
      <c r="E29" s="1019"/>
      <c r="F29" s="1016"/>
      <c r="G29" s="1016"/>
      <c r="H29" s="1016"/>
      <c r="I29" s="1019"/>
      <c r="J29" s="1019"/>
      <c r="K29" s="1016"/>
      <c r="L29" s="1016"/>
      <c r="M29" s="1016"/>
      <c r="N29" s="1019"/>
      <c r="O29" s="1021"/>
      <c r="P29" s="1025"/>
      <c r="Q29" s="1026"/>
      <c r="R29" s="1026"/>
      <c r="S29" s="1027"/>
      <c r="T29" s="1032"/>
      <c r="U29" s="1033"/>
      <c r="V29" s="1033"/>
      <c r="W29" s="1033"/>
      <c r="X29" s="1033"/>
      <c r="Y29" s="1033"/>
      <c r="Z29" s="1033"/>
      <c r="AA29" s="1034"/>
      <c r="AB29" s="1035"/>
      <c r="AC29" s="1037"/>
      <c r="AD29" s="1026"/>
      <c r="AE29" s="1026"/>
      <c r="AF29" s="1027"/>
      <c r="AG29" s="1032"/>
      <c r="AH29" s="1033"/>
      <c r="AI29" s="1033"/>
      <c r="AJ29" s="1033"/>
      <c r="AK29" s="1033"/>
      <c r="AL29" s="1033"/>
      <c r="AM29" s="1033"/>
      <c r="AN29" s="1033"/>
      <c r="AO29" s="1039"/>
      <c r="AP29" s="1037"/>
      <c r="AQ29" s="1026"/>
      <c r="AR29" s="1026"/>
      <c r="AS29" s="1027"/>
      <c r="AT29" s="1032"/>
      <c r="AU29" s="1033"/>
      <c r="AV29" s="1033"/>
      <c r="AW29" s="1033"/>
      <c r="AX29" s="1033"/>
      <c r="AY29" s="1033"/>
      <c r="AZ29" s="1033"/>
      <c r="BA29" s="1034"/>
      <c r="BB29" s="1035"/>
      <c r="BC29" s="1055"/>
      <c r="BD29" s="1056"/>
      <c r="BE29" s="1056"/>
      <c r="BF29" s="1057"/>
      <c r="BG29" s="1043"/>
      <c r="BH29" s="1044"/>
      <c r="BI29" s="1044"/>
      <c r="BJ29" s="1044"/>
      <c r="BK29" s="1044"/>
      <c r="BL29" s="1044"/>
      <c r="BM29" s="1044"/>
      <c r="BN29" s="1048"/>
      <c r="BO29" s="1048"/>
      <c r="BP29" s="1059"/>
      <c r="BQ29" s="1026"/>
      <c r="BR29" s="1026"/>
      <c r="BS29" s="1027"/>
      <c r="BT29" s="1032"/>
      <c r="BU29" s="1033"/>
      <c r="BV29" s="1033"/>
      <c r="BW29" s="1033"/>
      <c r="BX29" s="1033"/>
      <c r="BY29" s="1033"/>
      <c r="BZ29" s="1033"/>
      <c r="CA29" s="1034"/>
      <c r="CB29" s="1035"/>
      <c r="CC29" s="1037"/>
      <c r="CD29" s="1026"/>
      <c r="CE29" s="1026"/>
      <c r="CF29" s="1027"/>
      <c r="CG29" s="1032"/>
      <c r="CH29" s="1033"/>
      <c r="CI29" s="1033"/>
      <c r="CJ29" s="1033"/>
      <c r="CK29" s="1033"/>
      <c r="CL29" s="1033"/>
      <c r="CM29" s="1033"/>
      <c r="CN29" s="1033"/>
      <c r="CO29" s="1039"/>
      <c r="CP29" s="1043"/>
      <c r="CQ29" s="1044"/>
      <c r="CR29" s="1044"/>
      <c r="CS29" s="1045"/>
      <c r="CT29" s="1043"/>
      <c r="CU29" s="1044"/>
      <c r="CV29" s="1044"/>
      <c r="CW29" s="1044"/>
      <c r="CX29" s="1044"/>
      <c r="CY29" s="1044"/>
      <c r="CZ29" s="1044"/>
      <c r="DA29" s="1048"/>
      <c r="DB29" s="1049"/>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050"/>
      <c r="C30" s="1018"/>
      <c r="D30" s="1018"/>
      <c r="E30" s="1018"/>
      <c r="F30" s="1014"/>
      <c r="G30" s="1015"/>
      <c r="H30" s="1015"/>
      <c r="I30" s="1017"/>
      <c r="J30" s="1018"/>
      <c r="K30" s="1014">
        <v>6</v>
      </c>
      <c r="L30" s="1015"/>
      <c r="M30" s="1015"/>
      <c r="N30" s="1017" t="s">
        <v>50</v>
      </c>
      <c r="O30" s="1020"/>
      <c r="P30" s="1022"/>
      <c r="Q30" s="1023"/>
      <c r="R30" s="1023"/>
      <c r="S30" s="1024"/>
      <c r="T30" s="1028"/>
      <c r="U30" s="1029"/>
      <c r="V30" s="1029"/>
      <c r="W30" s="1029"/>
      <c r="X30" s="1029"/>
      <c r="Y30" s="1029"/>
      <c r="Z30" s="1029"/>
      <c r="AA30" s="1030"/>
      <c r="AB30" s="1031"/>
      <c r="AC30" s="1036"/>
      <c r="AD30" s="1023"/>
      <c r="AE30" s="1023"/>
      <c r="AF30" s="1024"/>
      <c r="AG30" s="1028"/>
      <c r="AH30" s="1029"/>
      <c r="AI30" s="1029"/>
      <c r="AJ30" s="1029"/>
      <c r="AK30" s="1029"/>
      <c r="AL30" s="1029"/>
      <c r="AM30" s="1029"/>
      <c r="AN30" s="1029"/>
      <c r="AO30" s="1038"/>
      <c r="AP30" s="1036"/>
      <c r="AQ30" s="1023"/>
      <c r="AR30" s="1023"/>
      <c r="AS30" s="1024"/>
      <c r="AT30" s="1028"/>
      <c r="AU30" s="1029"/>
      <c r="AV30" s="1029"/>
      <c r="AW30" s="1029"/>
      <c r="AX30" s="1029"/>
      <c r="AY30" s="1029"/>
      <c r="AZ30" s="1029"/>
      <c r="BA30" s="1030"/>
      <c r="BB30" s="1031"/>
      <c r="BC30" s="1052">
        <f>SUM(P30+AC30+AP30)</f>
        <v>0</v>
      </c>
      <c r="BD30" s="1053"/>
      <c r="BE30" s="1053"/>
      <c r="BF30" s="1054"/>
      <c r="BG30" s="1040">
        <f t="shared" ref="BG30" si="3">SUM(T30+AG30+AT30)</f>
        <v>0</v>
      </c>
      <c r="BH30" s="1041"/>
      <c r="BI30" s="1041"/>
      <c r="BJ30" s="1041"/>
      <c r="BK30" s="1041"/>
      <c r="BL30" s="1041"/>
      <c r="BM30" s="1041"/>
      <c r="BN30" s="1046"/>
      <c r="BO30" s="1046"/>
      <c r="BP30" s="1058"/>
      <c r="BQ30" s="1023"/>
      <c r="BR30" s="1023"/>
      <c r="BS30" s="1024"/>
      <c r="BT30" s="1028"/>
      <c r="BU30" s="1029"/>
      <c r="BV30" s="1029"/>
      <c r="BW30" s="1029"/>
      <c r="BX30" s="1029"/>
      <c r="BY30" s="1029"/>
      <c r="BZ30" s="1029"/>
      <c r="CA30" s="1030"/>
      <c r="CB30" s="1031"/>
      <c r="CC30" s="1036"/>
      <c r="CD30" s="1023"/>
      <c r="CE30" s="1023"/>
      <c r="CF30" s="1024"/>
      <c r="CG30" s="1028"/>
      <c r="CH30" s="1029"/>
      <c r="CI30" s="1029"/>
      <c r="CJ30" s="1029"/>
      <c r="CK30" s="1029"/>
      <c r="CL30" s="1029"/>
      <c r="CM30" s="1029"/>
      <c r="CN30" s="1029"/>
      <c r="CO30" s="1038"/>
      <c r="CP30" s="1040">
        <f t="shared" ref="CP30" si="4">SUM(BP30+CC30)</f>
        <v>0</v>
      </c>
      <c r="CQ30" s="1041"/>
      <c r="CR30" s="1041"/>
      <c r="CS30" s="1042"/>
      <c r="CT30" s="1040">
        <f t="shared" ref="CT30" si="5">SUM(BT30+CG30)</f>
        <v>0</v>
      </c>
      <c r="CU30" s="1041"/>
      <c r="CV30" s="1041"/>
      <c r="CW30" s="1041"/>
      <c r="CX30" s="1041"/>
      <c r="CY30" s="1041"/>
      <c r="CZ30" s="1041"/>
      <c r="DA30" s="1046"/>
      <c r="DB30" s="1047"/>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051"/>
      <c r="C31" s="1019"/>
      <c r="D31" s="1019"/>
      <c r="E31" s="1019"/>
      <c r="F31" s="1016"/>
      <c r="G31" s="1016"/>
      <c r="H31" s="1016"/>
      <c r="I31" s="1019"/>
      <c r="J31" s="1019"/>
      <c r="K31" s="1016"/>
      <c r="L31" s="1016"/>
      <c r="M31" s="1016"/>
      <c r="N31" s="1019"/>
      <c r="O31" s="1021"/>
      <c r="P31" s="1025"/>
      <c r="Q31" s="1026"/>
      <c r="R31" s="1026"/>
      <c r="S31" s="1027"/>
      <c r="T31" s="1032"/>
      <c r="U31" s="1033"/>
      <c r="V31" s="1033"/>
      <c r="W31" s="1033"/>
      <c r="X31" s="1033"/>
      <c r="Y31" s="1033"/>
      <c r="Z31" s="1033"/>
      <c r="AA31" s="1034"/>
      <c r="AB31" s="1035"/>
      <c r="AC31" s="1037"/>
      <c r="AD31" s="1026"/>
      <c r="AE31" s="1026"/>
      <c r="AF31" s="1027"/>
      <c r="AG31" s="1032"/>
      <c r="AH31" s="1033"/>
      <c r="AI31" s="1033"/>
      <c r="AJ31" s="1033"/>
      <c r="AK31" s="1033"/>
      <c r="AL31" s="1033"/>
      <c r="AM31" s="1033"/>
      <c r="AN31" s="1033"/>
      <c r="AO31" s="1039"/>
      <c r="AP31" s="1037"/>
      <c r="AQ31" s="1026"/>
      <c r="AR31" s="1026"/>
      <c r="AS31" s="1027"/>
      <c r="AT31" s="1032"/>
      <c r="AU31" s="1033"/>
      <c r="AV31" s="1033"/>
      <c r="AW31" s="1033"/>
      <c r="AX31" s="1033"/>
      <c r="AY31" s="1033"/>
      <c r="AZ31" s="1033"/>
      <c r="BA31" s="1034"/>
      <c r="BB31" s="1035"/>
      <c r="BC31" s="1055"/>
      <c r="BD31" s="1056"/>
      <c r="BE31" s="1056"/>
      <c r="BF31" s="1057"/>
      <c r="BG31" s="1043"/>
      <c r="BH31" s="1044"/>
      <c r="BI31" s="1044"/>
      <c r="BJ31" s="1044"/>
      <c r="BK31" s="1044"/>
      <c r="BL31" s="1044"/>
      <c r="BM31" s="1044"/>
      <c r="BN31" s="1048"/>
      <c r="BO31" s="1048"/>
      <c r="BP31" s="1059"/>
      <c r="BQ31" s="1026"/>
      <c r="BR31" s="1026"/>
      <c r="BS31" s="1027"/>
      <c r="BT31" s="1032"/>
      <c r="BU31" s="1033"/>
      <c r="BV31" s="1033"/>
      <c r="BW31" s="1033"/>
      <c r="BX31" s="1033"/>
      <c r="BY31" s="1033"/>
      <c r="BZ31" s="1033"/>
      <c r="CA31" s="1034"/>
      <c r="CB31" s="1035"/>
      <c r="CC31" s="1037"/>
      <c r="CD31" s="1026"/>
      <c r="CE31" s="1026"/>
      <c r="CF31" s="1027"/>
      <c r="CG31" s="1032"/>
      <c r="CH31" s="1033"/>
      <c r="CI31" s="1033"/>
      <c r="CJ31" s="1033"/>
      <c r="CK31" s="1033"/>
      <c r="CL31" s="1033"/>
      <c r="CM31" s="1033"/>
      <c r="CN31" s="1033"/>
      <c r="CO31" s="1039"/>
      <c r="CP31" s="1043"/>
      <c r="CQ31" s="1044"/>
      <c r="CR31" s="1044"/>
      <c r="CS31" s="1045"/>
      <c r="CT31" s="1043"/>
      <c r="CU31" s="1044"/>
      <c r="CV31" s="1044"/>
      <c r="CW31" s="1044"/>
      <c r="CX31" s="1044"/>
      <c r="CY31" s="1044"/>
      <c r="CZ31" s="1044"/>
      <c r="DA31" s="1048"/>
      <c r="DB31" s="1049"/>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050"/>
      <c r="C32" s="1018"/>
      <c r="D32" s="1018"/>
      <c r="E32" s="1018"/>
      <c r="F32" s="1014"/>
      <c r="G32" s="1015"/>
      <c r="H32" s="1015"/>
      <c r="I32" s="1017"/>
      <c r="J32" s="1018"/>
      <c r="K32" s="1014">
        <v>7</v>
      </c>
      <c r="L32" s="1015"/>
      <c r="M32" s="1015"/>
      <c r="N32" s="1017" t="s">
        <v>50</v>
      </c>
      <c r="O32" s="1020"/>
      <c r="P32" s="1022"/>
      <c r="Q32" s="1023"/>
      <c r="R32" s="1023"/>
      <c r="S32" s="1024"/>
      <c r="T32" s="1028"/>
      <c r="U32" s="1029"/>
      <c r="V32" s="1029"/>
      <c r="W32" s="1029"/>
      <c r="X32" s="1029"/>
      <c r="Y32" s="1029"/>
      <c r="Z32" s="1029"/>
      <c r="AA32" s="1030"/>
      <c r="AB32" s="1031"/>
      <c r="AC32" s="1036"/>
      <c r="AD32" s="1023"/>
      <c r="AE32" s="1023"/>
      <c r="AF32" s="1024"/>
      <c r="AG32" s="1028"/>
      <c r="AH32" s="1029"/>
      <c r="AI32" s="1029"/>
      <c r="AJ32" s="1029"/>
      <c r="AK32" s="1029"/>
      <c r="AL32" s="1029"/>
      <c r="AM32" s="1029"/>
      <c r="AN32" s="1029"/>
      <c r="AO32" s="1038"/>
      <c r="AP32" s="1036"/>
      <c r="AQ32" s="1023"/>
      <c r="AR32" s="1023"/>
      <c r="AS32" s="1024"/>
      <c r="AT32" s="1028"/>
      <c r="AU32" s="1029"/>
      <c r="AV32" s="1029"/>
      <c r="AW32" s="1029"/>
      <c r="AX32" s="1029"/>
      <c r="AY32" s="1029"/>
      <c r="AZ32" s="1029"/>
      <c r="BA32" s="1030"/>
      <c r="BB32" s="1031"/>
      <c r="BC32" s="1052">
        <f>SUM(P32+AC32+AP32)</f>
        <v>0</v>
      </c>
      <c r="BD32" s="1053"/>
      <c r="BE32" s="1053"/>
      <c r="BF32" s="1054"/>
      <c r="BG32" s="1040">
        <f t="shared" ref="BG32" si="6">SUM(T32+AG32+AT32)</f>
        <v>0</v>
      </c>
      <c r="BH32" s="1041"/>
      <c r="BI32" s="1041"/>
      <c r="BJ32" s="1041"/>
      <c r="BK32" s="1041"/>
      <c r="BL32" s="1041"/>
      <c r="BM32" s="1041"/>
      <c r="BN32" s="1046"/>
      <c r="BO32" s="1046"/>
      <c r="BP32" s="1058"/>
      <c r="BQ32" s="1023"/>
      <c r="BR32" s="1023"/>
      <c r="BS32" s="1024"/>
      <c r="BT32" s="1028"/>
      <c r="BU32" s="1029"/>
      <c r="BV32" s="1029"/>
      <c r="BW32" s="1029"/>
      <c r="BX32" s="1029"/>
      <c r="BY32" s="1029"/>
      <c r="BZ32" s="1029"/>
      <c r="CA32" s="1030"/>
      <c r="CB32" s="1031"/>
      <c r="CC32" s="1036"/>
      <c r="CD32" s="1023"/>
      <c r="CE32" s="1023"/>
      <c r="CF32" s="1024"/>
      <c r="CG32" s="1028"/>
      <c r="CH32" s="1029"/>
      <c r="CI32" s="1029"/>
      <c r="CJ32" s="1029"/>
      <c r="CK32" s="1029"/>
      <c r="CL32" s="1029"/>
      <c r="CM32" s="1029"/>
      <c r="CN32" s="1029"/>
      <c r="CO32" s="1038"/>
      <c r="CP32" s="1040">
        <f t="shared" ref="CP32" si="7">SUM(BP32+CC32)</f>
        <v>0</v>
      </c>
      <c r="CQ32" s="1041"/>
      <c r="CR32" s="1041"/>
      <c r="CS32" s="1042"/>
      <c r="CT32" s="1040">
        <f t="shared" ref="CT32" si="8">SUM(BT32+CG32)</f>
        <v>0</v>
      </c>
      <c r="CU32" s="1041"/>
      <c r="CV32" s="1041"/>
      <c r="CW32" s="1041"/>
      <c r="CX32" s="1041"/>
      <c r="CY32" s="1041"/>
      <c r="CZ32" s="1041"/>
      <c r="DA32" s="1046"/>
      <c r="DB32" s="1047"/>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051"/>
      <c r="C33" s="1019"/>
      <c r="D33" s="1019"/>
      <c r="E33" s="1019"/>
      <c r="F33" s="1016"/>
      <c r="G33" s="1016"/>
      <c r="H33" s="1016"/>
      <c r="I33" s="1019"/>
      <c r="J33" s="1019"/>
      <c r="K33" s="1016"/>
      <c r="L33" s="1016"/>
      <c r="M33" s="1016"/>
      <c r="N33" s="1019"/>
      <c r="O33" s="1021"/>
      <c r="P33" s="1025"/>
      <c r="Q33" s="1026"/>
      <c r="R33" s="1026"/>
      <c r="S33" s="1027"/>
      <c r="T33" s="1032"/>
      <c r="U33" s="1033"/>
      <c r="V33" s="1033"/>
      <c r="W33" s="1033"/>
      <c r="X33" s="1033"/>
      <c r="Y33" s="1033"/>
      <c r="Z33" s="1033"/>
      <c r="AA33" s="1034"/>
      <c r="AB33" s="1035"/>
      <c r="AC33" s="1037"/>
      <c r="AD33" s="1026"/>
      <c r="AE33" s="1026"/>
      <c r="AF33" s="1027"/>
      <c r="AG33" s="1032"/>
      <c r="AH33" s="1033"/>
      <c r="AI33" s="1033"/>
      <c r="AJ33" s="1033"/>
      <c r="AK33" s="1033"/>
      <c r="AL33" s="1033"/>
      <c r="AM33" s="1033"/>
      <c r="AN33" s="1033"/>
      <c r="AO33" s="1039"/>
      <c r="AP33" s="1037"/>
      <c r="AQ33" s="1026"/>
      <c r="AR33" s="1026"/>
      <c r="AS33" s="1027"/>
      <c r="AT33" s="1032"/>
      <c r="AU33" s="1033"/>
      <c r="AV33" s="1033"/>
      <c r="AW33" s="1033"/>
      <c r="AX33" s="1033"/>
      <c r="AY33" s="1033"/>
      <c r="AZ33" s="1033"/>
      <c r="BA33" s="1034"/>
      <c r="BB33" s="1035"/>
      <c r="BC33" s="1055"/>
      <c r="BD33" s="1056"/>
      <c r="BE33" s="1056"/>
      <c r="BF33" s="1057"/>
      <c r="BG33" s="1043"/>
      <c r="BH33" s="1044"/>
      <c r="BI33" s="1044"/>
      <c r="BJ33" s="1044"/>
      <c r="BK33" s="1044"/>
      <c r="BL33" s="1044"/>
      <c r="BM33" s="1044"/>
      <c r="BN33" s="1048"/>
      <c r="BO33" s="1048"/>
      <c r="BP33" s="1059"/>
      <c r="BQ33" s="1026"/>
      <c r="BR33" s="1026"/>
      <c r="BS33" s="1027"/>
      <c r="BT33" s="1032"/>
      <c r="BU33" s="1033"/>
      <c r="BV33" s="1033"/>
      <c r="BW33" s="1033"/>
      <c r="BX33" s="1033"/>
      <c r="BY33" s="1033"/>
      <c r="BZ33" s="1033"/>
      <c r="CA33" s="1034"/>
      <c r="CB33" s="1035"/>
      <c r="CC33" s="1037"/>
      <c r="CD33" s="1026"/>
      <c r="CE33" s="1026"/>
      <c r="CF33" s="1027"/>
      <c r="CG33" s="1032"/>
      <c r="CH33" s="1033"/>
      <c r="CI33" s="1033"/>
      <c r="CJ33" s="1033"/>
      <c r="CK33" s="1033"/>
      <c r="CL33" s="1033"/>
      <c r="CM33" s="1033"/>
      <c r="CN33" s="1033"/>
      <c r="CO33" s="1039"/>
      <c r="CP33" s="1043"/>
      <c r="CQ33" s="1044"/>
      <c r="CR33" s="1044"/>
      <c r="CS33" s="1045"/>
      <c r="CT33" s="1043"/>
      <c r="CU33" s="1044"/>
      <c r="CV33" s="1044"/>
      <c r="CW33" s="1044"/>
      <c r="CX33" s="1044"/>
      <c r="CY33" s="1044"/>
      <c r="CZ33" s="1044"/>
      <c r="DA33" s="1048"/>
      <c r="DB33" s="1049"/>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050"/>
      <c r="C34" s="1018"/>
      <c r="D34" s="1018"/>
      <c r="E34" s="1018"/>
      <c r="F34" s="1014"/>
      <c r="G34" s="1015"/>
      <c r="H34" s="1015"/>
      <c r="I34" s="1017"/>
      <c r="J34" s="1018"/>
      <c r="K34" s="1014">
        <v>8</v>
      </c>
      <c r="L34" s="1015"/>
      <c r="M34" s="1015"/>
      <c r="N34" s="1017" t="s">
        <v>50</v>
      </c>
      <c r="O34" s="1020"/>
      <c r="P34" s="1022"/>
      <c r="Q34" s="1023"/>
      <c r="R34" s="1023"/>
      <c r="S34" s="1024"/>
      <c r="T34" s="1028"/>
      <c r="U34" s="1029"/>
      <c r="V34" s="1029"/>
      <c r="W34" s="1029"/>
      <c r="X34" s="1029"/>
      <c r="Y34" s="1029"/>
      <c r="Z34" s="1029"/>
      <c r="AA34" s="1030"/>
      <c r="AB34" s="1031"/>
      <c r="AC34" s="1036"/>
      <c r="AD34" s="1023"/>
      <c r="AE34" s="1023"/>
      <c r="AF34" s="1024"/>
      <c r="AG34" s="1028"/>
      <c r="AH34" s="1029"/>
      <c r="AI34" s="1029"/>
      <c r="AJ34" s="1029"/>
      <c r="AK34" s="1029"/>
      <c r="AL34" s="1029"/>
      <c r="AM34" s="1029"/>
      <c r="AN34" s="1029"/>
      <c r="AO34" s="1038"/>
      <c r="AP34" s="1036"/>
      <c r="AQ34" s="1023"/>
      <c r="AR34" s="1023"/>
      <c r="AS34" s="1024"/>
      <c r="AT34" s="1028"/>
      <c r="AU34" s="1029"/>
      <c r="AV34" s="1029"/>
      <c r="AW34" s="1029"/>
      <c r="AX34" s="1029"/>
      <c r="AY34" s="1029"/>
      <c r="AZ34" s="1029"/>
      <c r="BA34" s="1030"/>
      <c r="BB34" s="1031"/>
      <c r="BC34" s="1052">
        <f>SUM(P34+AC34+AP34)</f>
        <v>0</v>
      </c>
      <c r="BD34" s="1053"/>
      <c r="BE34" s="1053"/>
      <c r="BF34" s="1054"/>
      <c r="BG34" s="1040">
        <f t="shared" ref="BG34" si="9">SUM(T34+AG34+AT34)</f>
        <v>0</v>
      </c>
      <c r="BH34" s="1041"/>
      <c r="BI34" s="1041"/>
      <c r="BJ34" s="1041"/>
      <c r="BK34" s="1041"/>
      <c r="BL34" s="1041"/>
      <c r="BM34" s="1041"/>
      <c r="BN34" s="1046"/>
      <c r="BO34" s="1046"/>
      <c r="BP34" s="1058"/>
      <c r="BQ34" s="1023"/>
      <c r="BR34" s="1023"/>
      <c r="BS34" s="1024"/>
      <c r="BT34" s="1028"/>
      <c r="BU34" s="1029"/>
      <c r="BV34" s="1029"/>
      <c r="BW34" s="1029"/>
      <c r="BX34" s="1029"/>
      <c r="BY34" s="1029"/>
      <c r="BZ34" s="1029"/>
      <c r="CA34" s="1030"/>
      <c r="CB34" s="1031"/>
      <c r="CC34" s="1036"/>
      <c r="CD34" s="1023"/>
      <c r="CE34" s="1023"/>
      <c r="CF34" s="1024"/>
      <c r="CG34" s="1028"/>
      <c r="CH34" s="1029"/>
      <c r="CI34" s="1029"/>
      <c r="CJ34" s="1029"/>
      <c r="CK34" s="1029"/>
      <c r="CL34" s="1029"/>
      <c r="CM34" s="1029"/>
      <c r="CN34" s="1029"/>
      <c r="CO34" s="1038"/>
      <c r="CP34" s="1040">
        <f t="shared" ref="CP34" si="10">SUM(BP34+CC34)</f>
        <v>0</v>
      </c>
      <c r="CQ34" s="1041"/>
      <c r="CR34" s="1041"/>
      <c r="CS34" s="1042"/>
      <c r="CT34" s="1040">
        <f t="shared" ref="CT34" si="11">SUM(BT34+CG34)</f>
        <v>0</v>
      </c>
      <c r="CU34" s="1041"/>
      <c r="CV34" s="1041"/>
      <c r="CW34" s="1041"/>
      <c r="CX34" s="1041"/>
      <c r="CY34" s="1041"/>
      <c r="CZ34" s="1041"/>
      <c r="DA34" s="1046"/>
      <c r="DB34" s="1047"/>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051"/>
      <c r="C35" s="1019"/>
      <c r="D35" s="1019"/>
      <c r="E35" s="1019"/>
      <c r="F35" s="1016"/>
      <c r="G35" s="1016"/>
      <c r="H35" s="1016"/>
      <c r="I35" s="1019"/>
      <c r="J35" s="1019"/>
      <c r="K35" s="1016"/>
      <c r="L35" s="1016"/>
      <c r="M35" s="1016"/>
      <c r="N35" s="1019"/>
      <c r="O35" s="1021"/>
      <c r="P35" s="1025"/>
      <c r="Q35" s="1026"/>
      <c r="R35" s="1026"/>
      <c r="S35" s="1027"/>
      <c r="T35" s="1032"/>
      <c r="U35" s="1033"/>
      <c r="V35" s="1033"/>
      <c r="W35" s="1033"/>
      <c r="X35" s="1033"/>
      <c r="Y35" s="1033"/>
      <c r="Z35" s="1033"/>
      <c r="AA35" s="1034"/>
      <c r="AB35" s="1035"/>
      <c r="AC35" s="1037"/>
      <c r="AD35" s="1026"/>
      <c r="AE35" s="1026"/>
      <c r="AF35" s="1027"/>
      <c r="AG35" s="1032"/>
      <c r="AH35" s="1033"/>
      <c r="AI35" s="1033"/>
      <c r="AJ35" s="1033"/>
      <c r="AK35" s="1033"/>
      <c r="AL35" s="1033"/>
      <c r="AM35" s="1033"/>
      <c r="AN35" s="1033"/>
      <c r="AO35" s="1039"/>
      <c r="AP35" s="1037"/>
      <c r="AQ35" s="1026"/>
      <c r="AR35" s="1026"/>
      <c r="AS35" s="1027"/>
      <c r="AT35" s="1032"/>
      <c r="AU35" s="1033"/>
      <c r="AV35" s="1033"/>
      <c r="AW35" s="1033"/>
      <c r="AX35" s="1033"/>
      <c r="AY35" s="1033"/>
      <c r="AZ35" s="1033"/>
      <c r="BA35" s="1034"/>
      <c r="BB35" s="1035"/>
      <c r="BC35" s="1055"/>
      <c r="BD35" s="1056"/>
      <c r="BE35" s="1056"/>
      <c r="BF35" s="1057"/>
      <c r="BG35" s="1043"/>
      <c r="BH35" s="1044"/>
      <c r="BI35" s="1044"/>
      <c r="BJ35" s="1044"/>
      <c r="BK35" s="1044"/>
      <c r="BL35" s="1044"/>
      <c r="BM35" s="1044"/>
      <c r="BN35" s="1048"/>
      <c r="BO35" s="1048"/>
      <c r="BP35" s="1059"/>
      <c r="BQ35" s="1026"/>
      <c r="BR35" s="1026"/>
      <c r="BS35" s="1027"/>
      <c r="BT35" s="1032"/>
      <c r="BU35" s="1033"/>
      <c r="BV35" s="1033"/>
      <c r="BW35" s="1033"/>
      <c r="BX35" s="1033"/>
      <c r="BY35" s="1033"/>
      <c r="BZ35" s="1033"/>
      <c r="CA35" s="1034"/>
      <c r="CB35" s="1035"/>
      <c r="CC35" s="1037"/>
      <c r="CD35" s="1026"/>
      <c r="CE35" s="1026"/>
      <c r="CF35" s="1027"/>
      <c r="CG35" s="1032"/>
      <c r="CH35" s="1033"/>
      <c r="CI35" s="1033"/>
      <c r="CJ35" s="1033"/>
      <c r="CK35" s="1033"/>
      <c r="CL35" s="1033"/>
      <c r="CM35" s="1033"/>
      <c r="CN35" s="1033"/>
      <c r="CO35" s="1039"/>
      <c r="CP35" s="1043"/>
      <c r="CQ35" s="1044"/>
      <c r="CR35" s="1044"/>
      <c r="CS35" s="1045"/>
      <c r="CT35" s="1043"/>
      <c r="CU35" s="1044"/>
      <c r="CV35" s="1044"/>
      <c r="CW35" s="1044"/>
      <c r="CX35" s="1044"/>
      <c r="CY35" s="1044"/>
      <c r="CZ35" s="1044"/>
      <c r="DA35" s="1048"/>
      <c r="DB35" s="1049"/>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050"/>
      <c r="C36" s="1018"/>
      <c r="D36" s="1018"/>
      <c r="E36" s="1018"/>
      <c r="F36" s="1014"/>
      <c r="G36" s="1015"/>
      <c r="H36" s="1015"/>
      <c r="I36" s="1017"/>
      <c r="J36" s="1018"/>
      <c r="K36" s="1014">
        <v>9</v>
      </c>
      <c r="L36" s="1015"/>
      <c r="M36" s="1015"/>
      <c r="N36" s="1017" t="s">
        <v>50</v>
      </c>
      <c r="O36" s="1020"/>
      <c r="P36" s="1022"/>
      <c r="Q36" s="1023"/>
      <c r="R36" s="1023"/>
      <c r="S36" s="1024"/>
      <c r="T36" s="1028"/>
      <c r="U36" s="1029"/>
      <c r="V36" s="1029"/>
      <c r="W36" s="1029"/>
      <c r="X36" s="1029"/>
      <c r="Y36" s="1029"/>
      <c r="Z36" s="1029"/>
      <c r="AA36" s="1030"/>
      <c r="AB36" s="1031"/>
      <c r="AC36" s="1036"/>
      <c r="AD36" s="1023"/>
      <c r="AE36" s="1023"/>
      <c r="AF36" s="1024"/>
      <c r="AG36" s="1028"/>
      <c r="AH36" s="1029"/>
      <c r="AI36" s="1029"/>
      <c r="AJ36" s="1029"/>
      <c r="AK36" s="1029"/>
      <c r="AL36" s="1029"/>
      <c r="AM36" s="1029"/>
      <c r="AN36" s="1029"/>
      <c r="AO36" s="1038"/>
      <c r="AP36" s="1036"/>
      <c r="AQ36" s="1023"/>
      <c r="AR36" s="1023"/>
      <c r="AS36" s="1024"/>
      <c r="AT36" s="1028"/>
      <c r="AU36" s="1029"/>
      <c r="AV36" s="1029"/>
      <c r="AW36" s="1029"/>
      <c r="AX36" s="1029"/>
      <c r="AY36" s="1029"/>
      <c r="AZ36" s="1029"/>
      <c r="BA36" s="1030"/>
      <c r="BB36" s="1031"/>
      <c r="BC36" s="1052">
        <f>SUM(P36+AC36+AP36)</f>
        <v>0</v>
      </c>
      <c r="BD36" s="1053"/>
      <c r="BE36" s="1053"/>
      <c r="BF36" s="1054"/>
      <c r="BG36" s="1040">
        <f t="shared" ref="BG36" si="12">SUM(T36+AG36+AT36)</f>
        <v>0</v>
      </c>
      <c r="BH36" s="1041"/>
      <c r="BI36" s="1041"/>
      <c r="BJ36" s="1041"/>
      <c r="BK36" s="1041"/>
      <c r="BL36" s="1041"/>
      <c r="BM36" s="1041"/>
      <c r="BN36" s="1046"/>
      <c r="BO36" s="1046"/>
      <c r="BP36" s="1058"/>
      <c r="BQ36" s="1023"/>
      <c r="BR36" s="1023"/>
      <c r="BS36" s="1024"/>
      <c r="BT36" s="1028"/>
      <c r="BU36" s="1029"/>
      <c r="BV36" s="1029"/>
      <c r="BW36" s="1029"/>
      <c r="BX36" s="1029"/>
      <c r="BY36" s="1029"/>
      <c r="BZ36" s="1029"/>
      <c r="CA36" s="1030"/>
      <c r="CB36" s="1031"/>
      <c r="CC36" s="1036"/>
      <c r="CD36" s="1023"/>
      <c r="CE36" s="1023"/>
      <c r="CF36" s="1024"/>
      <c r="CG36" s="1028"/>
      <c r="CH36" s="1029"/>
      <c r="CI36" s="1029"/>
      <c r="CJ36" s="1029"/>
      <c r="CK36" s="1029"/>
      <c r="CL36" s="1029"/>
      <c r="CM36" s="1029"/>
      <c r="CN36" s="1029"/>
      <c r="CO36" s="1038"/>
      <c r="CP36" s="1040">
        <f>SUM(BP36+CC36)</f>
        <v>0</v>
      </c>
      <c r="CQ36" s="1041"/>
      <c r="CR36" s="1041"/>
      <c r="CS36" s="1042"/>
      <c r="CT36" s="1040">
        <f t="shared" ref="CT36" si="13">SUM(BT36+CG36)</f>
        <v>0</v>
      </c>
      <c r="CU36" s="1041"/>
      <c r="CV36" s="1041"/>
      <c r="CW36" s="1041"/>
      <c r="CX36" s="1041"/>
      <c r="CY36" s="1041"/>
      <c r="CZ36" s="1041"/>
      <c r="DA36" s="1046"/>
      <c r="DB36" s="1047"/>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068"/>
      <c r="C37" s="1069"/>
      <c r="D37" s="1069"/>
      <c r="E37" s="1069"/>
      <c r="F37" s="1070"/>
      <c r="G37" s="1070"/>
      <c r="H37" s="1070"/>
      <c r="I37" s="1069"/>
      <c r="J37" s="1069"/>
      <c r="K37" s="1070"/>
      <c r="L37" s="1070"/>
      <c r="M37" s="1070"/>
      <c r="N37" s="1069"/>
      <c r="O37" s="1071"/>
      <c r="P37" s="1072"/>
      <c r="Q37" s="1065"/>
      <c r="R37" s="1065"/>
      <c r="S37" s="1066"/>
      <c r="T37" s="1060"/>
      <c r="U37" s="1061"/>
      <c r="V37" s="1061"/>
      <c r="W37" s="1061"/>
      <c r="X37" s="1061"/>
      <c r="Y37" s="1061"/>
      <c r="Z37" s="1061"/>
      <c r="AA37" s="1062"/>
      <c r="AB37" s="1063"/>
      <c r="AC37" s="1064"/>
      <c r="AD37" s="1065"/>
      <c r="AE37" s="1065"/>
      <c r="AF37" s="1066"/>
      <c r="AG37" s="1060"/>
      <c r="AH37" s="1061"/>
      <c r="AI37" s="1061"/>
      <c r="AJ37" s="1061"/>
      <c r="AK37" s="1061"/>
      <c r="AL37" s="1061"/>
      <c r="AM37" s="1061"/>
      <c r="AN37" s="1061"/>
      <c r="AO37" s="1067"/>
      <c r="AP37" s="1064"/>
      <c r="AQ37" s="1065"/>
      <c r="AR37" s="1065"/>
      <c r="AS37" s="1066"/>
      <c r="AT37" s="1060"/>
      <c r="AU37" s="1061"/>
      <c r="AV37" s="1061"/>
      <c r="AW37" s="1061"/>
      <c r="AX37" s="1061"/>
      <c r="AY37" s="1061"/>
      <c r="AZ37" s="1061"/>
      <c r="BA37" s="1062"/>
      <c r="BB37" s="1063"/>
      <c r="BC37" s="1055"/>
      <c r="BD37" s="1056"/>
      <c r="BE37" s="1056"/>
      <c r="BF37" s="1057"/>
      <c r="BG37" s="1043"/>
      <c r="BH37" s="1044"/>
      <c r="BI37" s="1044"/>
      <c r="BJ37" s="1044"/>
      <c r="BK37" s="1044"/>
      <c r="BL37" s="1044"/>
      <c r="BM37" s="1044"/>
      <c r="BN37" s="1048"/>
      <c r="BO37" s="1048"/>
      <c r="BP37" s="1073"/>
      <c r="BQ37" s="1065"/>
      <c r="BR37" s="1065"/>
      <c r="BS37" s="1066"/>
      <c r="BT37" s="1060"/>
      <c r="BU37" s="1061"/>
      <c r="BV37" s="1061"/>
      <c r="BW37" s="1061"/>
      <c r="BX37" s="1061"/>
      <c r="BY37" s="1061"/>
      <c r="BZ37" s="1061"/>
      <c r="CA37" s="1062"/>
      <c r="CB37" s="1063"/>
      <c r="CC37" s="1064"/>
      <c r="CD37" s="1065"/>
      <c r="CE37" s="1065"/>
      <c r="CF37" s="1066"/>
      <c r="CG37" s="1060"/>
      <c r="CH37" s="1061"/>
      <c r="CI37" s="1061"/>
      <c r="CJ37" s="1061"/>
      <c r="CK37" s="1061"/>
      <c r="CL37" s="1061"/>
      <c r="CM37" s="1061"/>
      <c r="CN37" s="1061"/>
      <c r="CO37" s="1067"/>
      <c r="CP37" s="1043"/>
      <c r="CQ37" s="1044"/>
      <c r="CR37" s="1044"/>
      <c r="CS37" s="1045"/>
      <c r="CT37" s="1043"/>
      <c r="CU37" s="1044"/>
      <c r="CV37" s="1044"/>
      <c r="CW37" s="1044"/>
      <c r="CX37" s="1044"/>
      <c r="CY37" s="1044"/>
      <c r="CZ37" s="1044"/>
      <c r="DA37" s="1048"/>
      <c r="DB37" s="1049"/>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010" t="s">
        <v>272</v>
      </c>
      <c r="C38" s="1011"/>
      <c r="D38" s="1011"/>
      <c r="E38" s="1011"/>
      <c r="F38" s="1074"/>
      <c r="G38" s="1075"/>
      <c r="H38" s="1075"/>
      <c r="I38" s="1017" t="s">
        <v>27</v>
      </c>
      <c r="J38" s="1018"/>
      <c r="K38" s="1074"/>
      <c r="L38" s="1075"/>
      <c r="M38" s="1075"/>
      <c r="N38" s="1017" t="s">
        <v>50</v>
      </c>
      <c r="O38" s="1020"/>
      <c r="P38" s="1077"/>
      <c r="Q38" s="857"/>
      <c r="R38" s="857"/>
      <c r="S38" s="1078"/>
      <c r="T38" s="1028"/>
      <c r="U38" s="1029"/>
      <c r="V38" s="1029"/>
      <c r="W38" s="1029"/>
      <c r="X38" s="1029"/>
      <c r="Y38" s="1029"/>
      <c r="Z38" s="1029"/>
      <c r="AA38" s="1030"/>
      <c r="AB38" s="1031"/>
      <c r="AC38" s="1080"/>
      <c r="AD38" s="857"/>
      <c r="AE38" s="857"/>
      <c r="AF38" s="1078"/>
      <c r="AG38" s="1028"/>
      <c r="AH38" s="1029"/>
      <c r="AI38" s="1029"/>
      <c r="AJ38" s="1029"/>
      <c r="AK38" s="1029"/>
      <c r="AL38" s="1029"/>
      <c r="AM38" s="1029"/>
      <c r="AN38" s="1029"/>
      <c r="AO38" s="1038"/>
      <c r="AP38" s="1080"/>
      <c r="AQ38" s="857"/>
      <c r="AR38" s="857"/>
      <c r="AS38" s="1078"/>
      <c r="AT38" s="1028"/>
      <c r="AU38" s="1029"/>
      <c r="AV38" s="1029"/>
      <c r="AW38" s="1029"/>
      <c r="AX38" s="1029"/>
      <c r="AY38" s="1029"/>
      <c r="AZ38" s="1029"/>
      <c r="BA38" s="1030"/>
      <c r="BB38" s="1031"/>
      <c r="BC38" s="1080"/>
      <c r="BD38" s="857"/>
      <c r="BE38" s="857"/>
      <c r="BF38" s="1078"/>
      <c r="BG38" s="1040">
        <f t="shared" ref="BG38" si="14">SUM(T38+AG38+AT38)</f>
        <v>0</v>
      </c>
      <c r="BH38" s="1041"/>
      <c r="BI38" s="1041"/>
      <c r="BJ38" s="1041"/>
      <c r="BK38" s="1041"/>
      <c r="BL38" s="1041"/>
      <c r="BM38" s="1041"/>
      <c r="BN38" s="1046"/>
      <c r="BO38" s="1046"/>
      <c r="BP38" s="1082"/>
      <c r="BQ38" s="958"/>
      <c r="BR38" s="958"/>
      <c r="BS38" s="958"/>
      <c r="BT38" s="1028"/>
      <c r="BU38" s="1029"/>
      <c r="BV38" s="1029"/>
      <c r="BW38" s="1029"/>
      <c r="BX38" s="1029"/>
      <c r="BY38" s="1029"/>
      <c r="BZ38" s="1029"/>
      <c r="CA38" s="1030"/>
      <c r="CB38" s="1031"/>
      <c r="CC38" s="958"/>
      <c r="CD38" s="958"/>
      <c r="CE38" s="958"/>
      <c r="CF38" s="958"/>
      <c r="CG38" s="1028"/>
      <c r="CH38" s="1029"/>
      <c r="CI38" s="1029"/>
      <c r="CJ38" s="1029"/>
      <c r="CK38" s="1029"/>
      <c r="CL38" s="1029"/>
      <c r="CM38" s="1029"/>
      <c r="CN38" s="1030"/>
      <c r="CO38" s="1031"/>
      <c r="CP38" s="958"/>
      <c r="CQ38" s="958"/>
      <c r="CR38" s="958"/>
      <c r="CS38" s="958"/>
      <c r="CT38" s="1040">
        <f t="shared" ref="CT38" si="15">SUM(BT38+CG38)</f>
        <v>0</v>
      </c>
      <c r="CU38" s="1041"/>
      <c r="CV38" s="1041"/>
      <c r="CW38" s="1041"/>
      <c r="CX38" s="1041"/>
      <c r="CY38" s="1041"/>
      <c r="CZ38" s="1041"/>
      <c r="DA38" s="1046"/>
      <c r="DB38" s="1047"/>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012"/>
      <c r="C39" s="1013"/>
      <c r="D39" s="1013"/>
      <c r="E39" s="1013"/>
      <c r="F39" s="1076"/>
      <c r="G39" s="1076"/>
      <c r="H39" s="1076"/>
      <c r="I39" s="1019"/>
      <c r="J39" s="1019"/>
      <c r="K39" s="1076"/>
      <c r="L39" s="1076"/>
      <c r="M39" s="1076"/>
      <c r="N39" s="1019"/>
      <c r="O39" s="1021"/>
      <c r="P39" s="896"/>
      <c r="Q39" s="897"/>
      <c r="R39" s="897"/>
      <c r="S39" s="1079"/>
      <c r="T39" s="1032"/>
      <c r="U39" s="1033"/>
      <c r="V39" s="1033"/>
      <c r="W39" s="1033"/>
      <c r="X39" s="1033"/>
      <c r="Y39" s="1033"/>
      <c r="Z39" s="1033"/>
      <c r="AA39" s="1034"/>
      <c r="AB39" s="1035"/>
      <c r="AC39" s="1081"/>
      <c r="AD39" s="897"/>
      <c r="AE39" s="897"/>
      <c r="AF39" s="1079"/>
      <c r="AG39" s="1032"/>
      <c r="AH39" s="1033"/>
      <c r="AI39" s="1033"/>
      <c r="AJ39" s="1033"/>
      <c r="AK39" s="1033"/>
      <c r="AL39" s="1033"/>
      <c r="AM39" s="1033"/>
      <c r="AN39" s="1033"/>
      <c r="AO39" s="1039"/>
      <c r="AP39" s="1081"/>
      <c r="AQ39" s="897"/>
      <c r="AR39" s="897"/>
      <c r="AS39" s="1079"/>
      <c r="AT39" s="1032"/>
      <c r="AU39" s="1033"/>
      <c r="AV39" s="1033"/>
      <c r="AW39" s="1033"/>
      <c r="AX39" s="1033"/>
      <c r="AY39" s="1033"/>
      <c r="AZ39" s="1033"/>
      <c r="BA39" s="1034"/>
      <c r="BB39" s="1035"/>
      <c r="BC39" s="1081"/>
      <c r="BD39" s="897"/>
      <c r="BE39" s="897"/>
      <c r="BF39" s="1079"/>
      <c r="BG39" s="1043"/>
      <c r="BH39" s="1044"/>
      <c r="BI39" s="1044"/>
      <c r="BJ39" s="1044"/>
      <c r="BK39" s="1044"/>
      <c r="BL39" s="1044"/>
      <c r="BM39" s="1044"/>
      <c r="BN39" s="1048"/>
      <c r="BO39" s="1048"/>
      <c r="BP39" s="1082"/>
      <c r="BQ39" s="958"/>
      <c r="BR39" s="958"/>
      <c r="BS39" s="958"/>
      <c r="BT39" s="1032"/>
      <c r="BU39" s="1033"/>
      <c r="BV39" s="1033"/>
      <c r="BW39" s="1033"/>
      <c r="BX39" s="1033"/>
      <c r="BY39" s="1033"/>
      <c r="BZ39" s="1033"/>
      <c r="CA39" s="1034"/>
      <c r="CB39" s="1035"/>
      <c r="CC39" s="958"/>
      <c r="CD39" s="958"/>
      <c r="CE39" s="958"/>
      <c r="CF39" s="958"/>
      <c r="CG39" s="1032"/>
      <c r="CH39" s="1033"/>
      <c r="CI39" s="1033"/>
      <c r="CJ39" s="1033"/>
      <c r="CK39" s="1033"/>
      <c r="CL39" s="1033"/>
      <c r="CM39" s="1033"/>
      <c r="CN39" s="1034"/>
      <c r="CO39" s="1035"/>
      <c r="CP39" s="958"/>
      <c r="CQ39" s="958"/>
      <c r="CR39" s="958"/>
      <c r="CS39" s="958"/>
      <c r="CT39" s="1043"/>
      <c r="CU39" s="1044"/>
      <c r="CV39" s="1044"/>
      <c r="CW39" s="1044"/>
      <c r="CX39" s="1044"/>
      <c r="CY39" s="1044"/>
      <c r="CZ39" s="1044"/>
      <c r="DA39" s="1048"/>
      <c r="DB39" s="1049"/>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010" t="s">
        <v>272</v>
      </c>
      <c r="C40" s="1011"/>
      <c r="D40" s="1011"/>
      <c r="E40" s="1011"/>
      <c r="F40" s="1074"/>
      <c r="G40" s="1075"/>
      <c r="H40" s="1075"/>
      <c r="I40" s="1017" t="s">
        <v>27</v>
      </c>
      <c r="J40" s="1018"/>
      <c r="K40" s="1074"/>
      <c r="L40" s="1075"/>
      <c r="M40" s="1075"/>
      <c r="N40" s="1017" t="s">
        <v>50</v>
      </c>
      <c r="O40" s="1020"/>
      <c r="P40" s="1077"/>
      <c r="Q40" s="857"/>
      <c r="R40" s="857"/>
      <c r="S40" s="1078"/>
      <c r="T40" s="1028"/>
      <c r="U40" s="1029"/>
      <c r="V40" s="1029"/>
      <c r="W40" s="1029"/>
      <c r="X40" s="1029"/>
      <c r="Y40" s="1029"/>
      <c r="Z40" s="1029"/>
      <c r="AA40" s="1030"/>
      <c r="AB40" s="1031"/>
      <c r="AC40" s="1080"/>
      <c r="AD40" s="857"/>
      <c r="AE40" s="857"/>
      <c r="AF40" s="1078"/>
      <c r="AG40" s="1028"/>
      <c r="AH40" s="1029"/>
      <c r="AI40" s="1029"/>
      <c r="AJ40" s="1029"/>
      <c r="AK40" s="1029"/>
      <c r="AL40" s="1029"/>
      <c r="AM40" s="1029"/>
      <c r="AN40" s="1029"/>
      <c r="AO40" s="1038"/>
      <c r="AP40" s="1080"/>
      <c r="AQ40" s="857"/>
      <c r="AR40" s="857"/>
      <c r="AS40" s="1078"/>
      <c r="AT40" s="1028"/>
      <c r="AU40" s="1029"/>
      <c r="AV40" s="1029"/>
      <c r="AW40" s="1029"/>
      <c r="AX40" s="1029"/>
      <c r="AY40" s="1029"/>
      <c r="AZ40" s="1029"/>
      <c r="BA40" s="1030"/>
      <c r="BB40" s="1031"/>
      <c r="BC40" s="1080"/>
      <c r="BD40" s="857"/>
      <c r="BE40" s="857"/>
      <c r="BF40" s="1078"/>
      <c r="BG40" s="1040">
        <f t="shared" ref="BG40" si="16">SUM(T40+AG40+AT40)</f>
        <v>0</v>
      </c>
      <c r="BH40" s="1041"/>
      <c r="BI40" s="1041"/>
      <c r="BJ40" s="1041"/>
      <c r="BK40" s="1041"/>
      <c r="BL40" s="1041"/>
      <c r="BM40" s="1041"/>
      <c r="BN40" s="1046"/>
      <c r="BO40" s="1046"/>
      <c r="BP40" s="1082"/>
      <c r="BQ40" s="958"/>
      <c r="BR40" s="958"/>
      <c r="BS40" s="958"/>
      <c r="BT40" s="1028"/>
      <c r="BU40" s="1029"/>
      <c r="BV40" s="1029"/>
      <c r="BW40" s="1029"/>
      <c r="BX40" s="1029"/>
      <c r="BY40" s="1029"/>
      <c r="BZ40" s="1029"/>
      <c r="CA40" s="1030"/>
      <c r="CB40" s="1031"/>
      <c r="CC40" s="958"/>
      <c r="CD40" s="958"/>
      <c r="CE40" s="958"/>
      <c r="CF40" s="958"/>
      <c r="CG40" s="1028"/>
      <c r="CH40" s="1029"/>
      <c r="CI40" s="1029"/>
      <c r="CJ40" s="1029"/>
      <c r="CK40" s="1029"/>
      <c r="CL40" s="1029"/>
      <c r="CM40" s="1029"/>
      <c r="CN40" s="1030"/>
      <c r="CO40" s="1031"/>
      <c r="CP40" s="958"/>
      <c r="CQ40" s="958"/>
      <c r="CR40" s="958"/>
      <c r="CS40" s="958"/>
      <c r="CT40" s="1040">
        <f t="shared" ref="CT40" si="17">SUM(BT40+CG40)</f>
        <v>0</v>
      </c>
      <c r="CU40" s="1041"/>
      <c r="CV40" s="1041"/>
      <c r="CW40" s="1041"/>
      <c r="CX40" s="1041"/>
      <c r="CY40" s="1041"/>
      <c r="CZ40" s="1041"/>
      <c r="DA40" s="1046"/>
      <c r="DB40" s="1047"/>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012"/>
      <c r="C41" s="1013"/>
      <c r="D41" s="1013"/>
      <c r="E41" s="1013"/>
      <c r="F41" s="1076"/>
      <c r="G41" s="1076"/>
      <c r="H41" s="1076"/>
      <c r="I41" s="1019"/>
      <c r="J41" s="1019"/>
      <c r="K41" s="1076"/>
      <c r="L41" s="1076"/>
      <c r="M41" s="1076"/>
      <c r="N41" s="1019"/>
      <c r="O41" s="1021"/>
      <c r="P41" s="896"/>
      <c r="Q41" s="897"/>
      <c r="R41" s="897"/>
      <c r="S41" s="1079"/>
      <c r="T41" s="1032"/>
      <c r="U41" s="1033"/>
      <c r="V41" s="1033"/>
      <c r="W41" s="1033"/>
      <c r="X41" s="1033"/>
      <c r="Y41" s="1033"/>
      <c r="Z41" s="1033"/>
      <c r="AA41" s="1034"/>
      <c r="AB41" s="1035"/>
      <c r="AC41" s="1081"/>
      <c r="AD41" s="897"/>
      <c r="AE41" s="897"/>
      <c r="AF41" s="1079"/>
      <c r="AG41" s="1032"/>
      <c r="AH41" s="1033"/>
      <c r="AI41" s="1033"/>
      <c r="AJ41" s="1033"/>
      <c r="AK41" s="1033"/>
      <c r="AL41" s="1033"/>
      <c r="AM41" s="1033"/>
      <c r="AN41" s="1033"/>
      <c r="AO41" s="1039"/>
      <c r="AP41" s="1081"/>
      <c r="AQ41" s="897"/>
      <c r="AR41" s="897"/>
      <c r="AS41" s="1079"/>
      <c r="AT41" s="1032"/>
      <c r="AU41" s="1033"/>
      <c r="AV41" s="1033"/>
      <c r="AW41" s="1033"/>
      <c r="AX41" s="1033"/>
      <c r="AY41" s="1033"/>
      <c r="AZ41" s="1033"/>
      <c r="BA41" s="1034"/>
      <c r="BB41" s="1035"/>
      <c r="BC41" s="1081"/>
      <c r="BD41" s="897"/>
      <c r="BE41" s="897"/>
      <c r="BF41" s="1079"/>
      <c r="BG41" s="1043"/>
      <c r="BH41" s="1044"/>
      <c r="BI41" s="1044"/>
      <c r="BJ41" s="1044"/>
      <c r="BK41" s="1044"/>
      <c r="BL41" s="1044"/>
      <c r="BM41" s="1044"/>
      <c r="BN41" s="1048"/>
      <c r="BO41" s="1048"/>
      <c r="BP41" s="1082"/>
      <c r="BQ41" s="958"/>
      <c r="BR41" s="958"/>
      <c r="BS41" s="958"/>
      <c r="BT41" s="1032"/>
      <c r="BU41" s="1033"/>
      <c r="BV41" s="1033"/>
      <c r="BW41" s="1033"/>
      <c r="BX41" s="1033"/>
      <c r="BY41" s="1033"/>
      <c r="BZ41" s="1033"/>
      <c r="CA41" s="1034"/>
      <c r="CB41" s="1035"/>
      <c r="CC41" s="958"/>
      <c r="CD41" s="958"/>
      <c r="CE41" s="958"/>
      <c r="CF41" s="958"/>
      <c r="CG41" s="1032"/>
      <c r="CH41" s="1033"/>
      <c r="CI41" s="1033"/>
      <c r="CJ41" s="1033"/>
      <c r="CK41" s="1033"/>
      <c r="CL41" s="1033"/>
      <c r="CM41" s="1033"/>
      <c r="CN41" s="1034"/>
      <c r="CO41" s="1035"/>
      <c r="CP41" s="958"/>
      <c r="CQ41" s="958"/>
      <c r="CR41" s="958"/>
      <c r="CS41" s="958"/>
      <c r="CT41" s="1043"/>
      <c r="CU41" s="1044"/>
      <c r="CV41" s="1044"/>
      <c r="CW41" s="1044"/>
      <c r="CX41" s="1044"/>
      <c r="CY41" s="1044"/>
      <c r="CZ41" s="1044"/>
      <c r="DA41" s="1048"/>
      <c r="DB41" s="1049"/>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092" t="s">
        <v>756</v>
      </c>
      <c r="C42" s="1093"/>
      <c r="D42" s="1093"/>
      <c r="E42" s="1093"/>
      <c r="F42" s="1093"/>
      <c r="G42" s="1093"/>
      <c r="H42" s="1093"/>
      <c r="I42" s="1093"/>
      <c r="J42" s="1093"/>
      <c r="K42" s="1093"/>
      <c r="L42" s="1093"/>
      <c r="M42" s="1093"/>
      <c r="N42" s="1093"/>
      <c r="O42" s="1094"/>
      <c r="P42" s="1101"/>
      <c r="Q42" s="1102"/>
      <c r="R42" s="1102"/>
      <c r="S42" s="1103"/>
      <c r="T42" s="1083">
        <f>SUM(T26:AB41)</f>
        <v>0</v>
      </c>
      <c r="U42" s="1084"/>
      <c r="V42" s="1084"/>
      <c r="W42" s="1084"/>
      <c r="X42" s="1084"/>
      <c r="Y42" s="1084"/>
      <c r="Z42" s="1084"/>
      <c r="AA42" s="1084"/>
      <c r="AB42" s="1110"/>
      <c r="AC42" s="1113"/>
      <c r="AD42" s="1114"/>
      <c r="AE42" s="1114"/>
      <c r="AF42" s="1115"/>
      <c r="AG42" s="1083">
        <f>SUM(AG26:AO41)</f>
        <v>0</v>
      </c>
      <c r="AH42" s="1084"/>
      <c r="AI42" s="1084"/>
      <c r="AJ42" s="1084"/>
      <c r="AK42" s="1084"/>
      <c r="AL42" s="1084"/>
      <c r="AM42" s="1084"/>
      <c r="AN42" s="1084"/>
      <c r="AO42" s="1110"/>
      <c r="AP42" s="1113"/>
      <c r="AQ42" s="1114"/>
      <c r="AR42" s="1114"/>
      <c r="AS42" s="1115"/>
      <c r="AT42" s="1083">
        <f>SUM(AT26:BB41)</f>
        <v>0</v>
      </c>
      <c r="AU42" s="1084"/>
      <c r="AV42" s="1084"/>
      <c r="AW42" s="1084"/>
      <c r="AX42" s="1084"/>
      <c r="AY42" s="1084"/>
      <c r="AZ42" s="1084"/>
      <c r="BA42" s="1084"/>
      <c r="BB42" s="1110"/>
      <c r="BC42" s="1113"/>
      <c r="BD42" s="1114"/>
      <c r="BE42" s="1114"/>
      <c r="BF42" s="1115"/>
      <c r="BG42" s="1083">
        <f>SUM(BG26:BO41)</f>
        <v>0</v>
      </c>
      <c r="BH42" s="1084"/>
      <c r="BI42" s="1084"/>
      <c r="BJ42" s="1084"/>
      <c r="BK42" s="1084"/>
      <c r="BL42" s="1084"/>
      <c r="BM42" s="1084"/>
      <c r="BN42" s="1084"/>
      <c r="BO42" s="1084"/>
      <c r="BP42" s="1125"/>
      <c r="BQ42" s="1102"/>
      <c r="BR42" s="1102"/>
      <c r="BS42" s="1103"/>
      <c r="BT42" s="1083">
        <f>SUM(BT26:CB41)</f>
        <v>0</v>
      </c>
      <c r="BU42" s="1084"/>
      <c r="BV42" s="1084"/>
      <c r="BW42" s="1084"/>
      <c r="BX42" s="1084"/>
      <c r="BY42" s="1084"/>
      <c r="BZ42" s="1084"/>
      <c r="CA42" s="1084"/>
      <c r="CB42" s="1110"/>
      <c r="CC42" s="1128"/>
      <c r="CD42" s="1102"/>
      <c r="CE42" s="1102"/>
      <c r="CF42" s="1103"/>
      <c r="CG42" s="1083">
        <f>SUM(CG26:CO41)</f>
        <v>0</v>
      </c>
      <c r="CH42" s="1084"/>
      <c r="CI42" s="1084"/>
      <c r="CJ42" s="1084"/>
      <c r="CK42" s="1084"/>
      <c r="CL42" s="1084"/>
      <c r="CM42" s="1084"/>
      <c r="CN42" s="1084"/>
      <c r="CO42" s="1110"/>
      <c r="CP42" s="1131"/>
      <c r="CQ42" s="1132"/>
      <c r="CR42" s="1132"/>
      <c r="CS42" s="1133"/>
      <c r="CT42" s="1083">
        <f>SUM(CT26:DB41)</f>
        <v>0</v>
      </c>
      <c r="CU42" s="1084"/>
      <c r="CV42" s="1084"/>
      <c r="CW42" s="1084"/>
      <c r="CX42" s="1084"/>
      <c r="CY42" s="1084"/>
      <c r="CZ42" s="1084"/>
      <c r="DA42" s="1084"/>
      <c r="DB42" s="1085"/>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095"/>
      <c r="C43" s="1096"/>
      <c r="D43" s="1096"/>
      <c r="E43" s="1096"/>
      <c r="F43" s="1096"/>
      <c r="G43" s="1096"/>
      <c r="H43" s="1096"/>
      <c r="I43" s="1096"/>
      <c r="J43" s="1096"/>
      <c r="K43" s="1096"/>
      <c r="L43" s="1096"/>
      <c r="M43" s="1096"/>
      <c r="N43" s="1096"/>
      <c r="O43" s="1097"/>
      <c r="P43" s="1104"/>
      <c r="Q43" s="1105"/>
      <c r="R43" s="1105"/>
      <c r="S43" s="1106"/>
      <c r="T43" s="1086"/>
      <c r="U43" s="1087"/>
      <c r="V43" s="1087"/>
      <c r="W43" s="1087"/>
      <c r="X43" s="1087"/>
      <c r="Y43" s="1087"/>
      <c r="Z43" s="1087"/>
      <c r="AA43" s="1087"/>
      <c r="AB43" s="1111"/>
      <c r="AC43" s="1116"/>
      <c r="AD43" s="1117"/>
      <c r="AE43" s="1117"/>
      <c r="AF43" s="1118"/>
      <c r="AG43" s="1086"/>
      <c r="AH43" s="1087"/>
      <c r="AI43" s="1087"/>
      <c r="AJ43" s="1087"/>
      <c r="AK43" s="1087"/>
      <c r="AL43" s="1087"/>
      <c r="AM43" s="1087"/>
      <c r="AN43" s="1087"/>
      <c r="AO43" s="1111"/>
      <c r="AP43" s="1116"/>
      <c r="AQ43" s="1117"/>
      <c r="AR43" s="1117"/>
      <c r="AS43" s="1118"/>
      <c r="AT43" s="1086"/>
      <c r="AU43" s="1087"/>
      <c r="AV43" s="1087"/>
      <c r="AW43" s="1087"/>
      <c r="AX43" s="1087"/>
      <c r="AY43" s="1087"/>
      <c r="AZ43" s="1087"/>
      <c r="BA43" s="1087"/>
      <c r="BB43" s="1111"/>
      <c r="BC43" s="1116"/>
      <c r="BD43" s="1117"/>
      <c r="BE43" s="1117"/>
      <c r="BF43" s="1118"/>
      <c r="BG43" s="1086"/>
      <c r="BH43" s="1087"/>
      <c r="BI43" s="1087"/>
      <c r="BJ43" s="1087"/>
      <c r="BK43" s="1087"/>
      <c r="BL43" s="1087"/>
      <c r="BM43" s="1087"/>
      <c r="BN43" s="1087"/>
      <c r="BO43" s="1087"/>
      <c r="BP43" s="1126"/>
      <c r="BQ43" s="1105"/>
      <c r="BR43" s="1105"/>
      <c r="BS43" s="1106"/>
      <c r="BT43" s="1086"/>
      <c r="BU43" s="1087"/>
      <c r="BV43" s="1087"/>
      <c r="BW43" s="1087"/>
      <c r="BX43" s="1087"/>
      <c r="BY43" s="1087"/>
      <c r="BZ43" s="1087"/>
      <c r="CA43" s="1087"/>
      <c r="CB43" s="1111"/>
      <c r="CC43" s="1129"/>
      <c r="CD43" s="1105"/>
      <c r="CE43" s="1105"/>
      <c r="CF43" s="1106"/>
      <c r="CG43" s="1086"/>
      <c r="CH43" s="1087"/>
      <c r="CI43" s="1087"/>
      <c r="CJ43" s="1087"/>
      <c r="CK43" s="1087"/>
      <c r="CL43" s="1087"/>
      <c r="CM43" s="1087"/>
      <c r="CN43" s="1087"/>
      <c r="CO43" s="1111"/>
      <c r="CP43" s="1134"/>
      <c r="CQ43" s="1135"/>
      <c r="CR43" s="1135"/>
      <c r="CS43" s="1136"/>
      <c r="CT43" s="1086"/>
      <c r="CU43" s="1087"/>
      <c r="CV43" s="1087"/>
      <c r="CW43" s="1087"/>
      <c r="CX43" s="1087"/>
      <c r="CY43" s="1087"/>
      <c r="CZ43" s="1087"/>
      <c r="DA43" s="1087"/>
      <c r="DB43" s="1088"/>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098"/>
      <c r="C44" s="1099"/>
      <c r="D44" s="1099"/>
      <c r="E44" s="1099"/>
      <c r="F44" s="1099"/>
      <c r="G44" s="1099"/>
      <c r="H44" s="1099"/>
      <c r="I44" s="1099"/>
      <c r="J44" s="1099"/>
      <c r="K44" s="1099"/>
      <c r="L44" s="1099"/>
      <c r="M44" s="1099"/>
      <c r="N44" s="1099"/>
      <c r="O44" s="1100"/>
      <c r="P44" s="1107"/>
      <c r="Q44" s="1108"/>
      <c r="R44" s="1108"/>
      <c r="S44" s="1109"/>
      <c r="T44" s="1089"/>
      <c r="U44" s="1090"/>
      <c r="V44" s="1090"/>
      <c r="W44" s="1090"/>
      <c r="X44" s="1090"/>
      <c r="Y44" s="1090"/>
      <c r="Z44" s="1090"/>
      <c r="AA44" s="1090"/>
      <c r="AB44" s="1112"/>
      <c r="AC44" s="1119"/>
      <c r="AD44" s="1120"/>
      <c r="AE44" s="1120"/>
      <c r="AF44" s="1121"/>
      <c r="AG44" s="1089"/>
      <c r="AH44" s="1090"/>
      <c r="AI44" s="1090"/>
      <c r="AJ44" s="1090"/>
      <c r="AK44" s="1090"/>
      <c r="AL44" s="1090"/>
      <c r="AM44" s="1090"/>
      <c r="AN44" s="1090"/>
      <c r="AO44" s="1112"/>
      <c r="AP44" s="1119"/>
      <c r="AQ44" s="1120"/>
      <c r="AR44" s="1120"/>
      <c r="AS44" s="1121"/>
      <c r="AT44" s="1089"/>
      <c r="AU44" s="1090"/>
      <c r="AV44" s="1090"/>
      <c r="AW44" s="1090"/>
      <c r="AX44" s="1090"/>
      <c r="AY44" s="1090"/>
      <c r="AZ44" s="1090"/>
      <c r="BA44" s="1090"/>
      <c r="BB44" s="1112"/>
      <c r="BC44" s="1119"/>
      <c r="BD44" s="1120"/>
      <c r="BE44" s="1120"/>
      <c r="BF44" s="1121"/>
      <c r="BG44" s="1089"/>
      <c r="BH44" s="1090"/>
      <c r="BI44" s="1090"/>
      <c r="BJ44" s="1090"/>
      <c r="BK44" s="1090"/>
      <c r="BL44" s="1090"/>
      <c r="BM44" s="1090"/>
      <c r="BN44" s="1090"/>
      <c r="BO44" s="1090"/>
      <c r="BP44" s="1127"/>
      <c r="BQ44" s="1108"/>
      <c r="BR44" s="1108"/>
      <c r="BS44" s="1109"/>
      <c r="BT44" s="1089"/>
      <c r="BU44" s="1090"/>
      <c r="BV44" s="1090"/>
      <c r="BW44" s="1090"/>
      <c r="BX44" s="1090"/>
      <c r="BY44" s="1090"/>
      <c r="BZ44" s="1090"/>
      <c r="CA44" s="1090"/>
      <c r="CB44" s="1112"/>
      <c r="CC44" s="1130"/>
      <c r="CD44" s="1108"/>
      <c r="CE44" s="1108"/>
      <c r="CF44" s="1109"/>
      <c r="CG44" s="1089"/>
      <c r="CH44" s="1090"/>
      <c r="CI44" s="1090"/>
      <c r="CJ44" s="1090"/>
      <c r="CK44" s="1090"/>
      <c r="CL44" s="1090"/>
      <c r="CM44" s="1090"/>
      <c r="CN44" s="1090"/>
      <c r="CO44" s="1112"/>
      <c r="CP44" s="1137"/>
      <c r="CQ44" s="1138"/>
      <c r="CR44" s="1138"/>
      <c r="CS44" s="1139"/>
      <c r="CT44" s="1089"/>
      <c r="CU44" s="1090"/>
      <c r="CV44" s="1090"/>
      <c r="CW44" s="1090"/>
      <c r="CX44" s="1090"/>
      <c r="CY44" s="1090"/>
      <c r="CZ44" s="1090"/>
      <c r="DA44" s="1090"/>
      <c r="DB44" s="1091"/>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001"/>
      <c r="C45" s="1069"/>
      <c r="D45" s="1069"/>
      <c r="E45" s="1069"/>
      <c r="F45" s="1142"/>
      <c r="G45" s="1070"/>
      <c r="H45" s="1070"/>
      <c r="I45" s="909"/>
      <c r="J45" s="1069"/>
      <c r="K45" s="1122">
        <v>10</v>
      </c>
      <c r="L45" s="1123"/>
      <c r="M45" s="1123"/>
      <c r="N45" s="909" t="s">
        <v>50</v>
      </c>
      <c r="O45" s="1071"/>
      <c r="P45" s="1072"/>
      <c r="Q45" s="1065"/>
      <c r="R45" s="1065"/>
      <c r="S45" s="1066"/>
      <c r="T45" s="1028"/>
      <c r="U45" s="1029"/>
      <c r="V45" s="1029"/>
      <c r="W45" s="1029"/>
      <c r="X45" s="1029"/>
      <c r="Y45" s="1029"/>
      <c r="Z45" s="1029"/>
      <c r="AA45" s="1030"/>
      <c r="AB45" s="1031"/>
      <c r="AC45" s="1064"/>
      <c r="AD45" s="1065"/>
      <c r="AE45" s="1065"/>
      <c r="AF45" s="1066"/>
      <c r="AG45" s="1060"/>
      <c r="AH45" s="1061"/>
      <c r="AI45" s="1061"/>
      <c r="AJ45" s="1061"/>
      <c r="AK45" s="1061"/>
      <c r="AL45" s="1061"/>
      <c r="AM45" s="1061"/>
      <c r="AN45" s="1061"/>
      <c r="AO45" s="1067"/>
      <c r="AP45" s="1064"/>
      <c r="AQ45" s="1065"/>
      <c r="AR45" s="1065"/>
      <c r="AS45" s="1066"/>
      <c r="AT45" s="1060"/>
      <c r="AU45" s="1061"/>
      <c r="AV45" s="1061"/>
      <c r="AW45" s="1061"/>
      <c r="AX45" s="1061"/>
      <c r="AY45" s="1061"/>
      <c r="AZ45" s="1061"/>
      <c r="BA45" s="1062"/>
      <c r="BB45" s="1063"/>
      <c r="BC45" s="1052">
        <f>SUM(P45+AC45+AP45)</f>
        <v>0</v>
      </c>
      <c r="BD45" s="1053"/>
      <c r="BE45" s="1053"/>
      <c r="BF45" s="1054"/>
      <c r="BG45" s="1040">
        <f>SUM(T45+AG45+AT45)</f>
        <v>0</v>
      </c>
      <c r="BH45" s="1041"/>
      <c r="BI45" s="1041"/>
      <c r="BJ45" s="1041"/>
      <c r="BK45" s="1041"/>
      <c r="BL45" s="1041"/>
      <c r="BM45" s="1041"/>
      <c r="BN45" s="1046"/>
      <c r="BO45" s="1046"/>
      <c r="BP45" s="1072"/>
      <c r="BQ45" s="1065"/>
      <c r="BR45" s="1065"/>
      <c r="BS45" s="1066"/>
      <c r="BT45" s="1028"/>
      <c r="BU45" s="1029"/>
      <c r="BV45" s="1029"/>
      <c r="BW45" s="1029"/>
      <c r="BX45" s="1029"/>
      <c r="BY45" s="1029"/>
      <c r="BZ45" s="1029"/>
      <c r="CA45" s="1030"/>
      <c r="CB45" s="1031"/>
      <c r="CC45" s="1064"/>
      <c r="CD45" s="1065"/>
      <c r="CE45" s="1065"/>
      <c r="CF45" s="1066"/>
      <c r="CG45" s="1060"/>
      <c r="CH45" s="1061"/>
      <c r="CI45" s="1061"/>
      <c r="CJ45" s="1061"/>
      <c r="CK45" s="1061"/>
      <c r="CL45" s="1061"/>
      <c r="CM45" s="1061"/>
      <c r="CN45" s="1061"/>
      <c r="CO45" s="1067"/>
      <c r="CP45" s="1040">
        <f>SUM(BP45+CC45)</f>
        <v>0</v>
      </c>
      <c r="CQ45" s="1041"/>
      <c r="CR45" s="1041"/>
      <c r="CS45" s="1042"/>
      <c r="CT45" s="1040">
        <f>SUM(BT45+CG45)</f>
        <v>0</v>
      </c>
      <c r="CU45" s="1041"/>
      <c r="CV45" s="1041"/>
      <c r="CW45" s="1041"/>
      <c r="CX45" s="1041"/>
      <c r="CY45" s="1041"/>
      <c r="CZ45" s="1041"/>
      <c r="DA45" s="1046"/>
      <c r="DB45" s="1047"/>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051"/>
      <c r="C46" s="1019"/>
      <c r="D46" s="1019"/>
      <c r="E46" s="1019"/>
      <c r="F46" s="1016"/>
      <c r="G46" s="1016"/>
      <c r="H46" s="1016"/>
      <c r="I46" s="1019"/>
      <c r="J46" s="1019"/>
      <c r="K46" s="1124"/>
      <c r="L46" s="1124"/>
      <c r="M46" s="1124"/>
      <c r="N46" s="1019"/>
      <c r="O46" s="1021"/>
      <c r="P46" s="1025"/>
      <c r="Q46" s="1026"/>
      <c r="R46" s="1026"/>
      <c r="S46" s="1027"/>
      <c r="T46" s="1032"/>
      <c r="U46" s="1033"/>
      <c r="V46" s="1033"/>
      <c r="W46" s="1033"/>
      <c r="X46" s="1033"/>
      <c r="Y46" s="1033"/>
      <c r="Z46" s="1033"/>
      <c r="AA46" s="1034"/>
      <c r="AB46" s="1035"/>
      <c r="AC46" s="1037"/>
      <c r="AD46" s="1026"/>
      <c r="AE46" s="1026"/>
      <c r="AF46" s="1027"/>
      <c r="AG46" s="1032"/>
      <c r="AH46" s="1033"/>
      <c r="AI46" s="1033"/>
      <c r="AJ46" s="1033"/>
      <c r="AK46" s="1033"/>
      <c r="AL46" s="1033"/>
      <c r="AM46" s="1033"/>
      <c r="AN46" s="1033"/>
      <c r="AO46" s="1039"/>
      <c r="AP46" s="1037"/>
      <c r="AQ46" s="1026"/>
      <c r="AR46" s="1026"/>
      <c r="AS46" s="1027"/>
      <c r="AT46" s="1032"/>
      <c r="AU46" s="1033"/>
      <c r="AV46" s="1033"/>
      <c r="AW46" s="1033"/>
      <c r="AX46" s="1033"/>
      <c r="AY46" s="1033"/>
      <c r="AZ46" s="1033"/>
      <c r="BA46" s="1034"/>
      <c r="BB46" s="1035"/>
      <c r="BC46" s="1055"/>
      <c r="BD46" s="1056"/>
      <c r="BE46" s="1056"/>
      <c r="BF46" s="1057"/>
      <c r="BG46" s="1043"/>
      <c r="BH46" s="1044"/>
      <c r="BI46" s="1044"/>
      <c r="BJ46" s="1044"/>
      <c r="BK46" s="1044"/>
      <c r="BL46" s="1044"/>
      <c r="BM46" s="1044"/>
      <c r="BN46" s="1048"/>
      <c r="BO46" s="1048"/>
      <c r="BP46" s="1025"/>
      <c r="BQ46" s="1026"/>
      <c r="BR46" s="1026"/>
      <c r="BS46" s="1027"/>
      <c r="BT46" s="1032"/>
      <c r="BU46" s="1033"/>
      <c r="BV46" s="1033"/>
      <c r="BW46" s="1033"/>
      <c r="BX46" s="1033"/>
      <c r="BY46" s="1033"/>
      <c r="BZ46" s="1033"/>
      <c r="CA46" s="1034"/>
      <c r="CB46" s="1035"/>
      <c r="CC46" s="1037"/>
      <c r="CD46" s="1026"/>
      <c r="CE46" s="1026"/>
      <c r="CF46" s="1027"/>
      <c r="CG46" s="1032"/>
      <c r="CH46" s="1033"/>
      <c r="CI46" s="1033"/>
      <c r="CJ46" s="1033"/>
      <c r="CK46" s="1033"/>
      <c r="CL46" s="1033"/>
      <c r="CM46" s="1033"/>
      <c r="CN46" s="1033"/>
      <c r="CO46" s="1039"/>
      <c r="CP46" s="1043"/>
      <c r="CQ46" s="1044"/>
      <c r="CR46" s="1044"/>
      <c r="CS46" s="1045"/>
      <c r="CT46" s="1043"/>
      <c r="CU46" s="1044"/>
      <c r="CV46" s="1044"/>
      <c r="CW46" s="1044"/>
      <c r="CX46" s="1044"/>
      <c r="CY46" s="1044"/>
      <c r="CZ46" s="1044"/>
      <c r="DA46" s="1048"/>
      <c r="DB46" s="1049"/>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050"/>
      <c r="C47" s="1018"/>
      <c r="D47" s="1018"/>
      <c r="E47" s="1018"/>
      <c r="F47" s="1014"/>
      <c r="G47" s="1015"/>
      <c r="H47" s="1015"/>
      <c r="I47" s="1017"/>
      <c r="J47" s="1018"/>
      <c r="K47" s="1140">
        <v>11</v>
      </c>
      <c r="L47" s="1141"/>
      <c r="M47" s="1141"/>
      <c r="N47" s="1017" t="s">
        <v>50</v>
      </c>
      <c r="O47" s="1020"/>
      <c r="P47" s="1022"/>
      <c r="Q47" s="1023"/>
      <c r="R47" s="1023"/>
      <c r="S47" s="1024"/>
      <c r="T47" s="1028"/>
      <c r="U47" s="1029"/>
      <c r="V47" s="1029"/>
      <c r="W47" s="1029"/>
      <c r="X47" s="1029"/>
      <c r="Y47" s="1029"/>
      <c r="Z47" s="1029"/>
      <c r="AA47" s="1030"/>
      <c r="AB47" s="1031"/>
      <c r="AC47" s="1036"/>
      <c r="AD47" s="1023"/>
      <c r="AE47" s="1023"/>
      <c r="AF47" s="1024"/>
      <c r="AG47" s="1028"/>
      <c r="AH47" s="1029"/>
      <c r="AI47" s="1029"/>
      <c r="AJ47" s="1029"/>
      <c r="AK47" s="1029"/>
      <c r="AL47" s="1029"/>
      <c r="AM47" s="1029"/>
      <c r="AN47" s="1029"/>
      <c r="AO47" s="1038"/>
      <c r="AP47" s="1036"/>
      <c r="AQ47" s="1023"/>
      <c r="AR47" s="1023"/>
      <c r="AS47" s="1024"/>
      <c r="AT47" s="1028"/>
      <c r="AU47" s="1029"/>
      <c r="AV47" s="1029"/>
      <c r="AW47" s="1029"/>
      <c r="AX47" s="1029"/>
      <c r="AY47" s="1029"/>
      <c r="AZ47" s="1029"/>
      <c r="BA47" s="1030"/>
      <c r="BB47" s="1031"/>
      <c r="BC47" s="1052">
        <f>SUM(P47+AC47+AP47)</f>
        <v>0</v>
      </c>
      <c r="BD47" s="1053"/>
      <c r="BE47" s="1053"/>
      <c r="BF47" s="1054"/>
      <c r="BG47" s="1040">
        <f>SUM(T47+AG47+AT47)</f>
        <v>0</v>
      </c>
      <c r="BH47" s="1041"/>
      <c r="BI47" s="1041"/>
      <c r="BJ47" s="1041"/>
      <c r="BK47" s="1041"/>
      <c r="BL47" s="1041"/>
      <c r="BM47" s="1041"/>
      <c r="BN47" s="1046"/>
      <c r="BO47" s="1046"/>
      <c r="BP47" s="1058"/>
      <c r="BQ47" s="1023"/>
      <c r="BR47" s="1023"/>
      <c r="BS47" s="1024"/>
      <c r="BT47" s="1028"/>
      <c r="BU47" s="1029"/>
      <c r="BV47" s="1029"/>
      <c r="BW47" s="1029"/>
      <c r="BX47" s="1029"/>
      <c r="BY47" s="1029"/>
      <c r="BZ47" s="1029"/>
      <c r="CA47" s="1030"/>
      <c r="CB47" s="1031"/>
      <c r="CC47" s="1036"/>
      <c r="CD47" s="1023"/>
      <c r="CE47" s="1023"/>
      <c r="CF47" s="1024"/>
      <c r="CG47" s="1028"/>
      <c r="CH47" s="1029"/>
      <c r="CI47" s="1029"/>
      <c r="CJ47" s="1029"/>
      <c r="CK47" s="1029"/>
      <c r="CL47" s="1029"/>
      <c r="CM47" s="1029"/>
      <c r="CN47" s="1029"/>
      <c r="CO47" s="1038"/>
      <c r="CP47" s="1040">
        <f t="shared" ref="CP47" si="18">SUM(BP47+CC47)</f>
        <v>0</v>
      </c>
      <c r="CQ47" s="1041"/>
      <c r="CR47" s="1041"/>
      <c r="CS47" s="1042"/>
      <c r="CT47" s="1040">
        <f>SUM(BT47+CG47)</f>
        <v>0</v>
      </c>
      <c r="CU47" s="1041"/>
      <c r="CV47" s="1041"/>
      <c r="CW47" s="1041"/>
      <c r="CX47" s="1041"/>
      <c r="CY47" s="1041"/>
      <c r="CZ47" s="1041"/>
      <c r="DA47" s="1046"/>
      <c r="DB47" s="1047"/>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051"/>
      <c r="C48" s="1019"/>
      <c r="D48" s="1019"/>
      <c r="E48" s="1019"/>
      <c r="F48" s="1016"/>
      <c r="G48" s="1016"/>
      <c r="H48" s="1016"/>
      <c r="I48" s="1019"/>
      <c r="J48" s="1019"/>
      <c r="K48" s="1124"/>
      <c r="L48" s="1124"/>
      <c r="M48" s="1124"/>
      <c r="N48" s="1019"/>
      <c r="O48" s="1021"/>
      <c r="P48" s="1025"/>
      <c r="Q48" s="1026"/>
      <c r="R48" s="1026"/>
      <c r="S48" s="1027"/>
      <c r="T48" s="1032"/>
      <c r="U48" s="1033"/>
      <c r="V48" s="1033"/>
      <c r="W48" s="1033"/>
      <c r="X48" s="1033"/>
      <c r="Y48" s="1033"/>
      <c r="Z48" s="1033"/>
      <c r="AA48" s="1034"/>
      <c r="AB48" s="1035"/>
      <c r="AC48" s="1037"/>
      <c r="AD48" s="1026"/>
      <c r="AE48" s="1026"/>
      <c r="AF48" s="1027"/>
      <c r="AG48" s="1032"/>
      <c r="AH48" s="1033"/>
      <c r="AI48" s="1033"/>
      <c r="AJ48" s="1033"/>
      <c r="AK48" s="1033"/>
      <c r="AL48" s="1033"/>
      <c r="AM48" s="1033"/>
      <c r="AN48" s="1033"/>
      <c r="AO48" s="1039"/>
      <c r="AP48" s="1037"/>
      <c r="AQ48" s="1026"/>
      <c r="AR48" s="1026"/>
      <c r="AS48" s="1027"/>
      <c r="AT48" s="1032"/>
      <c r="AU48" s="1033"/>
      <c r="AV48" s="1033"/>
      <c r="AW48" s="1033"/>
      <c r="AX48" s="1033"/>
      <c r="AY48" s="1033"/>
      <c r="AZ48" s="1033"/>
      <c r="BA48" s="1034"/>
      <c r="BB48" s="1035"/>
      <c r="BC48" s="1055"/>
      <c r="BD48" s="1056"/>
      <c r="BE48" s="1056"/>
      <c r="BF48" s="1057"/>
      <c r="BG48" s="1043"/>
      <c r="BH48" s="1044"/>
      <c r="BI48" s="1044"/>
      <c r="BJ48" s="1044"/>
      <c r="BK48" s="1044"/>
      <c r="BL48" s="1044"/>
      <c r="BM48" s="1044"/>
      <c r="BN48" s="1048"/>
      <c r="BO48" s="1048"/>
      <c r="BP48" s="1059"/>
      <c r="BQ48" s="1026"/>
      <c r="BR48" s="1026"/>
      <c r="BS48" s="1027"/>
      <c r="BT48" s="1032"/>
      <c r="BU48" s="1033"/>
      <c r="BV48" s="1033"/>
      <c r="BW48" s="1033"/>
      <c r="BX48" s="1033"/>
      <c r="BY48" s="1033"/>
      <c r="BZ48" s="1033"/>
      <c r="CA48" s="1034"/>
      <c r="CB48" s="1035"/>
      <c r="CC48" s="1037"/>
      <c r="CD48" s="1026"/>
      <c r="CE48" s="1026"/>
      <c r="CF48" s="1027"/>
      <c r="CG48" s="1032"/>
      <c r="CH48" s="1033"/>
      <c r="CI48" s="1033"/>
      <c r="CJ48" s="1033"/>
      <c r="CK48" s="1033"/>
      <c r="CL48" s="1033"/>
      <c r="CM48" s="1033"/>
      <c r="CN48" s="1033"/>
      <c r="CO48" s="1039"/>
      <c r="CP48" s="1043"/>
      <c r="CQ48" s="1044"/>
      <c r="CR48" s="1044"/>
      <c r="CS48" s="1045"/>
      <c r="CT48" s="1043"/>
      <c r="CU48" s="1044"/>
      <c r="CV48" s="1044"/>
      <c r="CW48" s="1044"/>
      <c r="CX48" s="1044"/>
      <c r="CY48" s="1044"/>
      <c r="CZ48" s="1044"/>
      <c r="DA48" s="1048"/>
      <c r="DB48" s="1049"/>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050"/>
      <c r="C49" s="1018"/>
      <c r="D49" s="1018"/>
      <c r="E49" s="1018"/>
      <c r="F49" s="1014"/>
      <c r="G49" s="1015"/>
      <c r="H49" s="1015"/>
      <c r="I49" s="1017"/>
      <c r="J49" s="1018"/>
      <c r="K49" s="1140">
        <v>12</v>
      </c>
      <c r="L49" s="1141"/>
      <c r="M49" s="1141"/>
      <c r="N49" s="1017" t="s">
        <v>50</v>
      </c>
      <c r="O49" s="1020"/>
      <c r="P49" s="1022"/>
      <c r="Q49" s="1023"/>
      <c r="R49" s="1023"/>
      <c r="S49" s="1024"/>
      <c r="T49" s="1028"/>
      <c r="U49" s="1029"/>
      <c r="V49" s="1029"/>
      <c r="W49" s="1029"/>
      <c r="X49" s="1029"/>
      <c r="Y49" s="1029"/>
      <c r="Z49" s="1029"/>
      <c r="AA49" s="1030"/>
      <c r="AB49" s="1031"/>
      <c r="AC49" s="1036"/>
      <c r="AD49" s="1023"/>
      <c r="AE49" s="1023"/>
      <c r="AF49" s="1024"/>
      <c r="AG49" s="1028"/>
      <c r="AH49" s="1029"/>
      <c r="AI49" s="1029"/>
      <c r="AJ49" s="1029"/>
      <c r="AK49" s="1029"/>
      <c r="AL49" s="1029"/>
      <c r="AM49" s="1029"/>
      <c r="AN49" s="1029"/>
      <c r="AO49" s="1038"/>
      <c r="AP49" s="1036"/>
      <c r="AQ49" s="1023"/>
      <c r="AR49" s="1023"/>
      <c r="AS49" s="1024"/>
      <c r="AT49" s="1028"/>
      <c r="AU49" s="1029"/>
      <c r="AV49" s="1029"/>
      <c r="AW49" s="1029"/>
      <c r="AX49" s="1029"/>
      <c r="AY49" s="1029"/>
      <c r="AZ49" s="1029"/>
      <c r="BA49" s="1030"/>
      <c r="BB49" s="1031"/>
      <c r="BC49" s="1052">
        <f>SUM(P49+AC49+AP49)</f>
        <v>0</v>
      </c>
      <c r="BD49" s="1053"/>
      <c r="BE49" s="1053"/>
      <c r="BF49" s="1054"/>
      <c r="BG49" s="1040">
        <f>SUM(T49+AG49+AT49)</f>
        <v>0</v>
      </c>
      <c r="BH49" s="1041"/>
      <c r="BI49" s="1041"/>
      <c r="BJ49" s="1041"/>
      <c r="BK49" s="1041"/>
      <c r="BL49" s="1041"/>
      <c r="BM49" s="1041"/>
      <c r="BN49" s="1046"/>
      <c r="BO49" s="1046"/>
      <c r="BP49" s="1058"/>
      <c r="BQ49" s="1023"/>
      <c r="BR49" s="1023"/>
      <c r="BS49" s="1024"/>
      <c r="BT49" s="1028"/>
      <c r="BU49" s="1029"/>
      <c r="BV49" s="1029"/>
      <c r="BW49" s="1029"/>
      <c r="BX49" s="1029"/>
      <c r="BY49" s="1029"/>
      <c r="BZ49" s="1029"/>
      <c r="CA49" s="1030"/>
      <c r="CB49" s="1031"/>
      <c r="CC49" s="1036"/>
      <c r="CD49" s="1023"/>
      <c r="CE49" s="1023"/>
      <c r="CF49" s="1024"/>
      <c r="CG49" s="1028"/>
      <c r="CH49" s="1029"/>
      <c r="CI49" s="1029"/>
      <c r="CJ49" s="1029"/>
      <c r="CK49" s="1029"/>
      <c r="CL49" s="1029"/>
      <c r="CM49" s="1029"/>
      <c r="CN49" s="1029"/>
      <c r="CO49" s="1038"/>
      <c r="CP49" s="1040">
        <f t="shared" ref="CP49" si="19">SUM(BP49+CC49)</f>
        <v>0</v>
      </c>
      <c r="CQ49" s="1041"/>
      <c r="CR49" s="1041"/>
      <c r="CS49" s="1042"/>
      <c r="CT49" s="1040">
        <f>SUM(BT49+CG49)</f>
        <v>0</v>
      </c>
      <c r="CU49" s="1041"/>
      <c r="CV49" s="1041"/>
      <c r="CW49" s="1041"/>
      <c r="CX49" s="1041"/>
      <c r="CY49" s="1041"/>
      <c r="CZ49" s="1041"/>
      <c r="DA49" s="1046"/>
      <c r="DB49" s="1047"/>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051"/>
      <c r="C50" s="1019"/>
      <c r="D50" s="1019"/>
      <c r="E50" s="1019"/>
      <c r="F50" s="1016"/>
      <c r="G50" s="1016"/>
      <c r="H50" s="1016"/>
      <c r="I50" s="1019"/>
      <c r="J50" s="1019"/>
      <c r="K50" s="1124"/>
      <c r="L50" s="1124"/>
      <c r="M50" s="1124"/>
      <c r="N50" s="1019"/>
      <c r="O50" s="1021"/>
      <c r="P50" s="1025"/>
      <c r="Q50" s="1026"/>
      <c r="R50" s="1026"/>
      <c r="S50" s="1027"/>
      <c r="T50" s="1032"/>
      <c r="U50" s="1033"/>
      <c r="V50" s="1033"/>
      <c r="W50" s="1033"/>
      <c r="X50" s="1033"/>
      <c r="Y50" s="1033"/>
      <c r="Z50" s="1033"/>
      <c r="AA50" s="1034"/>
      <c r="AB50" s="1035"/>
      <c r="AC50" s="1037"/>
      <c r="AD50" s="1026"/>
      <c r="AE50" s="1026"/>
      <c r="AF50" s="1027"/>
      <c r="AG50" s="1032"/>
      <c r="AH50" s="1033"/>
      <c r="AI50" s="1033"/>
      <c r="AJ50" s="1033"/>
      <c r="AK50" s="1033"/>
      <c r="AL50" s="1033"/>
      <c r="AM50" s="1033"/>
      <c r="AN50" s="1033"/>
      <c r="AO50" s="1039"/>
      <c r="AP50" s="1037"/>
      <c r="AQ50" s="1026"/>
      <c r="AR50" s="1026"/>
      <c r="AS50" s="1027"/>
      <c r="AT50" s="1032"/>
      <c r="AU50" s="1033"/>
      <c r="AV50" s="1033"/>
      <c r="AW50" s="1033"/>
      <c r="AX50" s="1033"/>
      <c r="AY50" s="1033"/>
      <c r="AZ50" s="1033"/>
      <c r="BA50" s="1034"/>
      <c r="BB50" s="1035"/>
      <c r="BC50" s="1055"/>
      <c r="BD50" s="1056"/>
      <c r="BE50" s="1056"/>
      <c r="BF50" s="1057"/>
      <c r="BG50" s="1043"/>
      <c r="BH50" s="1044"/>
      <c r="BI50" s="1044"/>
      <c r="BJ50" s="1044"/>
      <c r="BK50" s="1044"/>
      <c r="BL50" s="1044"/>
      <c r="BM50" s="1044"/>
      <c r="BN50" s="1048"/>
      <c r="BO50" s="1048"/>
      <c r="BP50" s="1059"/>
      <c r="BQ50" s="1026"/>
      <c r="BR50" s="1026"/>
      <c r="BS50" s="1027"/>
      <c r="BT50" s="1032"/>
      <c r="BU50" s="1033"/>
      <c r="BV50" s="1033"/>
      <c r="BW50" s="1033"/>
      <c r="BX50" s="1033"/>
      <c r="BY50" s="1033"/>
      <c r="BZ50" s="1033"/>
      <c r="CA50" s="1034"/>
      <c r="CB50" s="1035"/>
      <c r="CC50" s="1037"/>
      <c r="CD50" s="1026"/>
      <c r="CE50" s="1026"/>
      <c r="CF50" s="1027"/>
      <c r="CG50" s="1032"/>
      <c r="CH50" s="1033"/>
      <c r="CI50" s="1033"/>
      <c r="CJ50" s="1033"/>
      <c r="CK50" s="1033"/>
      <c r="CL50" s="1033"/>
      <c r="CM50" s="1033"/>
      <c r="CN50" s="1033"/>
      <c r="CO50" s="1039"/>
      <c r="CP50" s="1043"/>
      <c r="CQ50" s="1044"/>
      <c r="CR50" s="1044"/>
      <c r="CS50" s="1045"/>
      <c r="CT50" s="1043"/>
      <c r="CU50" s="1044"/>
      <c r="CV50" s="1044"/>
      <c r="CW50" s="1044"/>
      <c r="CX50" s="1044"/>
      <c r="CY50" s="1044"/>
      <c r="CZ50" s="1044"/>
      <c r="DA50" s="1048"/>
      <c r="DB50" s="1049"/>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010" t="s">
        <v>755</v>
      </c>
      <c r="C51" s="1011"/>
      <c r="D51" s="1011"/>
      <c r="E51" s="1011"/>
      <c r="F51" s="1014">
        <v>5</v>
      </c>
      <c r="G51" s="1015"/>
      <c r="H51" s="1015"/>
      <c r="I51" s="1017" t="s">
        <v>27</v>
      </c>
      <c r="J51" s="1018"/>
      <c r="K51" s="1014">
        <v>1</v>
      </c>
      <c r="L51" s="1015"/>
      <c r="M51" s="1015"/>
      <c r="N51" s="1017" t="s">
        <v>50</v>
      </c>
      <c r="O51" s="1020"/>
      <c r="P51" s="1022"/>
      <c r="Q51" s="1023"/>
      <c r="R51" s="1023"/>
      <c r="S51" s="1024"/>
      <c r="T51" s="1028"/>
      <c r="U51" s="1029"/>
      <c r="V51" s="1029"/>
      <c r="W51" s="1029"/>
      <c r="X51" s="1029"/>
      <c r="Y51" s="1029"/>
      <c r="Z51" s="1029"/>
      <c r="AA51" s="1030"/>
      <c r="AB51" s="1031"/>
      <c r="AC51" s="1036"/>
      <c r="AD51" s="1023"/>
      <c r="AE51" s="1023"/>
      <c r="AF51" s="1024"/>
      <c r="AG51" s="1028"/>
      <c r="AH51" s="1029"/>
      <c r="AI51" s="1029"/>
      <c r="AJ51" s="1029"/>
      <c r="AK51" s="1029"/>
      <c r="AL51" s="1029"/>
      <c r="AM51" s="1029"/>
      <c r="AN51" s="1029"/>
      <c r="AO51" s="1038"/>
      <c r="AP51" s="1036"/>
      <c r="AQ51" s="1023"/>
      <c r="AR51" s="1023"/>
      <c r="AS51" s="1024"/>
      <c r="AT51" s="1028"/>
      <c r="AU51" s="1029"/>
      <c r="AV51" s="1029"/>
      <c r="AW51" s="1029"/>
      <c r="AX51" s="1029"/>
      <c r="AY51" s="1029"/>
      <c r="AZ51" s="1029"/>
      <c r="BA51" s="1030"/>
      <c r="BB51" s="1031"/>
      <c r="BC51" s="1052">
        <f>SUM(P51+AC51+AP51)</f>
        <v>0</v>
      </c>
      <c r="BD51" s="1053"/>
      <c r="BE51" s="1053"/>
      <c r="BF51" s="1054"/>
      <c r="BG51" s="1040">
        <f>SUM(T51+AG51+AT51)</f>
        <v>0</v>
      </c>
      <c r="BH51" s="1041"/>
      <c r="BI51" s="1041"/>
      <c r="BJ51" s="1041"/>
      <c r="BK51" s="1041"/>
      <c r="BL51" s="1041"/>
      <c r="BM51" s="1041"/>
      <c r="BN51" s="1046"/>
      <c r="BO51" s="1046"/>
      <c r="BP51" s="1058"/>
      <c r="BQ51" s="1023"/>
      <c r="BR51" s="1023"/>
      <c r="BS51" s="1024"/>
      <c r="BT51" s="1028"/>
      <c r="BU51" s="1029"/>
      <c r="BV51" s="1029"/>
      <c r="BW51" s="1029"/>
      <c r="BX51" s="1029"/>
      <c r="BY51" s="1029"/>
      <c r="BZ51" s="1029"/>
      <c r="CA51" s="1030"/>
      <c r="CB51" s="1031"/>
      <c r="CC51" s="1036"/>
      <c r="CD51" s="1023"/>
      <c r="CE51" s="1023"/>
      <c r="CF51" s="1024"/>
      <c r="CG51" s="1028"/>
      <c r="CH51" s="1029"/>
      <c r="CI51" s="1029"/>
      <c r="CJ51" s="1029"/>
      <c r="CK51" s="1029"/>
      <c r="CL51" s="1029"/>
      <c r="CM51" s="1029"/>
      <c r="CN51" s="1029"/>
      <c r="CO51" s="1038"/>
      <c r="CP51" s="1040">
        <f t="shared" ref="CP51" si="20">SUM(BP51+CC51)</f>
        <v>0</v>
      </c>
      <c r="CQ51" s="1041"/>
      <c r="CR51" s="1041"/>
      <c r="CS51" s="1042"/>
      <c r="CT51" s="1040">
        <f>SUM(BT51+CG51)</f>
        <v>0</v>
      </c>
      <c r="CU51" s="1041"/>
      <c r="CV51" s="1041"/>
      <c r="CW51" s="1041"/>
      <c r="CX51" s="1041"/>
      <c r="CY51" s="1041"/>
      <c r="CZ51" s="1041"/>
      <c r="DA51" s="1046"/>
      <c r="DB51" s="1047"/>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012"/>
      <c r="C52" s="1013"/>
      <c r="D52" s="1013"/>
      <c r="E52" s="1013"/>
      <c r="F52" s="1016"/>
      <c r="G52" s="1016"/>
      <c r="H52" s="1016"/>
      <c r="I52" s="1019"/>
      <c r="J52" s="1019"/>
      <c r="K52" s="1016"/>
      <c r="L52" s="1016"/>
      <c r="M52" s="1016"/>
      <c r="N52" s="1019"/>
      <c r="O52" s="1021"/>
      <c r="P52" s="1025"/>
      <c r="Q52" s="1026"/>
      <c r="R52" s="1026"/>
      <c r="S52" s="1027"/>
      <c r="T52" s="1032"/>
      <c r="U52" s="1033"/>
      <c r="V52" s="1033"/>
      <c r="W52" s="1033"/>
      <c r="X52" s="1033"/>
      <c r="Y52" s="1033"/>
      <c r="Z52" s="1033"/>
      <c r="AA52" s="1034"/>
      <c r="AB52" s="1035"/>
      <c r="AC52" s="1037"/>
      <c r="AD52" s="1026"/>
      <c r="AE52" s="1026"/>
      <c r="AF52" s="1027"/>
      <c r="AG52" s="1032"/>
      <c r="AH52" s="1033"/>
      <c r="AI52" s="1033"/>
      <c r="AJ52" s="1033"/>
      <c r="AK52" s="1033"/>
      <c r="AL52" s="1033"/>
      <c r="AM52" s="1033"/>
      <c r="AN52" s="1033"/>
      <c r="AO52" s="1039"/>
      <c r="AP52" s="1037"/>
      <c r="AQ52" s="1026"/>
      <c r="AR52" s="1026"/>
      <c r="AS52" s="1027"/>
      <c r="AT52" s="1032"/>
      <c r="AU52" s="1033"/>
      <c r="AV52" s="1033"/>
      <c r="AW52" s="1033"/>
      <c r="AX52" s="1033"/>
      <c r="AY52" s="1033"/>
      <c r="AZ52" s="1033"/>
      <c r="BA52" s="1034"/>
      <c r="BB52" s="1035"/>
      <c r="BC52" s="1055"/>
      <c r="BD52" s="1056"/>
      <c r="BE52" s="1056"/>
      <c r="BF52" s="1057"/>
      <c r="BG52" s="1043"/>
      <c r="BH52" s="1044"/>
      <c r="BI52" s="1044"/>
      <c r="BJ52" s="1044"/>
      <c r="BK52" s="1044"/>
      <c r="BL52" s="1044"/>
      <c r="BM52" s="1044"/>
      <c r="BN52" s="1048"/>
      <c r="BO52" s="1048"/>
      <c r="BP52" s="1059"/>
      <c r="BQ52" s="1026"/>
      <c r="BR52" s="1026"/>
      <c r="BS52" s="1027"/>
      <c r="BT52" s="1032"/>
      <c r="BU52" s="1033"/>
      <c r="BV52" s="1033"/>
      <c r="BW52" s="1033"/>
      <c r="BX52" s="1033"/>
      <c r="BY52" s="1033"/>
      <c r="BZ52" s="1033"/>
      <c r="CA52" s="1034"/>
      <c r="CB52" s="1035"/>
      <c r="CC52" s="1037"/>
      <c r="CD52" s="1026"/>
      <c r="CE52" s="1026"/>
      <c r="CF52" s="1027"/>
      <c r="CG52" s="1032"/>
      <c r="CH52" s="1033"/>
      <c r="CI52" s="1033"/>
      <c r="CJ52" s="1033"/>
      <c r="CK52" s="1033"/>
      <c r="CL52" s="1033"/>
      <c r="CM52" s="1033"/>
      <c r="CN52" s="1033"/>
      <c r="CO52" s="1039"/>
      <c r="CP52" s="1043"/>
      <c r="CQ52" s="1044"/>
      <c r="CR52" s="1044"/>
      <c r="CS52" s="1045"/>
      <c r="CT52" s="1043"/>
      <c r="CU52" s="1044"/>
      <c r="CV52" s="1044"/>
      <c r="CW52" s="1044"/>
      <c r="CX52" s="1044"/>
      <c r="CY52" s="1044"/>
      <c r="CZ52" s="1044"/>
      <c r="DA52" s="1048"/>
      <c r="DB52" s="1049"/>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050"/>
      <c r="C53" s="1018"/>
      <c r="D53" s="1018"/>
      <c r="E53" s="1018"/>
      <c r="F53" s="1014"/>
      <c r="G53" s="1015"/>
      <c r="H53" s="1015"/>
      <c r="I53" s="1017"/>
      <c r="J53" s="1018"/>
      <c r="K53" s="1014">
        <v>2</v>
      </c>
      <c r="L53" s="1015"/>
      <c r="M53" s="1015"/>
      <c r="N53" s="1017" t="s">
        <v>50</v>
      </c>
      <c r="O53" s="1020"/>
      <c r="P53" s="1022"/>
      <c r="Q53" s="1023"/>
      <c r="R53" s="1023"/>
      <c r="S53" s="1024"/>
      <c r="T53" s="1028"/>
      <c r="U53" s="1029"/>
      <c r="V53" s="1029"/>
      <c r="W53" s="1029"/>
      <c r="X53" s="1029"/>
      <c r="Y53" s="1029"/>
      <c r="Z53" s="1029"/>
      <c r="AA53" s="1030"/>
      <c r="AB53" s="1031"/>
      <c r="AC53" s="1036"/>
      <c r="AD53" s="1023"/>
      <c r="AE53" s="1023"/>
      <c r="AF53" s="1024"/>
      <c r="AG53" s="1028"/>
      <c r="AH53" s="1029"/>
      <c r="AI53" s="1029"/>
      <c r="AJ53" s="1029"/>
      <c r="AK53" s="1029"/>
      <c r="AL53" s="1029"/>
      <c r="AM53" s="1029"/>
      <c r="AN53" s="1029"/>
      <c r="AO53" s="1038"/>
      <c r="AP53" s="1036"/>
      <c r="AQ53" s="1023"/>
      <c r="AR53" s="1023"/>
      <c r="AS53" s="1024"/>
      <c r="AT53" s="1028"/>
      <c r="AU53" s="1029"/>
      <c r="AV53" s="1029"/>
      <c r="AW53" s="1029"/>
      <c r="AX53" s="1029"/>
      <c r="AY53" s="1029"/>
      <c r="AZ53" s="1029"/>
      <c r="BA53" s="1030"/>
      <c r="BB53" s="1031"/>
      <c r="BC53" s="1052">
        <f>SUM(P53+AC53+AP53)</f>
        <v>0</v>
      </c>
      <c r="BD53" s="1053"/>
      <c r="BE53" s="1053"/>
      <c r="BF53" s="1054"/>
      <c r="BG53" s="1040">
        <f>SUM(T53+AG53+AT53)</f>
        <v>0</v>
      </c>
      <c r="BH53" s="1041"/>
      <c r="BI53" s="1041"/>
      <c r="BJ53" s="1041"/>
      <c r="BK53" s="1041"/>
      <c r="BL53" s="1041"/>
      <c r="BM53" s="1041"/>
      <c r="BN53" s="1046"/>
      <c r="BO53" s="1046"/>
      <c r="BP53" s="1058"/>
      <c r="BQ53" s="1023"/>
      <c r="BR53" s="1023"/>
      <c r="BS53" s="1024"/>
      <c r="BT53" s="1028"/>
      <c r="BU53" s="1029"/>
      <c r="BV53" s="1029"/>
      <c r="BW53" s="1029"/>
      <c r="BX53" s="1029"/>
      <c r="BY53" s="1029"/>
      <c r="BZ53" s="1029"/>
      <c r="CA53" s="1030"/>
      <c r="CB53" s="1031"/>
      <c r="CC53" s="1036"/>
      <c r="CD53" s="1023"/>
      <c r="CE53" s="1023"/>
      <c r="CF53" s="1024"/>
      <c r="CG53" s="1028"/>
      <c r="CH53" s="1029"/>
      <c r="CI53" s="1029"/>
      <c r="CJ53" s="1029"/>
      <c r="CK53" s="1029"/>
      <c r="CL53" s="1029"/>
      <c r="CM53" s="1029"/>
      <c r="CN53" s="1029"/>
      <c r="CO53" s="1038"/>
      <c r="CP53" s="1040">
        <f t="shared" ref="CP53" si="21">SUM(BP53+CC53)</f>
        <v>0</v>
      </c>
      <c r="CQ53" s="1041"/>
      <c r="CR53" s="1041"/>
      <c r="CS53" s="1042"/>
      <c r="CT53" s="1040">
        <f t="shared" ref="CT53" si="22">SUM(BT53+CG53)</f>
        <v>0</v>
      </c>
      <c r="CU53" s="1041"/>
      <c r="CV53" s="1041"/>
      <c r="CW53" s="1041"/>
      <c r="CX53" s="1041"/>
      <c r="CY53" s="1041"/>
      <c r="CZ53" s="1041"/>
      <c r="DA53" s="1046"/>
      <c r="DB53" s="1047"/>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051"/>
      <c r="C54" s="1019"/>
      <c r="D54" s="1019"/>
      <c r="E54" s="1019"/>
      <c r="F54" s="1016"/>
      <c r="G54" s="1016"/>
      <c r="H54" s="1016"/>
      <c r="I54" s="1019"/>
      <c r="J54" s="1019"/>
      <c r="K54" s="1016"/>
      <c r="L54" s="1016"/>
      <c r="M54" s="1016"/>
      <c r="N54" s="1019"/>
      <c r="O54" s="1021"/>
      <c r="P54" s="1025"/>
      <c r="Q54" s="1026"/>
      <c r="R54" s="1026"/>
      <c r="S54" s="1027"/>
      <c r="T54" s="1032"/>
      <c r="U54" s="1033"/>
      <c r="V54" s="1033"/>
      <c r="W54" s="1033"/>
      <c r="X54" s="1033"/>
      <c r="Y54" s="1033"/>
      <c r="Z54" s="1033"/>
      <c r="AA54" s="1034"/>
      <c r="AB54" s="1035"/>
      <c r="AC54" s="1037"/>
      <c r="AD54" s="1026"/>
      <c r="AE54" s="1026"/>
      <c r="AF54" s="1027"/>
      <c r="AG54" s="1032"/>
      <c r="AH54" s="1033"/>
      <c r="AI54" s="1033"/>
      <c r="AJ54" s="1033"/>
      <c r="AK54" s="1033"/>
      <c r="AL54" s="1033"/>
      <c r="AM54" s="1033"/>
      <c r="AN54" s="1033"/>
      <c r="AO54" s="1039"/>
      <c r="AP54" s="1037"/>
      <c r="AQ54" s="1026"/>
      <c r="AR54" s="1026"/>
      <c r="AS54" s="1027"/>
      <c r="AT54" s="1032"/>
      <c r="AU54" s="1033"/>
      <c r="AV54" s="1033"/>
      <c r="AW54" s="1033"/>
      <c r="AX54" s="1033"/>
      <c r="AY54" s="1033"/>
      <c r="AZ54" s="1033"/>
      <c r="BA54" s="1034"/>
      <c r="BB54" s="1035"/>
      <c r="BC54" s="1055"/>
      <c r="BD54" s="1056"/>
      <c r="BE54" s="1056"/>
      <c r="BF54" s="1057"/>
      <c r="BG54" s="1043"/>
      <c r="BH54" s="1044"/>
      <c r="BI54" s="1044"/>
      <c r="BJ54" s="1044"/>
      <c r="BK54" s="1044"/>
      <c r="BL54" s="1044"/>
      <c r="BM54" s="1044"/>
      <c r="BN54" s="1048"/>
      <c r="BO54" s="1048"/>
      <c r="BP54" s="1059"/>
      <c r="BQ54" s="1026"/>
      <c r="BR54" s="1026"/>
      <c r="BS54" s="1027"/>
      <c r="BT54" s="1032"/>
      <c r="BU54" s="1033"/>
      <c r="BV54" s="1033"/>
      <c r="BW54" s="1033"/>
      <c r="BX54" s="1033"/>
      <c r="BY54" s="1033"/>
      <c r="BZ54" s="1033"/>
      <c r="CA54" s="1034"/>
      <c r="CB54" s="1035"/>
      <c r="CC54" s="1037"/>
      <c r="CD54" s="1026"/>
      <c r="CE54" s="1026"/>
      <c r="CF54" s="1027"/>
      <c r="CG54" s="1032"/>
      <c r="CH54" s="1033"/>
      <c r="CI54" s="1033"/>
      <c r="CJ54" s="1033"/>
      <c r="CK54" s="1033"/>
      <c r="CL54" s="1033"/>
      <c r="CM54" s="1033"/>
      <c r="CN54" s="1033"/>
      <c r="CO54" s="1039"/>
      <c r="CP54" s="1043"/>
      <c r="CQ54" s="1044"/>
      <c r="CR54" s="1044"/>
      <c r="CS54" s="1045"/>
      <c r="CT54" s="1043"/>
      <c r="CU54" s="1044"/>
      <c r="CV54" s="1044"/>
      <c r="CW54" s="1044"/>
      <c r="CX54" s="1044"/>
      <c r="CY54" s="1044"/>
      <c r="CZ54" s="1044"/>
      <c r="DA54" s="1048"/>
      <c r="DB54" s="1049"/>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050"/>
      <c r="C55" s="1018"/>
      <c r="D55" s="1018"/>
      <c r="E55" s="1018"/>
      <c r="F55" s="1014"/>
      <c r="G55" s="1015"/>
      <c r="H55" s="1015"/>
      <c r="I55" s="1017"/>
      <c r="J55" s="1018"/>
      <c r="K55" s="1014">
        <v>3</v>
      </c>
      <c r="L55" s="1015"/>
      <c r="M55" s="1015"/>
      <c r="N55" s="1017" t="s">
        <v>50</v>
      </c>
      <c r="O55" s="1020"/>
      <c r="P55" s="1022"/>
      <c r="Q55" s="1023"/>
      <c r="R55" s="1023"/>
      <c r="S55" s="1024"/>
      <c r="T55" s="1028"/>
      <c r="U55" s="1029"/>
      <c r="V55" s="1029"/>
      <c r="W55" s="1029"/>
      <c r="X55" s="1029"/>
      <c r="Y55" s="1029"/>
      <c r="Z55" s="1029"/>
      <c r="AA55" s="1030"/>
      <c r="AB55" s="1031"/>
      <c r="AC55" s="1036"/>
      <c r="AD55" s="1023"/>
      <c r="AE55" s="1023"/>
      <c r="AF55" s="1024"/>
      <c r="AG55" s="1028"/>
      <c r="AH55" s="1029"/>
      <c r="AI55" s="1029"/>
      <c r="AJ55" s="1029"/>
      <c r="AK55" s="1029"/>
      <c r="AL55" s="1029"/>
      <c r="AM55" s="1029"/>
      <c r="AN55" s="1029"/>
      <c r="AO55" s="1038"/>
      <c r="AP55" s="1036"/>
      <c r="AQ55" s="1023"/>
      <c r="AR55" s="1023"/>
      <c r="AS55" s="1024"/>
      <c r="AT55" s="1028"/>
      <c r="AU55" s="1029"/>
      <c r="AV55" s="1029"/>
      <c r="AW55" s="1029"/>
      <c r="AX55" s="1029"/>
      <c r="AY55" s="1029"/>
      <c r="AZ55" s="1029"/>
      <c r="BA55" s="1030"/>
      <c r="BB55" s="1031"/>
      <c r="BC55" s="1052">
        <f>SUM(P55+AC55+AP55)</f>
        <v>0</v>
      </c>
      <c r="BD55" s="1053"/>
      <c r="BE55" s="1053"/>
      <c r="BF55" s="1054"/>
      <c r="BG55" s="1040">
        <f>SUM(T55+AG55+AT55)</f>
        <v>0</v>
      </c>
      <c r="BH55" s="1041"/>
      <c r="BI55" s="1041"/>
      <c r="BJ55" s="1041"/>
      <c r="BK55" s="1041"/>
      <c r="BL55" s="1041"/>
      <c r="BM55" s="1041"/>
      <c r="BN55" s="1046"/>
      <c r="BO55" s="1046"/>
      <c r="BP55" s="1058"/>
      <c r="BQ55" s="1023"/>
      <c r="BR55" s="1023"/>
      <c r="BS55" s="1024"/>
      <c r="BT55" s="1028"/>
      <c r="BU55" s="1029"/>
      <c r="BV55" s="1029"/>
      <c r="BW55" s="1029"/>
      <c r="BX55" s="1029"/>
      <c r="BY55" s="1029"/>
      <c r="BZ55" s="1029"/>
      <c r="CA55" s="1030"/>
      <c r="CB55" s="1031"/>
      <c r="CC55" s="1036"/>
      <c r="CD55" s="1023"/>
      <c r="CE55" s="1023"/>
      <c r="CF55" s="1024"/>
      <c r="CG55" s="1028"/>
      <c r="CH55" s="1029"/>
      <c r="CI55" s="1029"/>
      <c r="CJ55" s="1029"/>
      <c r="CK55" s="1029"/>
      <c r="CL55" s="1029"/>
      <c r="CM55" s="1029"/>
      <c r="CN55" s="1029"/>
      <c r="CO55" s="1038"/>
      <c r="CP55" s="1040">
        <f>SUM(BP55+CC55)</f>
        <v>0</v>
      </c>
      <c r="CQ55" s="1041"/>
      <c r="CR55" s="1041"/>
      <c r="CS55" s="1042"/>
      <c r="CT55" s="1040">
        <f t="shared" ref="CT55" si="23">SUM(BT55+CG55)</f>
        <v>0</v>
      </c>
      <c r="CU55" s="1041"/>
      <c r="CV55" s="1041"/>
      <c r="CW55" s="1041"/>
      <c r="CX55" s="1041"/>
      <c r="CY55" s="1041"/>
      <c r="CZ55" s="1041"/>
      <c r="DA55" s="1046"/>
      <c r="DB55" s="1047"/>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051"/>
      <c r="C56" s="1019"/>
      <c r="D56" s="1019"/>
      <c r="E56" s="1019"/>
      <c r="F56" s="1016"/>
      <c r="G56" s="1016"/>
      <c r="H56" s="1016"/>
      <c r="I56" s="1019"/>
      <c r="J56" s="1019"/>
      <c r="K56" s="1016"/>
      <c r="L56" s="1016"/>
      <c r="M56" s="1016"/>
      <c r="N56" s="1019"/>
      <c r="O56" s="1021"/>
      <c r="P56" s="1025"/>
      <c r="Q56" s="1026"/>
      <c r="R56" s="1026"/>
      <c r="S56" s="1027"/>
      <c r="T56" s="1032"/>
      <c r="U56" s="1033"/>
      <c r="V56" s="1033"/>
      <c r="W56" s="1033"/>
      <c r="X56" s="1033"/>
      <c r="Y56" s="1033"/>
      <c r="Z56" s="1033"/>
      <c r="AA56" s="1034"/>
      <c r="AB56" s="1035"/>
      <c r="AC56" s="1037"/>
      <c r="AD56" s="1026"/>
      <c r="AE56" s="1026"/>
      <c r="AF56" s="1027"/>
      <c r="AG56" s="1032"/>
      <c r="AH56" s="1033"/>
      <c r="AI56" s="1033"/>
      <c r="AJ56" s="1033"/>
      <c r="AK56" s="1033"/>
      <c r="AL56" s="1033"/>
      <c r="AM56" s="1033"/>
      <c r="AN56" s="1033"/>
      <c r="AO56" s="1039"/>
      <c r="AP56" s="1037"/>
      <c r="AQ56" s="1026"/>
      <c r="AR56" s="1026"/>
      <c r="AS56" s="1027"/>
      <c r="AT56" s="1032"/>
      <c r="AU56" s="1033"/>
      <c r="AV56" s="1033"/>
      <c r="AW56" s="1033"/>
      <c r="AX56" s="1033"/>
      <c r="AY56" s="1033"/>
      <c r="AZ56" s="1033"/>
      <c r="BA56" s="1034"/>
      <c r="BB56" s="1035"/>
      <c r="BC56" s="1055"/>
      <c r="BD56" s="1056"/>
      <c r="BE56" s="1056"/>
      <c r="BF56" s="1057"/>
      <c r="BG56" s="1043"/>
      <c r="BH56" s="1044"/>
      <c r="BI56" s="1044"/>
      <c r="BJ56" s="1044"/>
      <c r="BK56" s="1044"/>
      <c r="BL56" s="1044"/>
      <c r="BM56" s="1044"/>
      <c r="BN56" s="1048"/>
      <c r="BO56" s="1048"/>
      <c r="BP56" s="1059"/>
      <c r="BQ56" s="1026"/>
      <c r="BR56" s="1026"/>
      <c r="BS56" s="1027"/>
      <c r="BT56" s="1032"/>
      <c r="BU56" s="1033"/>
      <c r="BV56" s="1033"/>
      <c r="BW56" s="1033"/>
      <c r="BX56" s="1033"/>
      <c r="BY56" s="1033"/>
      <c r="BZ56" s="1033"/>
      <c r="CA56" s="1034"/>
      <c r="CB56" s="1035"/>
      <c r="CC56" s="1037"/>
      <c r="CD56" s="1026"/>
      <c r="CE56" s="1026"/>
      <c r="CF56" s="1027"/>
      <c r="CG56" s="1032"/>
      <c r="CH56" s="1033"/>
      <c r="CI56" s="1033"/>
      <c r="CJ56" s="1033"/>
      <c r="CK56" s="1033"/>
      <c r="CL56" s="1033"/>
      <c r="CM56" s="1033"/>
      <c r="CN56" s="1033"/>
      <c r="CO56" s="1039"/>
      <c r="CP56" s="1043"/>
      <c r="CQ56" s="1044"/>
      <c r="CR56" s="1044"/>
      <c r="CS56" s="1045"/>
      <c r="CT56" s="1043"/>
      <c r="CU56" s="1044"/>
      <c r="CV56" s="1044"/>
      <c r="CW56" s="1044"/>
      <c r="CX56" s="1044"/>
      <c r="CY56" s="1044"/>
      <c r="CZ56" s="1044"/>
      <c r="DA56" s="1048"/>
      <c r="DB56" s="1049"/>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010" t="s">
        <v>272</v>
      </c>
      <c r="C57" s="1011"/>
      <c r="D57" s="1011"/>
      <c r="E57" s="1011"/>
      <c r="F57" s="1074"/>
      <c r="G57" s="1075"/>
      <c r="H57" s="1075"/>
      <c r="I57" s="1017" t="s">
        <v>27</v>
      </c>
      <c r="J57" s="1018"/>
      <c r="K57" s="1074"/>
      <c r="L57" s="1075"/>
      <c r="M57" s="1075"/>
      <c r="N57" s="1017" t="s">
        <v>50</v>
      </c>
      <c r="O57" s="1020"/>
      <c r="P57" s="1077"/>
      <c r="Q57" s="857"/>
      <c r="R57" s="857"/>
      <c r="S57" s="1078"/>
      <c r="T57" s="1028"/>
      <c r="U57" s="1029"/>
      <c r="V57" s="1029"/>
      <c r="W57" s="1029"/>
      <c r="X57" s="1029"/>
      <c r="Y57" s="1029"/>
      <c r="Z57" s="1029"/>
      <c r="AA57" s="1030"/>
      <c r="AB57" s="1031"/>
      <c r="AC57" s="1080"/>
      <c r="AD57" s="857"/>
      <c r="AE57" s="857"/>
      <c r="AF57" s="1078"/>
      <c r="AG57" s="1028"/>
      <c r="AH57" s="1029"/>
      <c r="AI57" s="1029"/>
      <c r="AJ57" s="1029"/>
      <c r="AK57" s="1029"/>
      <c r="AL57" s="1029"/>
      <c r="AM57" s="1029"/>
      <c r="AN57" s="1029"/>
      <c r="AO57" s="1038"/>
      <c r="AP57" s="1080"/>
      <c r="AQ57" s="857"/>
      <c r="AR57" s="857"/>
      <c r="AS57" s="1078"/>
      <c r="AT57" s="1028"/>
      <c r="AU57" s="1029"/>
      <c r="AV57" s="1029"/>
      <c r="AW57" s="1029"/>
      <c r="AX57" s="1029"/>
      <c r="AY57" s="1029"/>
      <c r="AZ57" s="1029"/>
      <c r="BA57" s="1030"/>
      <c r="BB57" s="1031"/>
      <c r="BC57" s="1080"/>
      <c r="BD57" s="857"/>
      <c r="BE57" s="857"/>
      <c r="BF57" s="1078"/>
      <c r="BG57" s="1040">
        <f>SUM(T57+AG57+AT57)</f>
        <v>0</v>
      </c>
      <c r="BH57" s="1041"/>
      <c r="BI57" s="1041"/>
      <c r="BJ57" s="1041"/>
      <c r="BK57" s="1041"/>
      <c r="BL57" s="1041"/>
      <c r="BM57" s="1041"/>
      <c r="BN57" s="1046"/>
      <c r="BO57" s="1046"/>
      <c r="BP57" s="1082"/>
      <c r="BQ57" s="958"/>
      <c r="BR57" s="958"/>
      <c r="BS57" s="958"/>
      <c r="BT57" s="1028"/>
      <c r="BU57" s="1029"/>
      <c r="BV57" s="1029"/>
      <c r="BW57" s="1029"/>
      <c r="BX57" s="1029"/>
      <c r="BY57" s="1029"/>
      <c r="BZ57" s="1029"/>
      <c r="CA57" s="1030"/>
      <c r="CB57" s="1031"/>
      <c r="CC57" s="958"/>
      <c r="CD57" s="958"/>
      <c r="CE57" s="958"/>
      <c r="CF57" s="958"/>
      <c r="CG57" s="1028"/>
      <c r="CH57" s="1029"/>
      <c r="CI57" s="1029"/>
      <c r="CJ57" s="1029"/>
      <c r="CK57" s="1029"/>
      <c r="CL57" s="1029"/>
      <c r="CM57" s="1029"/>
      <c r="CN57" s="1030"/>
      <c r="CO57" s="1031"/>
      <c r="CP57" s="958"/>
      <c r="CQ57" s="958"/>
      <c r="CR57" s="958"/>
      <c r="CS57" s="958"/>
      <c r="CT57" s="1040">
        <f t="shared" ref="CT57" si="24">SUM(BT57+CG57)</f>
        <v>0</v>
      </c>
      <c r="CU57" s="1041"/>
      <c r="CV57" s="1041"/>
      <c r="CW57" s="1041"/>
      <c r="CX57" s="1041"/>
      <c r="CY57" s="1041"/>
      <c r="CZ57" s="1041"/>
      <c r="DA57" s="1046"/>
      <c r="DB57" s="1047"/>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012"/>
      <c r="C58" s="1013"/>
      <c r="D58" s="1013"/>
      <c r="E58" s="1013"/>
      <c r="F58" s="1076"/>
      <c r="G58" s="1076"/>
      <c r="H58" s="1076"/>
      <c r="I58" s="1019"/>
      <c r="J58" s="1019"/>
      <c r="K58" s="1076"/>
      <c r="L58" s="1076"/>
      <c r="M58" s="1076"/>
      <c r="N58" s="1019"/>
      <c r="O58" s="1021"/>
      <c r="P58" s="896"/>
      <c r="Q58" s="897"/>
      <c r="R58" s="897"/>
      <c r="S58" s="1079"/>
      <c r="T58" s="1032"/>
      <c r="U58" s="1033"/>
      <c r="V58" s="1033"/>
      <c r="W58" s="1033"/>
      <c r="X58" s="1033"/>
      <c r="Y58" s="1033"/>
      <c r="Z58" s="1033"/>
      <c r="AA58" s="1034"/>
      <c r="AB58" s="1035"/>
      <c r="AC58" s="1081"/>
      <c r="AD58" s="897"/>
      <c r="AE58" s="897"/>
      <c r="AF58" s="1079"/>
      <c r="AG58" s="1032"/>
      <c r="AH58" s="1033"/>
      <c r="AI58" s="1033"/>
      <c r="AJ58" s="1033"/>
      <c r="AK58" s="1033"/>
      <c r="AL58" s="1033"/>
      <c r="AM58" s="1033"/>
      <c r="AN58" s="1033"/>
      <c r="AO58" s="1039"/>
      <c r="AP58" s="1081"/>
      <c r="AQ58" s="897"/>
      <c r="AR58" s="897"/>
      <c r="AS58" s="1079"/>
      <c r="AT58" s="1032"/>
      <c r="AU58" s="1033"/>
      <c r="AV58" s="1033"/>
      <c r="AW58" s="1033"/>
      <c r="AX58" s="1033"/>
      <c r="AY58" s="1033"/>
      <c r="AZ58" s="1033"/>
      <c r="BA58" s="1034"/>
      <c r="BB58" s="1035"/>
      <c r="BC58" s="1081"/>
      <c r="BD58" s="897"/>
      <c r="BE58" s="897"/>
      <c r="BF58" s="1079"/>
      <c r="BG58" s="1043"/>
      <c r="BH58" s="1044"/>
      <c r="BI58" s="1044"/>
      <c r="BJ58" s="1044"/>
      <c r="BK58" s="1044"/>
      <c r="BL58" s="1044"/>
      <c r="BM58" s="1044"/>
      <c r="BN58" s="1048"/>
      <c r="BO58" s="1048"/>
      <c r="BP58" s="1082"/>
      <c r="BQ58" s="958"/>
      <c r="BR58" s="958"/>
      <c r="BS58" s="958"/>
      <c r="BT58" s="1032"/>
      <c r="BU58" s="1033"/>
      <c r="BV58" s="1033"/>
      <c r="BW58" s="1033"/>
      <c r="BX58" s="1033"/>
      <c r="BY58" s="1033"/>
      <c r="BZ58" s="1033"/>
      <c r="CA58" s="1034"/>
      <c r="CB58" s="1035"/>
      <c r="CC58" s="958"/>
      <c r="CD58" s="958"/>
      <c r="CE58" s="958"/>
      <c r="CF58" s="958"/>
      <c r="CG58" s="1032"/>
      <c r="CH58" s="1033"/>
      <c r="CI58" s="1033"/>
      <c r="CJ58" s="1033"/>
      <c r="CK58" s="1033"/>
      <c r="CL58" s="1033"/>
      <c r="CM58" s="1033"/>
      <c r="CN58" s="1034"/>
      <c r="CO58" s="1035"/>
      <c r="CP58" s="958"/>
      <c r="CQ58" s="958"/>
      <c r="CR58" s="958"/>
      <c r="CS58" s="958"/>
      <c r="CT58" s="1043"/>
      <c r="CU58" s="1044"/>
      <c r="CV58" s="1044"/>
      <c r="CW58" s="1044"/>
      <c r="CX58" s="1044"/>
      <c r="CY58" s="1044"/>
      <c r="CZ58" s="1044"/>
      <c r="DA58" s="1048"/>
      <c r="DB58" s="1049"/>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010" t="s">
        <v>272</v>
      </c>
      <c r="C59" s="1011"/>
      <c r="D59" s="1011"/>
      <c r="E59" s="1011"/>
      <c r="F59" s="1074"/>
      <c r="G59" s="1075"/>
      <c r="H59" s="1075"/>
      <c r="I59" s="1017" t="s">
        <v>27</v>
      </c>
      <c r="J59" s="1018"/>
      <c r="K59" s="1074"/>
      <c r="L59" s="1075"/>
      <c r="M59" s="1075"/>
      <c r="N59" s="1017" t="s">
        <v>50</v>
      </c>
      <c r="O59" s="1020"/>
      <c r="P59" s="1077"/>
      <c r="Q59" s="857"/>
      <c r="R59" s="857"/>
      <c r="S59" s="1078"/>
      <c r="T59" s="1028"/>
      <c r="U59" s="1029"/>
      <c r="V59" s="1029"/>
      <c r="W59" s="1029"/>
      <c r="X59" s="1029"/>
      <c r="Y59" s="1029"/>
      <c r="Z59" s="1029"/>
      <c r="AA59" s="1030"/>
      <c r="AB59" s="1031"/>
      <c r="AC59" s="1080"/>
      <c r="AD59" s="857"/>
      <c r="AE59" s="857"/>
      <c r="AF59" s="1078"/>
      <c r="AG59" s="1028"/>
      <c r="AH59" s="1029"/>
      <c r="AI59" s="1029"/>
      <c r="AJ59" s="1029"/>
      <c r="AK59" s="1029"/>
      <c r="AL59" s="1029"/>
      <c r="AM59" s="1029"/>
      <c r="AN59" s="1029"/>
      <c r="AO59" s="1038"/>
      <c r="AP59" s="1080"/>
      <c r="AQ59" s="857"/>
      <c r="AR59" s="857"/>
      <c r="AS59" s="1078"/>
      <c r="AT59" s="1028"/>
      <c r="AU59" s="1029"/>
      <c r="AV59" s="1029"/>
      <c r="AW59" s="1029"/>
      <c r="AX59" s="1029"/>
      <c r="AY59" s="1029"/>
      <c r="AZ59" s="1029"/>
      <c r="BA59" s="1030"/>
      <c r="BB59" s="1031"/>
      <c r="BC59" s="1080"/>
      <c r="BD59" s="857"/>
      <c r="BE59" s="857"/>
      <c r="BF59" s="1078"/>
      <c r="BG59" s="1040">
        <f>SUM(T59+AG59+AT59)</f>
        <v>0</v>
      </c>
      <c r="BH59" s="1041"/>
      <c r="BI59" s="1041"/>
      <c r="BJ59" s="1041"/>
      <c r="BK59" s="1041"/>
      <c r="BL59" s="1041"/>
      <c r="BM59" s="1041"/>
      <c r="BN59" s="1046"/>
      <c r="BO59" s="1046"/>
      <c r="BP59" s="1082"/>
      <c r="BQ59" s="958"/>
      <c r="BR59" s="958"/>
      <c r="BS59" s="958"/>
      <c r="BT59" s="1028"/>
      <c r="BU59" s="1029"/>
      <c r="BV59" s="1029"/>
      <c r="BW59" s="1029"/>
      <c r="BX59" s="1029"/>
      <c r="BY59" s="1029"/>
      <c r="BZ59" s="1029"/>
      <c r="CA59" s="1030"/>
      <c r="CB59" s="1031"/>
      <c r="CC59" s="958"/>
      <c r="CD59" s="958"/>
      <c r="CE59" s="958"/>
      <c r="CF59" s="958"/>
      <c r="CG59" s="1028"/>
      <c r="CH59" s="1029"/>
      <c r="CI59" s="1029"/>
      <c r="CJ59" s="1029"/>
      <c r="CK59" s="1029"/>
      <c r="CL59" s="1029"/>
      <c r="CM59" s="1029"/>
      <c r="CN59" s="1030"/>
      <c r="CO59" s="1031"/>
      <c r="CP59" s="958"/>
      <c r="CQ59" s="958"/>
      <c r="CR59" s="958"/>
      <c r="CS59" s="958"/>
      <c r="CT59" s="1040">
        <f>SUM(BT59+CG59)</f>
        <v>0</v>
      </c>
      <c r="CU59" s="1041"/>
      <c r="CV59" s="1041"/>
      <c r="CW59" s="1041"/>
      <c r="CX59" s="1041"/>
      <c r="CY59" s="1041"/>
      <c r="CZ59" s="1041"/>
      <c r="DA59" s="1046"/>
      <c r="DB59" s="1047"/>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143"/>
      <c r="C60" s="1144"/>
      <c r="D60" s="1144"/>
      <c r="E60" s="1144"/>
      <c r="F60" s="1145"/>
      <c r="G60" s="1145"/>
      <c r="H60" s="1145"/>
      <c r="I60" s="1069"/>
      <c r="J60" s="1069"/>
      <c r="K60" s="1145"/>
      <c r="L60" s="1145"/>
      <c r="M60" s="1145"/>
      <c r="N60" s="1069"/>
      <c r="O60" s="1071"/>
      <c r="P60" s="894"/>
      <c r="Q60" s="837"/>
      <c r="R60" s="837"/>
      <c r="S60" s="1146"/>
      <c r="T60" s="1060"/>
      <c r="U60" s="1061"/>
      <c r="V60" s="1061"/>
      <c r="W60" s="1061"/>
      <c r="X60" s="1061"/>
      <c r="Y60" s="1061"/>
      <c r="Z60" s="1061"/>
      <c r="AA60" s="1062"/>
      <c r="AB60" s="1063"/>
      <c r="AC60" s="1147"/>
      <c r="AD60" s="837"/>
      <c r="AE60" s="837"/>
      <c r="AF60" s="1146"/>
      <c r="AG60" s="1060"/>
      <c r="AH60" s="1061"/>
      <c r="AI60" s="1061"/>
      <c r="AJ60" s="1061"/>
      <c r="AK60" s="1061"/>
      <c r="AL60" s="1061"/>
      <c r="AM60" s="1061"/>
      <c r="AN60" s="1061"/>
      <c r="AO60" s="1067"/>
      <c r="AP60" s="1147"/>
      <c r="AQ60" s="837"/>
      <c r="AR60" s="837"/>
      <c r="AS60" s="1146"/>
      <c r="AT60" s="1060"/>
      <c r="AU60" s="1061"/>
      <c r="AV60" s="1061"/>
      <c r="AW60" s="1061"/>
      <c r="AX60" s="1061"/>
      <c r="AY60" s="1061"/>
      <c r="AZ60" s="1061"/>
      <c r="BA60" s="1062"/>
      <c r="BB60" s="1063"/>
      <c r="BC60" s="1147"/>
      <c r="BD60" s="837"/>
      <c r="BE60" s="837"/>
      <c r="BF60" s="1146"/>
      <c r="BG60" s="1043"/>
      <c r="BH60" s="1044"/>
      <c r="BI60" s="1044"/>
      <c r="BJ60" s="1044"/>
      <c r="BK60" s="1044"/>
      <c r="BL60" s="1044"/>
      <c r="BM60" s="1044"/>
      <c r="BN60" s="1048"/>
      <c r="BO60" s="1048"/>
      <c r="BP60" s="1160"/>
      <c r="BQ60" s="1148"/>
      <c r="BR60" s="1148"/>
      <c r="BS60" s="1148"/>
      <c r="BT60" s="1060"/>
      <c r="BU60" s="1061"/>
      <c r="BV60" s="1061"/>
      <c r="BW60" s="1061"/>
      <c r="BX60" s="1061"/>
      <c r="BY60" s="1061"/>
      <c r="BZ60" s="1061"/>
      <c r="CA60" s="1062"/>
      <c r="CB60" s="1063"/>
      <c r="CC60" s="1148"/>
      <c r="CD60" s="1148"/>
      <c r="CE60" s="1148"/>
      <c r="CF60" s="1148"/>
      <c r="CG60" s="1060"/>
      <c r="CH60" s="1061"/>
      <c r="CI60" s="1061"/>
      <c r="CJ60" s="1061"/>
      <c r="CK60" s="1061"/>
      <c r="CL60" s="1061"/>
      <c r="CM60" s="1061"/>
      <c r="CN60" s="1062"/>
      <c r="CO60" s="1063"/>
      <c r="CP60" s="1148"/>
      <c r="CQ60" s="1148"/>
      <c r="CR60" s="1148"/>
      <c r="CS60" s="1148"/>
      <c r="CT60" s="1043"/>
      <c r="CU60" s="1044"/>
      <c r="CV60" s="1044"/>
      <c r="CW60" s="1044"/>
      <c r="CX60" s="1044"/>
      <c r="CY60" s="1044"/>
      <c r="CZ60" s="1044"/>
      <c r="DA60" s="1048"/>
      <c r="DB60" s="1049"/>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49" t="s">
        <v>757</v>
      </c>
      <c r="C61" s="1150"/>
      <c r="D61" s="1150"/>
      <c r="E61" s="1150"/>
      <c r="F61" s="1150"/>
      <c r="G61" s="1150"/>
      <c r="H61" s="1150"/>
      <c r="I61" s="1150"/>
      <c r="J61" s="1150"/>
      <c r="K61" s="1150"/>
      <c r="L61" s="1150"/>
      <c r="M61" s="1150"/>
      <c r="N61" s="1150"/>
      <c r="O61" s="1151"/>
      <c r="P61" s="1154"/>
      <c r="Q61" s="1155"/>
      <c r="R61" s="1155"/>
      <c r="S61" s="1156"/>
      <c r="T61" s="1083">
        <f>SUM(T45:AB60)</f>
        <v>0</v>
      </c>
      <c r="U61" s="1084"/>
      <c r="V61" s="1084"/>
      <c r="W61" s="1084"/>
      <c r="X61" s="1084"/>
      <c r="Y61" s="1084"/>
      <c r="Z61" s="1084"/>
      <c r="AA61" s="1084"/>
      <c r="AB61" s="1110"/>
      <c r="AC61" s="1157"/>
      <c r="AD61" s="1158"/>
      <c r="AE61" s="1158"/>
      <c r="AF61" s="1159"/>
      <c r="AG61" s="1083">
        <f>SUM(AG45:AO60)</f>
        <v>0</v>
      </c>
      <c r="AH61" s="1084"/>
      <c r="AI61" s="1084"/>
      <c r="AJ61" s="1084"/>
      <c r="AK61" s="1084"/>
      <c r="AL61" s="1084"/>
      <c r="AM61" s="1084"/>
      <c r="AN61" s="1084"/>
      <c r="AO61" s="1110"/>
      <c r="AP61" s="1157"/>
      <c r="AQ61" s="1158"/>
      <c r="AR61" s="1158"/>
      <c r="AS61" s="1159"/>
      <c r="AT61" s="1083">
        <f>SUM(AT45:BB60)</f>
        <v>0</v>
      </c>
      <c r="AU61" s="1084"/>
      <c r="AV61" s="1084"/>
      <c r="AW61" s="1084"/>
      <c r="AX61" s="1084"/>
      <c r="AY61" s="1084"/>
      <c r="AZ61" s="1084"/>
      <c r="BA61" s="1084"/>
      <c r="BB61" s="1110"/>
      <c r="BC61" s="1157"/>
      <c r="BD61" s="1158"/>
      <c r="BE61" s="1158"/>
      <c r="BF61" s="1159"/>
      <c r="BG61" s="1162">
        <f>SUM(BG45:BO60)</f>
        <v>0</v>
      </c>
      <c r="BH61" s="1163"/>
      <c r="BI61" s="1163"/>
      <c r="BJ61" s="1163"/>
      <c r="BK61" s="1163"/>
      <c r="BL61" s="1163"/>
      <c r="BM61" s="1163"/>
      <c r="BN61" s="1163"/>
      <c r="BO61" s="1163"/>
      <c r="BP61" s="1164"/>
      <c r="BQ61" s="1155"/>
      <c r="BR61" s="1155"/>
      <c r="BS61" s="1156"/>
      <c r="BT61" s="1083">
        <f>SUM(BT45:CB60)</f>
        <v>0</v>
      </c>
      <c r="BU61" s="1084"/>
      <c r="BV61" s="1084"/>
      <c r="BW61" s="1084"/>
      <c r="BX61" s="1084"/>
      <c r="BY61" s="1084"/>
      <c r="BZ61" s="1084"/>
      <c r="CA61" s="1084"/>
      <c r="CB61" s="1110"/>
      <c r="CC61" s="1161"/>
      <c r="CD61" s="1155"/>
      <c r="CE61" s="1155"/>
      <c r="CF61" s="1156"/>
      <c r="CG61" s="1083">
        <f>SUM(CG45:CO60)</f>
        <v>0</v>
      </c>
      <c r="CH61" s="1084"/>
      <c r="CI61" s="1084"/>
      <c r="CJ61" s="1084"/>
      <c r="CK61" s="1084"/>
      <c r="CL61" s="1084"/>
      <c r="CM61" s="1084"/>
      <c r="CN61" s="1084"/>
      <c r="CO61" s="1110"/>
      <c r="CP61" s="1161"/>
      <c r="CQ61" s="1155"/>
      <c r="CR61" s="1155"/>
      <c r="CS61" s="1156"/>
      <c r="CT61" s="1083">
        <f>SUM(CT45:DB60)</f>
        <v>0</v>
      </c>
      <c r="CU61" s="1084"/>
      <c r="CV61" s="1084"/>
      <c r="CW61" s="1084"/>
      <c r="CX61" s="1084"/>
      <c r="CY61" s="1084"/>
      <c r="CZ61" s="1084"/>
      <c r="DA61" s="1084"/>
      <c r="DB61" s="1085"/>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152"/>
      <c r="C62" s="1150"/>
      <c r="D62" s="1150"/>
      <c r="E62" s="1150"/>
      <c r="F62" s="1150"/>
      <c r="G62" s="1150"/>
      <c r="H62" s="1150"/>
      <c r="I62" s="1150"/>
      <c r="J62" s="1150"/>
      <c r="K62" s="1150"/>
      <c r="L62" s="1150"/>
      <c r="M62" s="1150"/>
      <c r="N62" s="1150"/>
      <c r="O62" s="1153"/>
      <c r="P62" s="1154"/>
      <c r="Q62" s="1155"/>
      <c r="R62" s="1155"/>
      <c r="S62" s="1156"/>
      <c r="T62" s="1086"/>
      <c r="U62" s="1087"/>
      <c r="V62" s="1087"/>
      <c r="W62" s="1087"/>
      <c r="X62" s="1087"/>
      <c r="Y62" s="1087"/>
      <c r="Z62" s="1087"/>
      <c r="AA62" s="1087"/>
      <c r="AB62" s="1111"/>
      <c r="AC62" s="1157"/>
      <c r="AD62" s="1158"/>
      <c r="AE62" s="1158"/>
      <c r="AF62" s="1159"/>
      <c r="AG62" s="1086"/>
      <c r="AH62" s="1087"/>
      <c r="AI62" s="1087"/>
      <c r="AJ62" s="1087"/>
      <c r="AK62" s="1087"/>
      <c r="AL62" s="1087"/>
      <c r="AM62" s="1087"/>
      <c r="AN62" s="1087"/>
      <c r="AO62" s="1111"/>
      <c r="AP62" s="1157"/>
      <c r="AQ62" s="1158"/>
      <c r="AR62" s="1158"/>
      <c r="AS62" s="1159"/>
      <c r="AT62" s="1086"/>
      <c r="AU62" s="1087"/>
      <c r="AV62" s="1087"/>
      <c r="AW62" s="1087"/>
      <c r="AX62" s="1087"/>
      <c r="AY62" s="1087"/>
      <c r="AZ62" s="1087"/>
      <c r="BA62" s="1087"/>
      <c r="BB62" s="1111"/>
      <c r="BC62" s="1157"/>
      <c r="BD62" s="1158"/>
      <c r="BE62" s="1158"/>
      <c r="BF62" s="1159"/>
      <c r="BG62" s="1162"/>
      <c r="BH62" s="1163"/>
      <c r="BI62" s="1163"/>
      <c r="BJ62" s="1163"/>
      <c r="BK62" s="1163"/>
      <c r="BL62" s="1163"/>
      <c r="BM62" s="1163"/>
      <c r="BN62" s="1163"/>
      <c r="BO62" s="1163"/>
      <c r="BP62" s="1164"/>
      <c r="BQ62" s="1155"/>
      <c r="BR62" s="1155"/>
      <c r="BS62" s="1156"/>
      <c r="BT62" s="1086"/>
      <c r="BU62" s="1087"/>
      <c r="BV62" s="1087"/>
      <c r="BW62" s="1087"/>
      <c r="BX62" s="1087"/>
      <c r="BY62" s="1087"/>
      <c r="BZ62" s="1087"/>
      <c r="CA62" s="1087"/>
      <c r="CB62" s="1111"/>
      <c r="CC62" s="1161"/>
      <c r="CD62" s="1155"/>
      <c r="CE62" s="1155"/>
      <c r="CF62" s="1156"/>
      <c r="CG62" s="1086"/>
      <c r="CH62" s="1087"/>
      <c r="CI62" s="1087"/>
      <c r="CJ62" s="1087"/>
      <c r="CK62" s="1087"/>
      <c r="CL62" s="1087"/>
      <c r="CM62" s="1087"/>
      <c r="CN62" s="1087"/>
      <c r="CO62" s="1111"/>
      <c r="CP62" s="1161"/>
      <c r="CQ62" s="1155"/>
      <c r="CR62" s="1155"/>
      <c r="CS62" s="1156"/>
      <c r="CT62" s="1086"/>
      <c r="CU62" s="1087"/>
      <c r="CV62" s="1087"/>
      <c r="CW62" s="1087"/>
      <c r="CX62" s="1087"/>
      <c r="CY62" s="1087"/>
      <c r="CZ62" s="1087"/>
      <c r="DA62" s="1087"/>
      <c r="DB62" s="1088"/>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152"/>
      <c r="C63" s="1150"/>
      <c r="D63" s="1150"/>
      <c r="E63" s="1150"/>
      <c r="F63" s="1150"/>
      <c r="G63" s="1150"/>
      <c r="H63" s="1150"/>
      <c r="I63" s="1150"/>
      <c r="J63" s="1150"/>
      <c r="K63" s="1150"/>
      <c r="L63" s="1150"/>
      <c r="M63" s="1150"/>
      <c r="N63" s="1150"/>
      <c r="O63" s="1153"/>
      <c r="P63" s="1154"/>
      <c r="Q63" s="1155"/>
      <c r="R63" s="1155"/>
      <c r="S63" s="1156"/>
      <c r="T63" s="1089"/>
      <c r="U63" s="1090"/>
      <c r="V63" s="1090"/>
      <c r="W63" s="1090"/>
      <c r="X63" s="1090"/>
      <c r="Y63" s="1090"/>
      <c r="Z63" s="1090"/>
      <c r="AA63" s="1090"/>
      <c r="AB63" s="1112"/>
      <c r="AC63" s="1157"/>
      <c r="AD63" s="1158"/>
      <c r="AE63" s="1158"/>
      <c r="AF63" s="1159"/>
      <c r="AG63" s="1089"/>
      <c r="AH63" s="1090"/>
      <c r="AI63" s="1090"/>
      <c r="AJ63" s="1090"/>
      <c r="AK63" s="1090"/>
      <c r="AL63" s="1090"/>
      <c r="AM63" s="1090"/>
      <c r="AN63" s="1090"/>
      <c r="AO63" s="1112"/>
      <c r="AP63" s="1157"/>
      <c r="AQ63" s="1158"/>
      <c r="AR63" s="1158"/>
      <c r="AS63" s="1159"/>
      <c r="AT63" s="1089"/>
      <c r="AU63" s="1090"/>
      <c r="AV63" s="1090"/>
      <c r="AW63" s="1090"/>
      <c r="AX63" s="1090"/>
      <c r="AY63" s="1090"/>
      <c r="AZ63" s="1090"/>
      <c r="BA63" s="1090"/>
      <c r="BB63" s="1112"/>
      <c r="BC63" s="1157"/>
      <c r="BD63" s="1158"/>
      <c r="BE63" s="1158"/>
      <c r="BF63" s="1159"/>
      <c r="BG63" s="1162"/>
      <c r="BH63" s="1163"/>
      <c r="BI63" s="1163"/>
      <c r="BJ63" s="1163"/>
      <c r="BK63" s="1163"/>
      <c r="BL63" s="1163"/>
      <c r="BM63" s="1163"/>
      <c r="BN63" s="1163"/>
      <c r="BO63" s="1163"/>
      <c r="BP63" s="1164"/>
      <c r="BQ63" s="1155"/>
      <c r="BR63" s="1155"/>
      <c r="BS63" s="1156"/>
      <c r="BT63" s="1089"/>
      <c r="BU63" s="1090"/>
      <c r="BV63" s="1090"/>
      <c r="BW63" s="1090"/>
      <c r="BX63" s="1090"/>
      <c r="BY63" s="1090"/>
      <c r="BZ63" s="1090"/>
      <c r="CA63" s="1090"/>
      <c r="CB63" s="1112"/>
      <c r="CC63" s="1161"/>
      <c r="CD63" s="1155"/>
      <c r="CE63" s="1155"/>
      <c r="CF63" s="1156"/>
      <c r="CG63" s="1089"/>
      <c r="CH63" s="1090"/>
      <c r="CI63" s="1090"/>
      <c r="CJ63" s="1090"/>
      <c r="CK63" s="1090"/>
      <c r="CL63" s="1090"/>
      <c r="CM63" s="1090"/>
      <c r="CN63" s="1090"/>
      <c r="CO63" s="1112"/>
      <c r="CP63" s="1161"/>
      <c r="CQ63" s="1155"/>
      <c r="CR63" s="1155"/>
      <c r="CS63" s="1156"/>
      <c r="CT63" s="1089"/>
      <c r="CU63" s="1090"/>
      <c r="CV63" s="1090"/>
      <c r="CW63" s="1090"/>
      <c r="CX63" s="1090"/>
      <c r="CY63" s="1090"/>
      <c r="CZ63" s="1090"/>
      <c r="DA63" s="1090"/>
      <c r="DB63" s="1091"/>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5" t="s">
        <v>758</v>
      </c>
      <c r="C64" s="1166"/>
      <c r="D64" s="1166"/>
      <c r="E64" s="1166"/>
      <c r="F64" s="1166"/>
      <c r="G64" s="1166"/>
      <c r="H64" s="1166"/>
      <c r="I64" s="1166"/>
      <c r="J64" s="1166"/>
      <c r="K64" s="1166"/>
      <c r="L64" s="1166"/>
      <c r="M64" s="1166"/>
      <c r="N64" s="1166"/>
      <c r="O64" s="1167"/>
      <c r="P64" s="1171">
        <f>SUM(P26:S37,P45:S56)</f>
        <v>0</v>
      </c>
      <c r="Q64" s="1158"/>
      <c r="R64" s="1158"/>
      <c r="S64" s="1159"/>
      <c r="T64" s="1162">
        <f>SUM(T42+T61)</f>
        <v>0</v>
      </c>
      <c r="U64" s="1163"/>
      <c r="V64" s="1163"/>
      <c r="W64" s="1163"/>
      <c r="X64" s="1163"/>
      <c r="Y64" s="1163"/>
      <c r="Z64" s="1163"/>
      <c r="AA64" s="1163"/>
      <c r="AB64" s="1175"/>
      <c r="AC64" s="1157">
        <f>SUM(AC26:AF37,AC45:AF56)</f>
        <v>0</v>
      </c>
      <c r="AD64" s="1158"/>
      <c r="AE64" s="1158"/>
      <c r="AF64" s="1159"/>
      <c r="AG64" s="1162">
        <f>SUM(AG42,AG61)</f>
        <v>0</v>
      </c>
      <c r="AH64" s="1163"/>
      <c r="AI64" s="1163"/>
      <c r="AJ64" s="1163"/>
      <c r="AK64" s="1163"/>
      <c r="AL64" s="1163"/>
      <c r="AM64" s="1163"/>
      <c r="AN64" s="1163"/>
      <c r="AO64" s="1175"/>
      <c r="AP64" s="1157">
        <f>SUM(AP26:AS37,AP45:AS56)</f>
        <v>0</v>
      </c>
      <c r="AQ64" s="1158"/>
      <c r="AR64" s="1158"/>
      <c r="AS64" s="1159"/>
      <c r="AT64" s="1162">
        <f>SUM(AT42,AT61)</f>
        <v>0</v>
      </c>
      <c r="AU64" s="1163"/>
      <c r="AV64" s="1163"/>
      <c r="AW64" s="1163"/>
      <c r="AX64" s="1163"/>
      <c r="AY64" s="1163"/>
      <c r="AZ64" s="1163"/>
      <c r="BA64" s="1163"/>
      <c r="BB64" s="1175"/>
      <c r="BC64" s="1157">
        <f>SUM(BC26:BF37,BC45:BF56)</f>
        <v>0</v>
      </c>
      <c r="BD64" s="1158"/>
      <c r="BE64" s="1158"/>
      <c r="BF64" s="1159"/>
      <c r="BG64" s="1162">
        <f>SUM(BG42+BG61)</f>
        <v>0</v>
      </c>
      <c r="BH64" s="1163"/>
      <c r="BI64" s="1163"/>
      <c r="BJ64" s="1163"/>
      <c r="BK64" s="1163"/>
      <c r="BL64" s="1163"/>
      <c r="BM64" s="1163"/>
      <c r="BN64" s="1163"/>
      <c r="BO64" s="1163"/>
      <c r="BP64" s="1207"/>
      <c r="BQ64" s="1158"/>
      <c r="BR64" s="1158"/>
      <c r="BS64" s="1159"/>
      <c r="BT64" s="1209"/>
      <c r="BU64" s="1210"/>
      <c r="BV64" s="1210"/>
      <c r="BW64" s="1210"/>
      <c r="BX64" s="1210"/>
      <c r="BY64" s="1210"/>
      <c r="BZ64" s="1210"/>
      <c r="CA64" s="1210"/>
      <c r="CB64" s="1211"/>
      <c r="CC64" s="1157"/>
      <c r="CD64" s="1158"/>
      <c r="CE64" s="1158"/>
      <c r="CF64" s="1159"/>
      <c r="CG64" s="1209"/>
      <c r="CH64" s="1210"/>
      <c r="CI64" s="1210"/>
      <c r="CJ64" s="1210"/>
      <c r="CK64" s="1210"/>
      <c r="CL64" s="1210"/>
      <c r="CM64" s="1210"/>
      <c r="CN64" s="1210"/>
      <c r="CO64" s="1211"/>
      <c r="CP64" s="1157">
        <f>SUM(CP26:CS37,CP45:CS56)</f>
        <v>0</v>
      </c>
      <c r="CQ64" s="1158"/>
      <c r="CR64" s="1158"/>
      <c r="CS64" s="1159"/>
      <c r="CT64" s="1083">
        <f>SUM(CT42,CT61)</f>
        <v>0</v>
      </c>
      <c r="CU64" s="1084"/>
      <c r="CV64" s="1084"/>
      <c r="CW64" s="1084"/>
      <c r="CX64" s="1084"/>
      <c r="CY64" s="1084"/>
      <c r="CZ64" s="1084"/>
      <c r="DA64" s="1084"/>
      <c r="DB64" s="1085"/>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5"/>
      <c r="C65" s="1166"/>
      <c r="D65" s="1166"/>
      <c r="E65" s="1166"/>
      <c r="F65" s="1166"/>
      <c r="G65" s="1166"/>
      <c r="H65" s="1166"/>
      <c r="I65" s="1166"/>
      <c r="J65" s="1166"/>
      <c r="K65" s="1166"/>
      <c r="L65" s="1166"/>
      <c r="M65" s="1166"/>
      <c r="N65" s="1166"/>
      <c r="O65" s="1167"/>
      <c r="P65" s="1171"/>
      <c r="Q65" s="1158"/>
      <c r="R65" s="1158"/>
      <c r="S65" s="1159"/>
      <c r="T65" s="1162"/>
      <c r="U65" s="1163"/>
      <c r="V65" s="1163"/>
      <c r="W65" s="1163"/>
      <c r="X65" s="1163"/>
      <c r="Y65" s="1163"/>
      <c r="Z65" s="1163"/>
      <c r="AA65" s="1163"/>
      <c r="AB65" s="1175"/>
      <c r="AC65" s="1157"/>
      <c r="AD65" s="1158"/>
      <c r="AE65" s="1158"/>
      <c r="AF65" s="1159"/>
      <c r="AG65" s="1162"/>
      <c r="AH65" s="1163"/>
      <c r="AI65" s="1163"/>
      <c r="AJ65" s="1163"/>
      <c r="AK65" s="1163"/>
      <c r="AL65" s="1163"/>
      <c r="AM65" s="1163"/>
      <c r="AN65" s="1163"/>
      <c r="AO65" s="1175"/>
      <c r="AP65" s="1157"/>
      <c r="AQ65" s="1158"/>
      <c r="AR65" s="1158"/>
      <c r="AS65" s="1159"/>
      <c r="AT65" s="1162"/>
      <c r="AU65" s="1163"/>
      <c r="AV65" s="1163"/>
      <c r="AW65" s="1163"/>
      <c r="AX65" s="1163"/>
      <c r="AY65" s="1163"/>
      <c r="AZ65" s="1163"/>
      <c r="BA65" s="1163"/>
      <c r="BB65" s="1175"/>
      <c r="BC65" s="1157"/>
      <c r="BD65" s="1158"/>
      <c r="BE65" s="1158"/>
      <c r="BF65" s="1159"/>
      <c r="BG65" s="1162"/>
      <c r="BH65" s="1163"/>
      <c r="BI65" s="1163"/>
      <c r="BJ65" s="1163"/>
      <c r="BK65" s="1163"/>
      <c r="BL65" s="1163"/>
      <c r="BM65" s="1163"/>
      <c r="BN65" s="1163"/>
      <c r="BO65" s="1163"/>
      <c r="BP65" s="1207"/>
      <c r="BQ65" s="1158"/>
      <c r="BR65" s="1158"/>
      <c r="BS65" s="1159"/>
      <c r="BT65" s="1209"/>
      <c r="BU65" s="1210"/>
      <c r="BV65" s="1210"/>
      <c r="BW65" s="1210"/>
      <c r="BX65" s="1210"/>
      <c r="BY65" s="1210"/>
      <c r="BZ65" s="1210"/>
      <c r="CA65" s="1210"/>
      <c r="CB65" s="1211"/>
      <c r="CC65" s="1157"/>
      <c r="CD65" s="1158"/>
      <c r="CE65" s="1158"/>
      <c r="CF65" s="1159"/>
      <c r="CG65" s="1209"/>
      <c r="CH65" s="1210"/>
      <c r="CI65" s="1210"/>
      <c r="CJ65" s="1210"/>
      <c r="CK65" s="1210"/>
      <c r="CL65" s="1210"/>
      <c r="CM65" s="1210"/>
      <c r="CN65" s="1210"/>
      <c r="CO65" s="1211"/>
      <c r="CP65" s="1157"/>
      <c r="CQ65" s="1158"/>
      <c r="CR65" s="1158"/>
      <c r="CS65" s="1159"/>
      <c r="CT65" s="1086"/>
      <c r="CU65" s="1087"/>
      <c r="CV65" s="1087"/>
      <c r="CW65" s="1087"/>
      <c r="CX65" s="1087"/>
      <c r="CY65" s="1087"/>
      <c r="CZ65" s="1087"/>
      <c r="DA65" s="1087"/>
      <c r="DB65" s="1088"/>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8"/>
      <c r="C66" s="1169"/>
      <c r="D66" s="1169"/>
      <c r="E66" s="1169"/>
      <c r="F66" s="1169"/>
      <c r="G66" s="1169"/>
      <c r="H66" s="1169"/>
      <c r="I66" s="1169"/>
      <c r="J66" s="1169"/>
      <c r="K66" s="1169"/>
      <c r="L66" s="1169"/>
      <c r="M66" s="1169"/>
      <c r="N66" s="1169"/>
      <c r="O66" s="1170"/>
      <c r="P66" s="1172"/>
      <c r="Q66" s="1173"/>
      <c r="R66" s="1173"/>
      <c r="S66" s="1174"/>
      <c r="T66" s="1176"/>
      <c r="U66" s="1177"/>
      <c r="V66" s="1177"/>
      <c r="W66" s="1177"/>
      <c r="X66" s="1177"/>
      <c r="Y66" s="1177"/>
      <c r="Z66" s="1177"/>
      <c r="AA66" s="1177"/>
      <c r="AB66" s="1178"/>
      <c r="AC66" s="1179"/>
      <c r="AD66" s="1173"/>
      <c r="AE66" s="1173"/>
      <c r="AF66" s="1174"/>
      <c r="AG66" s="1176"/>
      <c r="AH66" s="1177"/>
      <c r="AI66" s="1177"/>
      <c r="AJ66" s="1177"/>
      <c r="AK66" s="1177"/>
      <c r="AL66" s="1177"/>
      <c r="AM66" s="1177"/>
      <c r="AN66" s="1177"/>
      <c r="AO66" s="1178"/>
      <c r="AP66" s="1179"/>
      <c r="AQ66" s="1173"/>
      <c r="AR66" s="1173"/>
      <c r="AS66" s="1174"/>
      <c r="AT66" s="1176"/>
      <c r="AU66" s="1177"/>
      <c r="AV66" s="1177"/>
      <c r="AW66" s="1177"/>
      <c r="AX66" s="1177"/>
      <c r="AY66" s="1177"/>
      <c r="AZ66" s="1177"/>
      <c r="BA66" s="1177"/>
      <c r="BB66" s="1178"/>
      <c r="BC66" s="1179"/>
      <c r="BD66" s="1173"/>
      <c r="BE66" s="1173"/>
      <c r="BF66" s="1174"/>
      <c r="BG66" s="1176"/>
      <c r="BH66" s="1177"/>
      <c r="BI66" s="1177"/>
      <c r="BJ66" s="1177"/>
      <c r="BK66" s="1177"/>
      <c r="BL66" s="1177"/>
      <c r="BM66" s="1177"/>
      <c r="BN66" s="1177"/>
      <c r="BO66" s="1177"/>
      <c r="BP66" s="1208"/>
      <c r="BQ66" s="1173"/>
      <c r="BR66" s="1173"/>
      <c r="BS66" s="1174"/>
      <c r="BT66" s="1212"/>
      <c r="BU66" s="1213"/>
      <c r="BV66" s="1213"/>
      <c r="BW66" s="1213"/>
      <c r="BX66" s="1213"/>
      <c r="BY66" s="1213"/>
      <c r="BZ66" s="1213"/>
      <c r="CA66" s="1213"/>
      <c r="CB66" s="1214"/>
      <c r="CC66" s="1179"/>
      <c r="CD66" s="1173"/>
      <c r="CE66" s="1173"/>
      <c r="CF66" s="1174"/>
      <c r="CG66" s="1212"/>
      <c r="CH66" s="1213"/>
      <c r="CI66" s="1213"/>
      <c r="CJ66" s="1213"/>
      <c r="CK66" s="1213"/>
      <c r="CL66" s="1213"/>
      <c r="CM66" s="1213"/>
      <c r="CN66" s="1213"/>
      <c r="CO66" s="1214"/>
      <c r="CP66" s="1179"/>
      <c r="CQ66" s="1173"/>
      <c r="CR66" s="1173"/>
      <c r="CS66" s="1174"/>
      <c r="CT66" s="1180"/>
      <c r="CU66" s="1181"/>
      <c r="CV66" s="1181"/>
      <c r="CW66" s="1181"/>
      <c r="CX66" s="1181"/>
      <c r="CY66" s="1181"/>
      <c r="CZ66" s="1181"/>
      <c r="DA66" s="1181"/>
      <c r="DB66" s="1182"/>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183" t="s">
        <v>759</v>
      </c>
      <c r="BM67" s="1184"/>
      <c r="BN67" s="1184"/>
      <c r="BO67" s="1184"/>
      <c r="BP67" s="1184"/>
      <c r="BQ67" s="1184"/>
      <c r="BR67" s="1184"/>
      <c r="BS67" s="1184"/>
      <c r="BT67" s="1184"/>
      <c r="BU67" s="1184"/>
      <c r="BV67" s="1184"/>
      <c r="BW67" s="1184"/>
      <c r="BX67" s="1184"/>
      <c r="BY67" s="1184"/>
      <c r="BZ67" s="1184"/>
      <c r="CA67" s="1184"/>
      <c r="CB67" s="1184"/>
      <c r="CC67" s="1184"/>
      <c r="CD67" s="1184"/>
      <c r="CE67" s="1184"/>
      <c r="CF67" s="1184"/>
      <c r="CG67" s="1184"/>
      <c r="CH67" s="1184"/>
      <c r="CI67" s="1184"/>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 customHeight="1">
      <c r="B68" s="762"/>
      <c r="C68" s="1186" t="s">
        <v>760</v>
      </c>
      <c r="D68" s="1187"/>
      <c r="E68" s="1187"/>
      <c r="F68" s="1187"/>
      <c r="G68" s="1187"/>
      <c r="H68" s="1187"/>
      <c r="I68" s="1187"/>
      <c r="J68" s="1187"/>
      <c r="K68" s="1187"/>
      <c r="L68" s="1187"/>
      <c r="M68" s="1187"/>
      <c r="N68" s="1187"/>
      <c r="O68" s="1188"/>
      <c r="P68" s="853" t="s">
        <v>761</v>
      </c>
      <c r="Q68" s="854"/>
      <c r="R68" s="854"/>
      <c r="S68" s="854"/>
      <c r="T68" s="854"/>
      <c r="U68" s="854"/>
      <c r="V68" s="854"/>
      <c r="W68" s="1195"/>
      <c r="X68" s="1196" t="s">
        <v>762</v>
      </c>
      <c r="Y68" s="854"/>
      <c r="Z68" s="854"/>
      <c r="AA68" s="854"/>
      <c r="AB68" s="854"/>
      <c r="AC68" s="854"/>
      <c r="AD68" s="854"/>
      <c r="AE68" s="1195"/>
      <c r="AF68" s="1196" t="s">
        <v>763</v>
      </c>
      <c r="AG68" s="854"/>
      <c r="AH68" s="854"/>
      <c r="AI68" s="854"/>
      <c r="AJ68" s="854"/>
      <c r="AK68" s="854"/>
      <c r="AL68" s="855"/>
      <c r="AM68" s="610"/>
      <c r="AN68" s="1197" t="s">
        <v>764</v>
      </c>
      <c r="AO68" s="1198"/>
      <c r="AP68" s="1198"/>
      <c r="AQ68" s="1198"/>
      <c r="AR68" s="1199"/>
      <c r="AS68" s="834" t="s">
        <v>324</v>
      </c>
      <c r="AT68" s="834"/>
      <c r="AU68" s="834"/>
      <c r="AV68" s="834"/>
      <c r="AW68" s="834"/>
      <c r="AX68" s="834"/>
      <c r="AY68" s="835"/>
      <c r="AZ68" s="892" t="s">
        <v>765</v>
      </c>
      <c r="BA68" s="834"/>
      <c r="BB68" s="835"/>
      <c r="BC68" s="1215" t="s">
        <v>766</v>
      </c>
      <c r="BD68" s="1216"/>
      <c r="BE68" s="1216"/>
      <c r="BF68" s="1216"/>
      <c r="BG68" s="1216"/>
      <c r="BH68" s="1216"/>
      <c r="BI68" s="1216"/>
      <c r="BJ68" s="1217"/>
      <c r="BK68" s="763"/>
      <c r="BL68" s="1185"/>
      <c r="BM68" s="1185"/>
      <c r="BN68" s="1185"/>
      <c r="BO68" s="1185"/>
      <c r="BP68" s="1185"/>
      <c r="BQ68" s="1185"/>
      <c r="BR68" s="1185"/>
      <c r="BS68" s="1185"/>
      <c r="BT68" s="1185"/>
      <c r="BU68" s="1185"/>
      <c r="BV68" s="1185"/>
      <c r="BW68" s="1185"/>
      <c r="BX68" s="1185"/>
      <c r="BY68" s="1185"/>
      <c r="BZ68" s="1185"/>
      <c r="CA68" s="1185"/>
      <c r="CB68" s="1185"/>
      <c r="CC68" s="1185"/>
      <c r="CD68" s="1185"/>
      <c r="CE68" s="1185"/>
      <c r="CF68" s="1185"/>
      <c r="CG68" s="1185"/>
      <c r="CH68" s="1185"/>
      <c r="CI68" s="1185"/>
      <c r="CJ68" s="1221" t="s">
        <v>767</v>
      </c>
      <c r="CK68" s="1222"/>
      <c r="CL68" s="1222"/>
      <c r="CM68" s="1222"/>
      <c r="CN68" s="1223"/>
      <c r="CO68" s="834" t="s">
        <v>768</v>
      </c>
      <c r="CP68" s="834"/>
      <c r="CQ68" s="834"/>
      <c r="CR68" s="834"/>
      <c r="CS68" s="834"/>
      <c r="CT68" s="834"/>
      <c r="CU68" s="835"/>
      <c r="CV68" s="892" t="s">
        <v>765</v>
      </c>
      <c r="CW68" s="834"/>
      <c r="CX68" s="835"/>
      <c r="CY68" s="1215" t="s">
        <v>769</v>
      </c>
      <c r="CZ68" s="1216"/>
      <c r="DA68" s="1216"/>
      <c r="DB68" s="1216"/>
      <c r="DC68" s="1216"/>
      <c r="DD68" s="1216"/>
      <c r="DE68" s="1216"/>
      <c r="DF68" s="1217"/>
      <c r="DG68" s="610"/>
    </row>
    <row r="69" spans="2:133" ht="13.9" customHeight="1">
      <c r="B69" s="762"/>
      <c r="C69" s="1189"/>
      <c r="D69" s="1190"/>
      <c r="E69" s="1190"/>
      <c r="F69" s="1190"/>
      <c r="G69" s="1190"/>
      <c r="H69" s="1190"/>
      <c r="I69" s="1190"/>
      <c r="J69" s="1190"/>
      <c r="K69" s="1190"/>
      <c r="L69" s="1190"/>
      <c r="M69" s="1190"/>
      <c r="N69" s="1190"/>
      <c r="O69" s="1191"/>
      <c r="P69" s="1231"/>
      <c r="Q69" s="1232"/>
      <c r="R69" s="1232"/>
      <c r="S69" s="1232"/>
      <c r="T69" s="1232"/>
      <c r="U69" s="1232"/>
      <c r="V69" s="1232"/>
      <c r="W69" s="1233"/>
      <c r="X69" s="1234"/>
      <c r="Y69" s="1234"/>
      <c r="Z69" s="1234"/>
      <c r="AA69" s="1234"/>
      <c r="AB69" s="1234"/>
      <c r="AC69" s="1234"/>
      <c r="AD69" s="1234"/>
      <c r="AE69" s="1234"/>
      <c r="AF69" s="1235" t="s">
        <v>770</v>
      </c>
      <c r="AG69" s="1236"/>
      <c r="AH69" s="1236"/>
      <c r="AI69" s="1236"/>
      <c r="AJ69" s="1236"/>
      <c r="AK69" s="1236"/>
      <c r="AL69" s="1237"/>
      <c r="AM69" s="610"/>
      <c r="AN69" s="1200"/>
      <c r="AO69" s="1201"/>
      <c r="AP69" s="1201"/>
      <c r="AQ69" s="1201"/>
      <c r="AR69" s="1202"/>
      <c r="AS69" s="837"/>
      <c r="AT69" s="837"/>
      <c r="AU69" s="837"/>
      <c r="AV69" s="837"/>
      <c r="AW69" s="837"/>
      <c r="AX69" s="837"/>
      <c r="AY69" s="838"/>
      <c r="AZ69" s="894"/>
      <c r="BA69" s="837"/>
      <c r="BB69" s="838"/>
      <c r="BC69" s="1218"/>
      <c r="BD69" s="1219"/>
      <c r="BE69" s="1219"/>
      <c r="BF69" s="1219"/>
      <c r="BG69" s="1219"/>
      <c r="BH69" s="1219"/>
      <c r="BI69" s="1219"/>
      <c r="BJ69" s="1220"/>
      <c r="BK69" s="763"/>
      <c r="BL69" s="1185"/>
      <c r="BM69" s="1185"/>
      <c r="BN69" s="1185"/>
      <c r="BO69" s="1185"/>
      <c r="BP69" s="1185"/>
      <c r="BQ69" s="1185"/>
      <c r="BR69" s="1185"/>
      <c r="BS69" s="1185"/>
      <c r="BT69" s="1185"/>
      <c r="BU69" s="1185"/>
      <c r="BV69" s="1185"/>
      <c r="BW69" s="1185"/>
      <c r="BX69" s="1185"/>
      <c r="BY69" s="1185"/>
      <c r="BZ69" s="1185"/>
      <c r="CA69" s="1185"/>
      <c r="CB69" s="1185"/>
      <c r="CC69" s="1185"/>
      <c r="CD69" s="1185"/>
      <c r="CE69" s="1185"/>
      <c r="CF69" s="1185"/>
      <c r="CG69" s="1185"/>
      <c r="CH69" s="1185"/>
      <c r="CI69" s="1185"/>
      <c r="CJ69" s="1224"/>
      <c r="CK69" s="1201"/>
      <c r="CL69" s="1201"/>
      <c r="CM69" s="1201"/>
      <c r="CN69" s="1225"/>
      <c r="CO69" s="1229"/>
      <c r="CP69" s="1229"/>
      <c r="CQ69" s="1229"/>
      <c r="CR69" s="1229"/>
      <c r="CS69" s="1229"/>
      <c r="CT69" s="1229"/>
      <c r="CU69" s="1230"/>
      <c r="CV69" s="894"/>
      <c r="CW69" s="837"/>
      <c r="CX69" s="838"/>
      <c r="CY69" s="1218"/>
      <c r="CZ69" s="1219"/>
      <c r="DA69" s="1219"/>
      <c r="DB69" s="1219"/>
      <c r="DC69" s="1219"/>
      <c r="DD69" s="1219"/>
      <c r="DE69" s="1219"/>
      <c r="DF69" s="1220"/>
      <c r="DG69" s="610"/>
    </row>
    <row r="70" spans="2:133" ht="13.9" customHeight="1">
      <c r="B70" s="762"/>
      <c r="C70" s="1189"/>
      <c r="D70" s="1190"/>
      <c r="E70" s="1190"/>
      <c r="F70" s="1190"/>
      <c r="G70" s="1190"/>
      <c r="H70" s="1190"/>
      <c r="I70" s="1190"/>
      <c r="J70" s="1190"/>
      <c r="K70" s="1190"/>
      <c r="L70" s="1190"/>
      <c r="M70" s="1190"/>
      <c r="N70" s="1190"/>
      <c r="O70" s="1191"/>
      <c r="P70" s="1238"/>
      <c r="Q70" s="1239"/>
      <c r="R70" s="1239"/>
      <c r="S70" s="1239"/>
      <c r="T70" s="1239"/>
      <c r="U70" s="1239"/>
      <c r="V70" s="1239"/>
      <c r="W70" s="1240"/>
      <c r="X70" s="1241"/>
      <c r="Y70" s="1241"/>
      <c r="Z70" s="1241"/>
      <c r="AA70" s="1241"/>
      <c r="AB70" s="1241"/>
      <c r="AC70" s="1241"/>
      <c r="AD70" s="1241"/>
      <c r="AE70" s="1241"/>
      <c r="AF70" s="1235" t="s">
        <v>770</v>
      </c>
      <c r="AG70" s="1236"/>
      <c r="AH70" s="1236"/>
      <c r="AI70" s="1236"/>
      <c r="AJ70" s="1236"/>
      <c r="AK70" s="1236"/>
      <c r="AL70" s="1237"/>
      <c r="AM70" s="610"/>
      <c r="AN70" s="1200"/>
      <c r="AO70" s="1201"/>
      <c r="AP70" s="1201"/>
      <c r="AQ70" s="1201"/>
      <c r="AR70" s="1202"/>
      <c r="AS70" s="1255">
        <f>BC64</f>
        <v>0</v>
      </c>
      <c r="AT70" s="1255"/>
      <c r="AU70" s="1255"/>
      <c r="AV70" s="1255"/>
      <c r="AW70" s="1255"/>
      <c r="AX70" s="1255"/>
      <c r="AY70" s="1256"/>
      <c r="AZ70" s="894"/>
      <c r="BA70" s="837"/>
      <c r="BB70" s="838"/>
      <c r="BC70" s="1261">
        <f>IF(AND(AS70/12&lt;1,AS70/12&gt;0),1,ROUNDDOWN(AS70/12,0))</f>
        <v>0</v>
      </c>
      <c r="BD70" s="1255"/>
      <c r="BE70" s="1255"/>
      <c r="BF70" s="1255"/>
      <c r="BG70" s="1255"/>
      <c r="BH70" s="1262"/>
      <c r="BI70" s="1242" t="s">
        <v>25</v>
      </c>
      <c r="BJ70" s="1243"/>
      <c r="BK70" s="763"/>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224"/>
      <c r="CK70" s="1201"/>
      <c r="CL70" s="1201"/>
      <c r="CM70" s="1201"/>
      <c r="CN70" s="1225"/>
      <c r="CO70" s="1267">
        <f>CP64</f>
        <v>0</v>
      </c>
      <c r="CP70" s="1267"/>
      <c r="CQ70" s="1267"/>
      <c r="CR70" s="1267"/>
      <c r="CS70" s="1267"/>
      <c r="CT70" s="1267"/>
      <c r="CU70" s="1268"/>
      <c r="CV70" s="894"/>
      <c r="CW70" s="837"/>
      <c r="CX70" s="838"/>
      <c r="CY70" s="1261">
        <f>IF(AND(CO70/12&lt;1,CO70/12&gt;0),1,ROUNDDOWN(CO70/12,0))</f>
        <v>0</v>
      </c>
      <c r="CZ70" s="1255"/>
      <c r="DA70" s="1255"/>
      <c r="DB70" s="1255"/>
      <c r="DC70" s="1255"/>
      <c r="DD70" s="1262"/>
      <c r="DE70" s="1242" t="s">
        <v>25</v>
      </c>
      <c r="DF70" s="1243"/>
      <c r="DG70" s="610"/>
    </row>
    <row r="71" spans="2:133" ht="13.9" customHeight="1">
      <c r="B71" s="762"/>
      <c r="C71" s="1189"/>
      <c r="D71" s="1190"/>
      <c r="E71" s="1190"/>
      <c r="F71" s="1190"/>
      <c r="G71" s="1190"/>
      <c r="H71" s="1190"/>
      <c r="I71" s="1190"/>
      <c r="J71" s="1190"/>
      <c r="K71" s="1190"/>
      <c r="L71" s="1190"/>
      <c r="M71" s="1190"/>
      <c r="N71" s="1190"/>
      <c r="O71" s="1191"/>
      <c r="P71" s="1238"/>
      <c r="Q71" s="1239"/>
      <c r="R71" s="1239"/>
      <c r="S71" s="1239"/>
      <c r="T71" s="1239"/>
      <c r="U71" s="1239"/>
      <c r="V71" s="1239"/>
      <c r="W71" s="1240"/>
      <c r="X71" s="1241"/>
      <c r="Y71" s="1241"/>
      <c r="Z71" s="1241"/>
      <c r="AA71" s="1241"/>
      <c r="AB71" s="1241"/>
      <c r="AC71" s="1241"/>
      <c r="AD71" s="1241"/>
      <c r="AE71" s="1241"/>
      <c r="AF71" s="1235" t="s">
        <v>770</v>
      </c>
      <c r="AG71" s="1236"/>
      <c r="AH71" s="1236"/>
      <c r="AI71" s="1236"/>
      <c r="AJ71" s="1236"/>
      <c r="AK71" s="1236"/>
      <c r="AL71" s="1237"/>
      <c r="AM71" s="610"/>
      <c r="AN71" s="1200"/>
      <c r="AO71" s="1201"/>
      <c r="AP71" s="1201"/>
      <c r="AQ71" s="1201"/>
      <c r="AR71" s="1202"/>
      <c r="AS71" s="1257"/>
      <c r="AT71" s="1257"/>
      <c r="AU71" s="1257"/>
      <c r="AV71" s="1257"/>
      <c r="AW71" s="1257"/>
      <c r="AX71" s="1257"/>
      <c r="AY71" s="1258"/>
      <c r="AZ71" s="894"/>
      <c r="BA71" s="837"/>
      <c r="BB71" s="838"/>
      <c r="BC71" s="1263"/>
      <c r="BD71" s="1257"/>
      <c r="BE71" s="1257"/>
      <c r="BF71" s="1257"/>
      <c r="BG71" s="1257"/>
      <c r="BH71" s="1264"/>
      <c r="BI71" s="1244"/>
      <c r="BJ71" s="1245"/>
      <c r="BK71" s="763"/>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224"/>
      <c r="CK71" s="1201"/>
      <c r="CL71" s="1201"/>
      <c r="CM71" s="1201"/>
      <c r="CN71" s="1225"/>
      <c r="CO71" s="1269"/>
      <c r="CP71" s="1269"/>
      <c r="CQ71" s="1269"/>
      <c r="CR71" s="1269"/>
      <c r="CS71" s="1269"/>
      <c r="CT71" s="1269"/>
      <c r="CU71" s="1270"/>
      <c r="CV71" s="894"/>
      <c r="CW71" s="837"/>
      <c r="CX71" s="838"/>
      <c r="CY71" s="1263"/>
      <c r="CZ71" s="1257"/>
      <c r="DA71" s="1257"/>
      <c r="DB71" s="1257"/>
      <c r="DC71" s="1257"/>
      <c r="DD71" s="1264"/>
      <c r="DE71" s="1244"/>
      <c r="DF71" s="1245"/>
      <c r="DG71" s="610"/>
    </row>
    <row r="72" spans="2:133" ht="13.9" customHeight="1" thickBot="1">
      <c r="B72" s="762"/>
      <c r="C72" s="1192"/>
      <c r="D72" s="1193"/>
      <c r="E72" s="1193"/>
      <c r="F72" s="1193"/>
      <c r="G72" s="1193"/>
      <c r="H72" s="1193"/>
      <c r="I72" s="1193"/>
      <c r="J72" s="1193"/>
      <c r="K72" s="1193"/>
      <c r="L72" s="1193"/>
      <c r="M72" s="1193"/>
      <c r="N72" s="1193"/>
      <c r="O72" s="1194"/>
      <c r="P72" s="1248"/>
      <c r="Q72" s="1249"/>
      <c r="R72" s="1249"/>
      <c r="S72" s="1249"/>
      <c r="T72" s="1249"/>
      <c r="U72" s="1249"/>
      <c r="V72" s="1249"/>
      <c r="W72" s="1250"/>
      <c r="X72" s="1251"/>
      <c r="Y72" s="1251"/>
      <c r="Z72" s="1251"/>
      <c r="AA72" s="1251"/>
      <c r="AB72" s="1251"/>
      <c r="AC72" s="1251"/>
      <c r="AD72" s="1251"/>
      <c r="AE72" s="1251"/>
      <c r="AF72" s="1252" t="s">
        <v>770</v>
      </c>
      <c r="AG72" s="1253"/>
      <c r="AH72" s="1253"/>
      <c r="AI72" s="1253"/>
      <c r="AJ72" s="1253"/>
      <c r="AK72" s="1253"/>
      <c r="AL72" s="1254"/>
      <c r="AM72" s="610"/>
      <c r="AN72" s="1203"/>
      <c r="AO72" s="1204"/>
      <c r="AP72" s="1204"/>
      <c r="AQ72" s="1204"/>
      <c r="AR72" s="1205"/>
      <c r="AS72" s="1259"/>
      <c r="AT72" s="1259"/>
      <c r="AU72" s="1259"/>
      <c r="AV72" s="1259"/>
      <c r="AW72" s="1259"/>
      <c r="AX72" s="1259"/>
      <c r="AY72" s="1260"/>
      <c r="AZ72" s="1206"/>
      <c r="BA72" s="840"/>
      <c r="BB72" s="841"/>
      <c r="BC72" s="1265"/>
      <c r="BD72" s="1259"/>
      <c r="BE72" s="1259"/>
      <c r="BF72" s="1259"/>
      <c r="BG72" s="1259"/>
      <c r="BH72" s="1266"/>
      <c r="BI72" s="1246"/>
      <c r="BJ72" s="1247"/>
      <c r="BK72" s="763"/>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226"/>
      <c r="CK72" s="1227"/>
      <c r="CL72" s="1227"/>
      <c r="CM72" s="1227"/>
      <c r="CN72" s="1228"/>
      <c r="CO72" s="1271"/>
      <c r="CP72" s="1271"/>
      <c r="CQ72" s="1271"/>
      <c r="CR72" s="1271"/>
      <c r="CS72" s="1271"/>
      <c r="CT72" s="1271"/>
      <c r="CU72" s="1272"/>
      <c r="CV72" s="1206"/>
      <c r="CW72" s="840"/>
      <c r="CX72" s="841"/>
      <c r="CY72" s="1265"/>
      <c r="CZ72" s="1259"/>
      <c r="DA72" s="1259"/>
      <c r="DB72" s="1259"/>
      <c r="DC72" s="1259"/>
      <c r="DD72" s="1266"/>
      <c r="DE72" s="1246"/>
      <c r="DF72" s="1247"/>
      <c r="DG72" s="610"/>
    </row>
    <row r="73" spans="2:133" ht="13.9"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981" t="s">
        <v>771</v>
      </c>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 customHeight="1">
      <c r="B74" s="1273" t="s">
        <v>772</v>
      </c>
      <c r="C74" s="1273"/>
      <c r="D74" s="1273"/>
      <c r="E74" s="1273"/>
      <c r="F74" s="1273"/>
      <c r="G74" s="1273"/>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c r="AL74" s="1273"/>
      <c r="AM74" s="610"/>
      <c r="AN74" s="611"/>
      <c r="AO74" s="611"/>
      <c r="AP74" s="610"/>
      <c r="AQ74" s="774"/>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 customHeight="1" thickBot="1">
      <c r="B75" s="1273"/>
      <c r="C75" s="1273"/>
      <c r="D75" s="1273"/>
      <c r="E75" s="1273"/>
      <c r="F75" s="1273"/>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c r="AL75" s="1273"/>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 customHeight="1">
      <c r="B76" s="1274" t="s">
        <v>950</v>
      </c>
      <c r="C76" s="1274"/>
      <c r="D76" s="1274"/>
      <c r="E76" s="1274"/>
      <c r="F76" s="1274"/>
      <c r="G76" s="1274"/>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c r="CB76" s="1274"/>
      <c r="CC76" s="1274"/>
      <c r="CD76" s="1274"/>
      <c r="CE76" s="1274"/>
      <c r="CF76" s="1274"/>
      <c r="CG76" s="1274"/>
      <c r="CH76" s="1274"/>
      <c r="CI76" s="1274"/>
      <c r="CJ76" s="1274"/>
      <c r="CK76" s="1274"/>
      <c r="CL76" s="1274"/>
      <c r="CM76" s="1274"/>
      <c r="CN76" s="1274"/>
      <c r="CO76" s="1274"/>
      <c r="CP76" s="1274"/>
      <c r="CQ76" s="1274"/>
      <c r="CR76" s="1274"/>
      <c r="CS76" s="1274"/>
      <c r="CT76" s="1274"/>
      <c r="CU76" s="1274"/>
      <c r="CV76" s="1274"/>
      <c r="CW76" s="1274"/>
      <c r="CX76" s="1274"/>
      <c r="CY76" s="1274"/>
      <c r="CZ76" s="1274"/>
      <c r="DA76" s="1274"/>
      <c r="DB76" s="1274"/>
      <c r="DC76" s="1274"/>
      <c r="DD76" s="1274"/>
      <c r="DE76" s="1274"/>
      <c r="DF76" s="1274"/>
      <c r="DG76" s="1274"/>
    </row>
    <row r="77" spans="2:133" ht="13.9" customHeight="1" thickBot="1">
      <c r="B77" s="1274"/>
      <c r="C77" s="1274"/>
      <c r="D77" s="1274"/>
      <c r="E77" s="1274"/>
      <c r="F77" s="1274"/>
      <c r="G77" s="1274"/>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c r="CB77" s="1274"/>
      <c r="CC77" s="1274"/>
      <c r="CD77" s="1274"/>
      <c r="CE77" s="1274"/>
      <c r="CF77" s="1274"/>
      <c r="CG77" s="1274"/>
      <c r="CH77" s="1274"/>
      <c r="CI77" s="1274"/>
      <c r="CJ77" s="1274"/>
      <c r="CK77" s="1274"/>
      <c r="CL77" s="1274"/>
      <c r="CM77" s="1274"/>
      <c r="CN77" s="1274"/>
      <c r="CO77" s="1274"/>
      <c r="CP77" s="1274"/>
      <c r="CQ77" s="1274"/>
      <c r="CR77" s="1274"/>
      <c r="CS77" s="1274"/>
      <c r="CT77" s="1274"/>
      <c r="CU77" s="1274"/>
      <c r="CV77" s="1274"/>
      <c r="CW77" s="1274"/>
      <c r="CX77" s="1274"/>
      <c r="CY77" s="1274"/>
      <c r="CZ77" s="1274"/>
      <c r="DA77" s="1274"/>
      <c r="DB77" s="1274"/>
      <c r="DC77" s="1274"/>
      <c r="DD77" s="1274"/>
      <c r="DE77" s="1274"/>
      <c r="DF77" s="1274"/>
      <c r="DG77" s="1274"/>
    </row>
    <row r="78" spans="2:133" ht="13.5" customHeight="1">
      <c r="B78" s="1275" t="s">
        <v>498</v>
      </c>
      <c r="C78" s="1276"/>
      <c r="D78" s="1276"/>
      <c r="E78" s="1276"/>
      <c r="F78" s="1277"/>
      <c r="G78" s="1284" t="s">
        <v>773</v>
      </c>
      <c r="H78" s="1285"/>
      <c r="I78" s="1285"/>
      <c r="J78" s="1285"/>
      <c r="K78" s="1285"/>
      <c r="L78" s="1285"/>
      <c r="M78" s="1285"/>
      <c r="N78" s="1285"/>
      <c r="O78" s="1285"/>
      <c r="P78" s="1285"/>
      <c r="Q78" s="1285"/>
      <c r="R78" s="1285"/>
      <c r="S78" s="1286"/>
      <c r="T78" s="1290" t="s">
        <v>774</v>
      </c>
      <c r="U78" s="1291"/>
      <c r="V78" s="1291"/>
      <c r="W78" s="1291"/>
      <c r="X78" s="1291" t="s">
        <v>775</v>
      </c>
      <c r="Y78" s="1291"/>
      <c r="Z78" s="1291"/>
      <c r="AA78" s="1291"/>
      <c r="AB78" s="1291"/>
      <c r="AC78" s="1291"/>
      <c r="AD78" s="1291"/>
      <c r="AE78" s="1291"/>
      <c r="AF78" s="1291"/>
      <c r="AG78" s="1291"/>
      <c r="AH78" s="1291"/>
      <c r="AI78" s="1291"/>
      <c r="AJ78" s="1291"/>
      <c r="AK78" s="1291"/>
      <c r="AL78" s="1291"/>
      <c r="AM78" s="1291"/>
      <c r="AN78" s="1291"/>
      <c r="AO78" s="1291"/>
      <c r="AP78" s="1291"/>
      <c r="AQ78" s="1291"/>
      <c r="AR78" s="1291"/>
      <c r="AS78" s="1291"/>
      <c r="AT78" s="1291"/>
      <c r="AU78" s="1291"/>
      <c r="AV78" s="1291"/>
      <c r="AW78" s="1291"/>
      <c r="AX78" s="1291"/>
      <c r="AY78" s="1291"/>
      <c r="AZ78" s="1291"/>
      <c r="BA78" s="1291"/>
      <c r="BB78" s="1291"/>
      <c r="BC78" s="1291"/>
      <c r="BD78" s="1291"/>
      <c r="BE78" s="1291"/>
      <c r="BF78" s="1291"/>
      <c r="BG78" s="1291"/>
      <c r="BH78" s="1292"/>
      <c r="BI78" s="44"/>
      <c r="BJ78" s="764"/>
      <c r="BK78" s="1293" t="s">
        <v>39</v>
      </c>
      <c r="BL78" s="1285"/>
      <c r="BM78" s="1285"/>
      <c r="BN78" s="1285"/>
      <c r="BO78" s="1285"/>
      <c r="BP78" s="1285"/>
      <c r="BQ78" s="1285"/>
      <c r="BR78" s="1286"/>
      <c r="BS78" s="1290" t="s">
        <v>774</v>
      </c>
      <c r="BT78" s="1291"/>
      <c r="BU78" s="1291"/>
      <c r="BV78" s="1291"/>
      <c r="BW78" s="1291" t="s">
        <v>775</v>
      </c>
      <c r="BX78" s="1291"/>
      <c r="BY78" s="1291"/>
      <c r="BZ78" s="1291"/>
      <c r="CA78" s="1291"/>
      <c r="CB78" s="1291"/>
      <c r="CC78" s="1291"/>
      <c r="CD78" s="1291"/>
      <c r="CE78" s="1291"/>
      <c r="CF78" s="1291"/>
      <c r="CG78" s="1291"/>
      <c r="CH78" s="1291"/>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2"/>
      <c r="DH78" s="622"/>
      <c r="DI78" s="622"/>
      <c r="DJ78" s="623"/>
      <c r="DK78" s="623"/>
      <c r="DL78" s="623"/>
      <c r="DM78" s="623"/>
    </row>
    <row r="79" spans="2:133" ht="13.5" customHeight="1">
      <c r="B79" s="1278"/>
      <c r="C79" s="1279"/>
      <c r="D79" s="1279"/>
      <c r="E79" s="1279"/>
      <c r="F79" s="1280"/>
      <c r="G79" s="1287"/>
      <c r="H79" s="1288"/>
      <c r="I79" s="1288"/>
      <c r="J79" s="1288"/>
      <c r="K79" s="1288"/>
      <c r="L79" s="1288"/>
      <c r="M79" s="1288"/>
      <c r="N79" s="1288"/>
      <c r="O79" s="1288"/>
      <c r="P79" s="1288"/>
      <c r="Q79" s="1288"/>
      <c r="R79" s="1288"/>
      <c r="S79" s="1289"/>
      <c r="T79" s="1333" t="s">
        <v>776</v>
      </c>
      <c r="U79" s="1334"/>
      <c r="V79" s="1334"/>
      <c r="W79" s="1334"/>
      <c r="X79" s="1334"/>
      <c r="Y79" s="1334"/>
      <c r="Z79" s="1334"/>
      <c r="AA79" s="1334"/>
      <c r="AB79" s="1334"/>
      <c r="AC79" s="1334"/>
      <c r="AD79" s="1334"/>
      <c r="AE79" s="1334"/>
      <c r="AF79" s="1335"/>
      <c r="AG79" s="1295" t="s">
        <v>777</v>
      </c>
      <c r="AH79" s="1296"/>
      <c r="AI79" s="1296"/>
      <c r="AJ79" s="1296"/>
      <c r="AK79" s="1336"/>
      <c r="AL79" s="1295" t="s">
        <v>778</v>
      </c>
      <c r="AM79" s="1296"/>
      <c r="AN79" s="1296"/>
      <c r="AO79" s="1296"/>
      <c r="AP79" s="1296"/>
      <c r="AQ79" s="1296"/>
      <c r="AR79" s="1296"/>
      <c r="AS79" s="1296"/>
      <c r="AT79" s="1296"/>
      <c r="AU79" s="1296"/>
      <c r="AV79" s="1296"/>
      <c r="AW79" s="1296"/>
      <c r="AX79" s="1296"/>
      <c r="AY79" s="1337" t="s">
        <v>779</v>
      </c>
      <c r="AZ79" s="1338"/>
      <c r="BA79" s="1338"/>
      <c r="BB79" s="1338"/>
      <c r="BC79" s="1338"/>
      <c r="BD79" s="1338"/>
      <c r="BE79" s="1338"/>
      <c r="BF79" s="1338"/>
      <c r="BG79" s="1338"/>
      <c r="BH79" s="1339"/>
      <c r="BI79" s="624"/>
      <c r="BJ79" s="804"/>
      <c r="BK79" s="1294"/>
      <c r="BL79" s="1288"/>
      <c r="BM79" s="1288"/>
      <c r="BN79" s="1288"/>
      <c r="BO79" s="1288"/>
      <c r="BP79" s="1288"/>
      <c r="BQ79" s="1288"/>
      <c r="BR79" s="1289"/>
      <c r="BS79" s="1333" t="s">
        <v>776</v>
      </c>
      <c r="BT79" s="1334"/>
      <c r="BU79" s="1334"/>
      <c r="BV79" s="1334"/>
      <c r="BW79" s="1334"/>
      <c r="BX79" s="1334"/>
      <c r="BY79" s="1334"/>
      <c r="BZ79" s="1334"/>
      <c r="CA79" s="1334"/>
      <c r="CB79" s="1334"/>
      <c r="CC79" s="1334"/>
      <c r="CD79" s="1334"/>
      <c r="CE79" s="1335"/>
      <c r="CF79" s="1295" t="s">
        <v>777</v>
      </c>
      <c r="CG79" s="1296"/>
      <c r="CH79" s="1296"/>
      <c r="CI79" s="1296"/>
      <c r="CJ79" s="1336"/>
      <c r="CK79" s="1295" t="s">
        <v>778</v>
      </c>
      <c r="CL79" s="1296"/>
      <c r="CM79" s="1296"/>
      <c r="CN79" s="1296"/>
      <c r="CO79" s="1296"/>
      <c r="CP79" s="1296"/>
      <c r="CQ79" s="1296"/>
      <c r="CR79" s="1296"/>
      <c r="CS79" s="1296"/>
      <c r="CT79" s="1296"/>
      <c r="CU79" s="1296"/>
      <c r="CV79" s="1296"/>
      <c r="CW79" s="1296"/>
      <c r="CX79" s="1297" t="s">
        <v>779</v>
      </c>
      <c r="CY79" s="1298"/>
      <c r="CZ79" s="1298"/>
      <c r="DA79" s="1298"/>
      <c r="DB79" s="1298"/>
      <c r="DC79" s="1298"/>
      <c r="DD79" s="1298"/>
      <c r="DE79" s="1298"/>
      <c r="DF79" s="1298"/>
      <c r="DG79" s="1299"/>
      <c r="DH79" s="624"/>
      <c r="DI79" s="624"/>
      <c r="DJ79" s="623"/>
      <c r="DK79" s="623"/>
      <c r="DL79" s="623"/>
      <c r="DM79" s="623"/>
    </row>
    <row r="80" spans="2:133" ht="13.5" customHeight="1">
      <c r="B80" s="1278"/>
      <c r="C80" s="1279"/>
      <c r="D80" s="1279"/>
      <c r="E80" s="1279"/>
      <c r="F80" s="1280"/>
      <c r="G80" s="1300" t="s">
        <v>951</v>
      </c>
      <c r="H80" s="1301"/>
      <c r="I80" s="1301"/>
      <c r="J80" s="1301"/>
      <c r="K80" s="1301"/>
      <c r="L80" s="1301"/>
      <c r="M80" s="1301"/>
      <c r="N80" s="1301"/>
      <c r="O80" s="1301"/>
      <c r="P80" s="1301"/>
      <c r="Q80" s="1301"/>
      <c r="R80" s="1301"/>
      <c r="S80" s="1302"/>
      <c r="T80" s="1312" t="s">
        <v>780</v>
      </c>
      <c r="U80" s="1313"/>
      <c r="V80" s="1313"/>
      <c r="W80" s="1313"/>
      <c r="X80" s="1313"/>
      <c r="Y80" s="1313"/>
      <c r="Z80" s="1313"/>
      <c r="AA80" s="1313"/>
      <c r="AB80" s="1313"/>
      <c r="AC80" s="1313"/>
      <c r="AD80" s="1313"/>
      <c r="AE80" s="1313"/>
      <c r="AF80" s="1314"/>
      <c r="AG80" s="1315" t="s">
        <v>133</v>
      </c>
      <c r="AH80" s="1316"/>
      <c r="AI80" s="1316"/>
      <c r="AJ80" s="1316"/>
      <c r="AK80" s="1316"/>
      <c r="AL80" s="1312" t="s">
        <v>952</v>
      </c>
      <c r="AM80" s="1313"/>
      <c r="AN80" s="1313"/>
      <c r="AO80" s="1313"/>
      <c r="AP80" s="1313"/>
      <c r="AQ80" s="1313"/>
      <c r="AR80" s="1313"/>
      <c r="AS80" s="1313"/>
      <c r="AT80" s="1313"/>
      <c r="AU80" s="1313"/>
      <c r="AV80" s="1313"/>
      <c r="AW80" s="1313"/>
      <c r="AX80" s="1313"/>
      <c r="AY80" s="1317"/>
      <c r="AZ80" s="1318"/>
      <c r="BA80" s="1318"/>
      <c r="BB80" s="1318"/>
      <c r="BC80" s="1318"/>
      <c r="BD80" s="1318"/>
      <c r="BE80" s="1318"/>
      <c r="BF80" s="1318"/>
      <c r="BG80" s="1318"/>
      <c r="BH80" s="1319"/>
      <c r="BI80" s="625"/>
      <c r="BJ80" s="805"/>
      <c r="BK80" s="1320" t="s">
        <v>953</v>
      </c>
      <c r="BL80" s="1321"/>
      <c r="BM80" s="1321"/>
      <c r="BN80" s="1321"/>
      <c r="BO80" s="1321"/>
      <c r="BP80" s="1321"/>
      <c r="BQ80" s="1321"/>
      <c r="BR80" s="1322"/>
      <c r="BS80" s="1328" t="s">
        <v>781</v>
      </c>
      <c r="BT80" s="1329"/>
      <c r="BU80" s="1329"/>
      <c r="BV80" s="1329"/>
      <c r="BW80" s="1329"/>
      <c r="BX80" s="1329"/>
      <c r="BY80" s="1329"/>
      <c r="BZ80" s="1329"/>
      <c r="CA80" s="1329"/>
      <c r="CB80" s="1329"/>
      <c r="CC80" s="1329"/>
      <c r="CD80" s="1329"/>
      <c r="CE80" s="1330"/>
      <c r="CF80" s="1331" t="s">
        <v>782</v>
      </c>
      <c r="CG80" s="1331"/>
      <c r="CH80" s="1331"/>
      <c r="CI80" s="1331"/>
      <c r="CJ80" s="1332"/>
      <c r="CK80" s="1340" t="s">
        <v>954</v>
      </c>
      <c r="CL80" s="1341"/>
      <c r="CM80" s="1341"/>
      <c r="CN80" s="1341"/>
      <c r="CO80" s="1341"/>
      <c r="CP80" s="1341"/>
      <c r="CQ80" s="1341"/>
      <c r="CR80" s="1341"/>
      <c r="CS80" s="1341"/>
      <c r="CT80" s="1341"/>
      <c r="CU80" s="1341"/>
      <c r="CV80" s="1341"/>
      <c r="CW80" s="1342"/>
      <c r="CX80" s="1343"/>
      <c r="CY80" s="1344"/>
      <c r="CZ80" s="1344"/>
      <c r="DA80" s="1344"/>
      <c r="DB80" s="1344"/>
      <c r="DC80" s="1344"/>
      <c r="DD80" s="1344"/>
      <c r="DE80" s="1344"/>
      <c r="DF80" s="1344"/>
      <c r="DG80" s="1345"/>
      <c r="DH80" s="625"/>
      <c r="DI80" s="625"/>
      <c r="DJ80" s="623"/>
      <c r="DK80" s="623"/>
      <c r="DL80" s="623"/>
      <c r="DM80" s="623"/>
    </row>
    <row r="81" spans="2:131" ht="13.5" customHeight="1">
      <c r="B81" s="1278"/>
      <c r="C81" s="1279"/>
      <c r="D81" s="1279"/>
      <c r="E81" s="1279"/>
      <c r="F81" s="1280"/>
      <c r="G81" s="1303"/>
      <c r="H81" s="1304"/>
      <c r="I81" s="1304"/>
      <c r="J81" s="1304"/>
      <c r="K81" s="1304"/>
      <c r="L81" s="1304"/>
      <c r="M81" s="1304"/>
      <c r="N81" s="1304"/>
      <c r="O81" s="1304"/>
      <c r="P81" s="1304"/>
      <c r="Q81" s="1304"/>
      <c r="R81" s="1304"/>
      <c r="S81" s="1305"/>
      <c r="T81" s="781"/>
      <c r="U81" s="1352">
        <f>ROUNDDOWN(BG42/1000,0)</f>
        <v>0</v>
      </c>
      <c r="V81" s="1352"/>
      <c r="W81" s="1352"/>
      <c r="X81" s="1352"/>
      <c r="Y81" s="1352"/>
      <c r="Z81" s="1352"/>
      <c r="AA81" s="1352"/>
      <c r="AB81" s="1352"/>
      <c r="AC81" s="1352"/>
      <c r="AD81" s="1352"/>
      <c r="AE81" s="782"/>
      <c r="AF81" s="806"/>
      <c r="AG81" s="1353" t="s">
        <v>509</v>
      </c>
      <c r="AH81" s="909"/>
      <c r="AI81" s="909"/>
      <c r="AJ81" s="909"/>
      <c r="AK81" s="910"/>
      <c r="AL81" s="781"/>
      <c r="AM81" s="1354">
        <f>U81*AG83</f>
        <v>0</v>
      </c>
      <c r="AN81" s="1354"/>
      <c r="AO81" s="1354"/>
      <c r="AP81" s="1354"/>
      <c r="AQ81" s="1354"/>
      <c r="AR81" s="1354"/>
      <c r="AS81" s="1354"/>
      <c r="AT81" s="1354"/>
      <c r="AU81" s="1354"/>
      <c r="AV81" s="1354"/>
      <c r="AW81" s="782"/>
      <c r="AX81" s="782"/>
      <c r="AY81" s="1317"/>
      <c r="AZ81" s="1318"/>
      <c r="BA81" s="1318"/>
      <c r="BB81" s="1318"/>
      <c r="BC81" s="1318"/>
      <c r="BD81" s="1318"/>
      <c r="BE81" s="1318"/>
      <c r="BF81" s="1318"/>
      <c r="BG81" s="1318"/>
      <c r="BH81" s="1319"/>
      <c r="BI81" s="625"/>
      <c r="BJ81" s="805"/>
      <c r="BK81" s="1323"/>
      <c r="BL81" s="1324"/>
      <c r="BM81" s="1324"/>
      <c r="BN81" s="1324"/>
      <c r="BO81" s="1324"/>
      <c r="BP81" s="1324"/>
      <c r="BQ81" s="1324"/>
      <c r="BR81" s="1325"/>
      <c r="BS81" s="781"/>
      <c r="BT81" s="1355">
        <f>ROUNDDOWN(CT42/1000,0)</f>
        <v>0</v>
      </c>
      <c r="BU81" s="1355"/>
      <c r="BV81" s="1355"/>
      <c r="BW81" s="1355"/>
      <c r="BX81" s="1355"/>
      <c r="BY81" s="1355"/>
      <c r="BZ81" s="1355"/>
      <c r="CA81" s="1355"/>
      <c r="CB81" s="1355"/>
      <c r="CC81" s="1355"/>
      <c r="CD81" s="610"/>
      <c r="CE81" s="610"/>
      <c r="CF81" s="1356"/>
      <c r="CG81" s="1357"/>
      <c r="CH81" s="1357"/>
      <c r="CI81" s="1357"/>
      <c r="CJ81" s="1358"/>
      <c r="CK81" s="611"/>
      <c r="CL81" s="1359">
        <f>BT81*CF81</f>
        <v>0</v>
      </c>
      <c r="CM81" s="1359"/>
      <c r="CN81" s="1359"/>
      <c r="CO81" s="1359"/>
      <c r="CP81" s="1359"/>
      <c r="CQ81" s="1359"/>
      <c r="CR81" s="1359"/>
      <c r="CS81" s="1359"/>
      <c r="CT81" s="1359"/>
      <c r="CU81" s="1359"/>
      <c r="CV81" s="44"/>
      <c r="CW81" s="44"/>
      <c r="CX81" s="1346"/>
      <c r="CY81" s="1347"/>
      <c r="CZ81" s="1347"/>
      <c r="DA81" s="1347"/>
      <c r="DB81" s="1347"/>
      <c r="DC81" s="1347"/>
      <c r="DD81" s="1347"/>
      <c r="DE81" s="1347"/>
      <c r="DF81" s="1347"/>
      <c r="DG81" s="1348"/>
      <c r="DH81" s="625"/>
      <c r="DI81" s="625"/>
      <c r="DJ81" s="623"/>
      <c r="DK81" s="623"/>
      <c r="DL81" s="623"/>
      <c r="DM81" s="623"/>
    </row>
    <row r="82" spans="2:131" ht="13.5" customHeight="1">
      <c r="B82" s="1278"/>
      <c r="C82" s="1279"/>
      <c r="D82" s="1279"/>
      <c r="E82" s="1279"/>
      <c r="F82" s="1280"/>
      <c r="G82" s="1306"/>
      <c r="H82" s="1307"/>
      <c r="I82" s="1307"/>
      <c r="J82" s="1307"/>
      <c r="K82" s="1307"/>
      <c r="L82" s="1307"/>
      <c r="M82" s="1307"/>
      <c r="N82" s="1307"/>
      <c r="O82" s="1307"/>
      <c r="P82" s="1307"/>
      <c r="Q82" s="1307"/>
      <c r="R82" s="1307"/>
      <c r="S82" s="1308"/>
      <c r="T82" s="783"/>
      <c r="U82" s="1352"/>
      <c r="V82" s="1352"/>
      <c r="W82" s="1352"/>
      <c r="X82" s="1352"/>
      <c r="Y82" s="1352"/>
      <c r="Z82" s="1352"/>
      <c r="AA82" s="1352"/>
      <c r="AB82" s="1352"/>
      <c r="AC82" s="1352"/>
      <c r="AD82" s="1352"/>
      <c r="AE82" s="1360" t="s">
        <v>22</v>
      </c>
      <c r="AF82" s="1361"/>
      <c r="AG82" s="610"/>
      <c r="AH82" s="610"/>
      <c r="AI82" s="610"/>
      <c r="AJ82" s="610"/>
      <c r="AK82" s="610"/>
      <c r="AL82" s="783"/>
      <c r="AM82" s="1354"/>
      <c r="AN82" s="1354"/>
      <c r="AO82" s="1354"/>
      <c r="AP82" s="1354"/>
      <c r="AQ82" s="1354"/>
      <c r="AR82" s="1354"/>
      <c r="AS82" s="1354"/>
      <c r="AT82" s="1354"/>
      <c r="AU82" s="1354"/>
      <c r="AV82" s="1354"/>
      <c r="AW82" s="1364" t="s">
        <v>26</v>
      </c>
      <c r="AX82" s="1364"/>
      <c r="AY82" s="1317"/>
      <c r="AZ82" s="1318"/>
      <c r="BA82" s="1318"/>
      <c r="BB82" s="1318"/>
      <c r="BC82" s="1318"/>
      <c r="BD82" s="1318"/>
      <c r="BE82" s="1318"/>
      <c r="BF82" s="1318"/>
      <c r="BG82" s="1318"/>
      <c r="BH82" s="1319"/>
      <c r="BI82" s="625"/>
      <c r="BJ82" s="805"/>
      <c r="BK82" s="1326"/>
      <c r="BL82" s="1307"/>
      <c r="BM82" s="1307"/>
      <c r="BN82" s="1307"/>
      <c r="BO82" s="1307"/>
      <c r="BP82" s="1307"/>
      <c r="BQ82" s="1307"/>
      <c r="BR82" s="1308"/>
      <c r="BS82" s="783"/>
      <c r="BT82" s="1355"/>
      <c r="BU82" s="1355"/>
      <c r="BV82" s="1355"/>
      <c r="BW82" s="1355"/>
      <c r="BX82" s="1355"/>
      <c r="BY82" s="1355"/>
      <c r="BZ82" s="1355"/>
      <c r="CA82" s="1355"/>
      <c r="CB82" s="1355"/>
      <c r="CC82" s="1355"/>
      <c r="CD82" s="1365" t="s">
        <v>22</v>
      </c>
      <c r="CE82" s="1365"/>
      <c r="CF82" s="1356"/>
      <c r="CG82" s="1357"/>
      <c r="CH82" s="1357"/>
      <c r="CI82" s="1357"/>
      <c r="CJ82" s="1358"/>
      <c r="CK82" s="610"/>
      <c r="CL82" s="1359"/>
      <c r="CM82" s="1359"/>
      <c r="CN82" s="1359"/>
      <c r="CO82" s="1359"/>
      <c r="CP82" s="1359"/>
      <c r="CQ82" s="1359"/>
      <c r="CR82" s="1359"/>
      <c r="CS82" s="1359"/>
      <c r="CT82" s="1359"/>
      <c r="CU82" s="1359"/>
      <c r="CV82" s="1367" t="s">
        <v>26</v>
      </c>
      <c r="CW82" s="1368"/>
      <c r="CX82" s="1346"/>
      <c r="CY82" s="1347"/>
      <c r="CZ82" s="1347"/>
      <c r="DA82" s="1347"/>
      <c r="DB82" s="1347"/>
      <c r="DC82" s="1347"/>
      <c r="DD82" s="1347"/>
      <c r="DE82" s="1347"/>
      <c r="DF82" s="1347"/>
      <c r="DG82" s="1348"/>
      <c r="DH82" s="625"/>
      <c r="DI82" s="625"/>
      <c r="DJ82" s="623"/>
      <c r="DK82" s="623"/>
      <c r="DL82" s="623"/>
      <c r="DM82" s="623"/>
    </row>
    <row r="83" spans="2:131" ht="13.5" customHeight="1">
      <c r="B83" s="1278"/>
      <c r="C83" s="1279"/>
      <c r="D83" s="1279"/>
      <c r="E83" s="1279"/>
      <c r="F83" s="1280"/>
      <c r="G83" s="1309"/>
      <c r="H83" s="1310"/>
      <c r="I83" s="1310"/>
      <c r="J83" s="1310"/>
      <c r="K83" s="1310"/>
      <c r="L83" s="1310"/>
      <c r="M83" s="1310"/>
      <c r="N83" s="1310"/>
      <c r="O83" s="1310"/>
      <c r="P83" s="1310"/>
      <c r="Q83" s="1310"/>
      <c r="R83" s="1310"/>
      <c r="S83" s="1311"/>
      <c r="T83" s="1371" t="s">
        <v>783</v>
      </c>
      <c r="U83" s="1372"/>
      <c r="V83" s="1372"/>
      <c r="W83" s="1372"/>
      <c r="X83" s="1372"/>
      <c r="Y83" s="1372"/>
      <c r="Z83" s="1372"/>
      <c r="AA83" s="1372"/>
      <c r="AB83" s="1372"/>
      <c r="AC83" s="1372"/>
      <c r="AD83" s="1372"/>
      <c r="AE83" s="1362"/>
      <c r="AF83" s="1363"/>
      <c r="AG83" s="1373"/>
      <c r="AH83" s="1374"/>
      <c r="AI83" s="1374"/>
      <c r="AJ83" s="1374"/>
      <c r="AK83" s="1375"/>
      <c r="AL83" s="1371" t="s">
        <v>784</v>
      </c>
      <c r="AM83" s="1372"/>
      <c r="AN83" s="1372"/>
      <c r="AO83" s="1372"/>
      <c r="AP83" s="1372"/>
      <c r="AQ83" s="1372"/>
      <c r="AR83" s="1372"/>
      <c r="AS83" s="1372"/>
      <c r="AT83" s="1372"/>
      <c r="AU83" s="1372"/>
      <c r="AV83" s="1372"/>
      <c r="AW83" s="1364"/>
      <c r="AX83" s="1364"/>
      <c r="AY83" s="1317"/>
      <c r="AZ83" s="1318"/>
      <c r="BA83" s="1318"/>
      <c r="BB83" s="1318"/>
      <c r="BC83" s="1318"/>
      <c r="BD83" s="1318"/>
      <c r="BE83" s="1318"/>
      <c r="BF83" s="1318"/>
      <c r="BG83" s="1318"/>
      <c r="BH83" s="1319"/>
      <c r="BI83" s="625"/>
      <c r="BJ83" s="805"/>
      <c r="BK83" s="1327"/>
      <c r="BL83" s="1310"/>
      <c r="BM83" s="1310"/>
      <c r="BN83" s="1310"/>
      <c r="BO83" s="1310"/>
      <c r="BP83" s="1310"/>
      <c r="BQ83" s="1310"/>
      <c r="BR83" s="1311"/>
      <c r="BS83" s="1376" t="s">
        <v>785</v>
      </c>
      <c r="BT83" s="1377"/>
      <c r="BU83" s="1377"/>
      <c r="BV83" s="1377"/>
      <c r="BW83" s="1377"/>
      <c r="BX83" s="1377"/>
      <c r="BY83" s="1377"/>
      <c r="BZ83" s="1377"/>
      <c r="CA83" s="1377"/>
      <c r="CB83" s="1377"/>
      <c r="CC83" s="1377"/>
      <c r="CD83" s="1365"/>
      <c r="CE83" s="1366"/>
      <c r="CF83" s="807"/>
      <c r="CG83" s="807"/>
      <c r="CH83" s="540"/>
      <c r="CI83" s="540"/>
      <c r="CJ83" s="808"/>
      <c r="CK83" s="1376" t="s">
        <v>786</v>
      </c>
      <c r="CL83" s="1377"/>
      <c r="CM83" s="1377"/>
      <c r="CN83" s="1377"/>
      <c r="CO83" s="1377"/>
      <c r="CP83" s="1377"/>
      <c r="CQ83" s="1377"/>
      <c r="CR83" s="1377"/>
      <c r="CS83" s="1377"/>
      <c r="CT83" s="1377"/>
      <c r="CU83" s="1377"/>
      <c r="CV83" s="1369"/>
      <c r="CW83" s="1370"/>
      <c r="CX83" s="1349"/>
      <c r="CY83" s="1350"/>
      <c r="CZ83" s="1350"/>
      <c r="DA83" s="1350"/>
      <c r="DB83" s="1350"/>
      <c r="DC83" s="1350"/>
      <c r="DD83" s="1350"/>
      <c r="DE83" s="1350"/>
      <c r="DF83" s="1350"/>
      <c r="DG83" s="1351"/>
      <c r="DH83" s="625"/>
      <c r="DI83" s="625"/>
      <c r="DJ83" s="623"/>
      <c r="DK83" s="623"/>
      <c r="DL83" s="623"/>
      <c r="DM83" s="623"/>
    </row>
    <row r="84" spans="2:131" ht="13.5" customHeight="1">
      <c r="B84" s="1278"/>
      <c r="C84" s="1279"/>
      <c r="D84" s="1279"/>
      <c r="E84" s="1279"/>
      <c r="F84" s="1280"/>
      <c r="G84" s="1300" t="s">
        <v>955</v>
      </c>
      <c r="H84" s="1301"/>
      <c r="I84" s="1301"/>
      <c r="J84" s="1301"/>
      <c r="K84" s="1301"/>
      <c r="L84" s="1301"/>
      <c r="M84" s="1301"/>
      <c r="N84" s="1301"/>
      <c r="O84" s="1301"/>
      <c r="P84" s="1301"/>
      <c r="Q84" s="1301"/>
      <c r="R84" s="1301"/>
      <c r="S84" s="1302"/>
      <c r="T84" s="1312" t="s">
        <v>787</v>
      </c>
      <c r="U84" s="1313"/>
      <c r="V84" s="1313"/>
      <c r="W84" s="1313"/>
      <c r="X84" s="1313"/>
      <c r="Y84" s="1313"/>
      <c r="Z84" s="1313"/>
      <c r="AA84" s="1313"/>
      <c r="AB84" s="1313"/>
      <c r="AC84" s="1313"/>
      <c r="AD84" s="1313"/>
      <c r="AE84" s="1313"/>
      <c r="AF84" s="1314"/>
      <c r="AG84" s="1373"/>
      <c r="AH84" s="1374"/>
      <c r="AI84" s="1374"/>
      <c r="AJ84" s="1374"/>
      <c r="AK84" s="1375"/>
      <c r="AL84" s="1312" t="s">
        <v>956</v>
      </c>
      <c r="AM84" s="1313"/>
      <c r="AN84" s="1313"/>
      <c r="AO84" s="1313"/>
      <c r="AP84" s="1313"/>
      <c r="AQ84" s="1313"/>
      <c r="AR84" s="1313"/>
      <c r="AS84" s="1313"/>
      <c r="AT84" s="1313"/>
      <c r="AU84" s="1313"/>
      <c r="AV84" s="1313"/>
      <c r="AW84" s="1313"/>
      <c r="AX84" s="1313"/>
      <c r="AY84" s="1317"/>
      <c r="AZ84" s="1318"/>
      <c r="BA84" s="1318"/>
      <c r="BB84" s="1318"/>
      <c r="BC84" s="1318"/>
      <c r="BD84" s="1318"/>
      <c r="BE84" s="1318"/>
      <c r="BF84" s="1318"/>
      <c r="BG84" s="1318"/>
      <c r="BH84" s="1319"/>
      <c r="BI84" s="625"/>
      <c r="BJ84" s="805"/>
      <c r="BK84" s="1320" t="s">
        <v>968</v>
      </c>
      <c r="BL84" s="1321"/>
      <c r="BM84" s="1321"/>
      <c r="BN84" s="1321"/>
      <c r="BO84" s="1321"/>
      <c r="BP84" s="1321"/>
      <c r="BQ84" s="1321"/>
      <c r="BR84" s="1322"/>
      <c r="BS84" s="1328" t="s">
        <v>788</v>
      </c>
      <c r="BT84" s="1329"/>
      <c r="BU84" s="1329"/>
      <c r="BV84" s="1329"/>
      <c r="BW84" s="1329"/>
      <c r="BX84" s="1329"/>
      <c r="BY84" s="1329"/>
      <c r="BZ84" s="1329"/>
      <c r="CA84" s="1329"/>
      <c r="CB84" s="1329"/>
      <c r="CC84" s="1329"/>
      <c r="CD84" s="1329"/>
      <c r="CE84" s="1330"/>
      <c r="CF84" s="1331" t="s">
        <v>789</v>
      </c>
      <c r="CG84" s="1331"/>
      <c r="CH84" s="1331"/>
      <c r="CI84" s="1331"/>
      <c r="CJ84" s="1332"/>
      <c r="CK84" s="1378" t="s">
        <v>957</v>
      </c>
      <c r="CL84" s="1341"/>
      <c r="CM84" s="1341"/>
      <c r="CN84" s="1341"/>
      <c r="CO84" s="1341"/>
      <c r="CP84" s="1341"/>
      <c r="CQ84" s="1341"/>
      <c r="CR84" s="1341"/>
      <c r="CS84" s="1341"/>
      <c r="CT84" s="1341"/>
      <c r="CU84" s="1341"/>
      <c r="CV84" s="1341"/>
      <c r="CW84" s="1342"/>
      <c r="CX84" s="1343"/>
      <c r="CY84" s="1344"/>
      <c r="CZ84" s="1344"/>
      <c r="DA84" s="1344"/>
      <c r="DB84" s="1344"/>
      <c r="DC84" s="1344"/>
      <c r="DD84" s="1344"/>
      <c r="DE84" s="1344"/>
      <c r="DF84" s="1344"/>
      <c r="DG84" s="1345"/>
      <c r="DH84" s="625"/>
      <c r="DI84" s="625"/>
      <c r="DJ84" s="623"/>
      <c r="DK84" s="623"/>
      <c r="DL84" s="623"/>
      <c r="DM84" s="623"/>
    </row>
    <row r="85" spans="2:131" ht="13.5" customHeight="1">
      <c r="B85" s="1278"/>
      <c r="C85" s="1279"/>
      <c r="D85" s="1279"/>
      <c r="E85" s="1279"/>
      <c r="F85" s="1280"/>
      <c r="G85" s="1303"/>
      <c r="H85" s="1304"/>
      <c r="I85" s="1304"/>
      <c r="J85" s="1304"/>
      <c r="K85" s="1304"/>
      <c r="L85" s="1304"/>
      <c r="M85" s="1304"/>
      <c r="N85" s="1304"/>
      <c r="O85" s="1304"/>
      <c r="P85" s="1304"/>
      <c r="Q85" s="1304"/>
      <c r="R85" s="1304"/>
      <c r="S85" s="1305"/>
      <c r="T85" s="781"/>
      <c r="U85" s="1352">
        <f>ROUNDDOWN(BG61/1000,0)</f>
        <v>0</v>
      </c>
      <c r="V85" s="1352"/>
      <c r="W85" s="1352"/>
      <c r="X85" s="1352"/>
      <c r="Y85" s="1352"/>
      <c r="Z85" s="1352"/>
      <c r="AA85" s="1352"/>
      <c r="AB85" s="1352"/>
      <c r="AC85" s="1352"/>
      <c r="AD85" s="1352"/>
      <c r="AE85" s="782"/>
      <c r="AF85" s="806"/>
      <c r="AG85" s="1373"/>
      <c r="AH85" s="1374"/>
      <c r="AI85" s="1374"/>
      <c r="AJ85" s="1374"/>
      <c r="AK85" s="1375"/>
      <c r="AL85" s="781"/>
      <c r="AM85" s="1354">
        <f>VALUE(U85*AG83)</f>
        <v>0</v>
      </c>
      <c r="AN85" s="1354"/>
      <c r="AO85" s="1354"/>
      <c r="AP85" s="1354"/>
      <c r="AQ85" s="1354"/>
      <c r="AR85" s="1354"/>
      <c r="AS85" s="1354"/>
      <c r="AT85" s="1354"/>
      <c r="AU85" s="1354"/>
      <c r="AV85" s="1354"/>
      <c r="AW85" s="782"/>
      <c r="AX85" s="782"/>
      <c r="AY85" s="1317"/>
      <c r="AZ85" s="1318"/>
      <c r="BA85" s="1318"/>
      <c r="BB85" s="1318"/>
      <c r="BC85" s="1318"/>
      <c r="BD85" s="1318"/>
      <c r="BE85" s="1318"/>
      <c r="BF85" s="1318"/>
      <c r="BG85" s="1318"/>
      <c r="BH85" s="1319"/>
      <c r="BI85" s="625"/>
      <c r="BJ85" s="805"/>
      <c r="BK85" s="1323"/>
      <c r="BL85" s="1324"/>
      <c r="BM85" s="1324"/>
      <c r="BN85" s="1324"/>
      <c r="BO85" s="1324"/>
      <c r="BP85" s="1324"/>
      <c r="BQ85" s="1324"/>
      <c r="BR85" s="1325"/>
      <c r="BS85" s="781"/>
      <c r="BT85" s="1355">
        <f>ROUNDDOWN(CT61/1000,0)</f>
        <v>0</v>
      </c>
      <c r="BU85" s="1355"/>
      <c r="BV85" s="1355"/>
      <c r="BW85" s="1355"/>
      <c r="BX85" s="1355"/>
      <c r="BY85" s="1355"/>
      <c r="BZ85" s="1355"/>
      <c r="CA85" s="1355"/>
      <c r="CB85" s="1355"/>
      <c r="CC85" s="1355"/>
      <c r="CD85" s="782"/>
      <c r="CE85" s="806"/>
      <c r="CF85" s="1356"/>
      <c r="CG85" s="1357"/>
      <c r="CH85" s="1357"/>
      <c r="CI85" s="1357"/>
      <c r="CJ85" s="1358"/>
      <c r="CK85" s="540"/>
      <c r="CL85" s="1359">
        <f>BT85*CF85</f>
        <v>0</v>
      </c>
      <c r="CM85" s="1359"/>
      <c r="CN85" s="1359"/>
      <c r="CO85" s="1359"/>
      <c r="CP85" s="1359"/>
      <c r="CQ85" s="1359"/>
      <c r="CR85" s="1359"/>
      <c r="CS85" s="1359"/>
      <c r="CT85" s="1359"/>
      <c r="CU85" s="1359"/>
      <c r="CV85" s="44"/>
      <c r="CW85" s="44"/>
      <c r="CX85" s="1346"/>
      <c r="CY85" s="1347"/>
      <c r="CZ85" s="1347"/>
      <c r="DA85" s="1347"/>
      <c r="DB85" s="1347"/>
      <c r="DC85" s="1347"/>
      <c r="DD85" s="1347"/>
      <c r="DE85" s="1347"/>
      <c r="DF85" s="1347"/>
      <c r="DG85" s="1348"/>
      <c r="DH85" s="625"/>
      <c r="DI85" s="625"/>
      <c r="DJ85" s="623"/>
      <c r="DK85" s="623"/>
      <c r="DL85" s="623"/>
      <c r="DM85" s="623"/>
    </row>
    <row r="86" spans="2:131" ht="13.5" customHeight="1">
      <c r="B86" s="1278"/>
      <c r="C86" s="1279"/>
      <c r="D86" s="1279"/>
      <c r="E86" s="1279"/>
      <c r="F86" s="1280"/>
      <c r="G86" s="1306"/>
      <c r="H86" s="1307"/>
      <c r="I86" s="1307"/>
      <c r="J86" s="1307"/>
      <c r="K86" s="1307"/>
      <c r="L86" s="1307"/>
      <c r="M86" s="1307"/>
      <c r="N86" s="1307"/>
      <c r="O86" s="1307"/>
      <c r="P86" s="1307"/>
      <c r="Q86" s="1307"/>
      <c r="R86" s="1307"/>
      <c r="S86" s="1308"/>
      <c r="T86" s="781"/>
      <c r="U86" s="1352"/>
      <c r="V86" s="1352"/>
      <c r="W86" s="1352"/>
      <c r="X86" s="1352"/>
      <c r="Y86" s="1352"/>
      <c r="Z86" s="1352"/>
      <c r="AA86" s="1352"/>
      <c r="AB86" s="1352"/>
      <c r="AC86" s="1352"/>
      <c r="AD86" s="1352"/>
      <c r="AE86" s="1360" t="s">
        <v>22</v>
      </c>
      <c r="AF86" s="1361"/>
      <c r="AG86" s="1373"/>
      <c r="AH86" s="1374"/>
      <c r="AI86" s="1374"/>
      <c r="AJ86" s="1374"/>
      <c r="AK86" s="1375"/>
      <c r="AL86" s="781"/>
      <c r="AM86" s="1354"/>
      <c r="AN86" s="1354"/>
      <c r="AO86" s="1354"/>
      <c r="AP86" s="1354"/>
      <c r="AQ86" s="1354"/>
      <c r="AR86" s="1354"/>
      <c r="AS86" s="1354"/>
      <c r="AT86" s="1354"/>
      <c r="AU86" s="1354"/>
      <c r="AV86" s="1354"/>
      <c r="AW86" s="1364" t="s">
        <v>26</v>
      </c>
      <c r="AX86" s="1364"/>
      <c r="AY86" s="1317"/>
      <c r="AZ86" s="1318"/>
      <c r="BA86" s="1318"/>
      <c r="BB86" s="1318"/>
      <c r="BC86" s="1318"/>
      <c r="BD86" s="1318"/>
      <c r="BE86" s="1318"/>
      <c r="BF86" s="1318"/>
      <c r="BG86" s="1318"/>
      <c r="BH86" s="1319"/>
      <c r="BI86" s="625"/>
      <c r="BJ86" s="805"/>
      <c r="BK86" s="1326"/>
      <c r="BL86" s="1307"/>
      <c r="BM86" s="1307"/>
      <c r="BN86" s="1307"/>
      <c r="BO86" s="1307"/>
      <c r="BP86" s="1307"/>
      <c r="BQ86" s="1307"/>
      <c r="BR86" s="1308"/>
      <c r="BS86" s="781"/>
      <c r="BT86" s="1355"/>
      <c r="BU86" s="1355"/>
      <c r="BV86" s="1355"/>
      <c r="BW86" s="1355"/>
      <c r="BX86" s="1355"/>
      <c r="BY86" s="1355"/>
      <c r="BZ86" s="1355"/>
      <c r="CA86" s="1355"/>
      <c r="CB86" s="1355"/>
      <c r="CC86" s="1355"/>
      <c r="CD86" s="1365" t="s">
        <v>22</v>
      </c>
      <c r="CE86" s="1366"/>
      <c r="CF86" s="1356"/>
      <c r="CG86" s="1357"/>
      <c r="CH86" s="1357"/>
      <c r="CI86" s="1357"/>
      <c r="CJ86" s="1358"/>
      <c r="CK86" s="540"/>
      <c r="CL86" s="1359"/>
      <c r="CM86" s="1359"/>
      <c r="CN86" s="1359"/>
      <c r="CO86" s="1359"/>
      <c r="CP86" s="1359"/>
      <c r="CQ86" s="1359"/>
      <c r="CR86" s="1359"/>
      <c r="CS86" s="1359"/>
      <c r="CT86" s="1359"/>
      <c r="CU86" s="1359"/>
      <c r="CV86" s="1367" t="s">
        <v>26</v>
      </c>
      <c r="CW86" s="1368"/>
      <c r="CX86" s="1346"/>
      <c r="CY86" s="1347"/>
      <c r="CZ86" s="1347"/>
      <c r="DA86" s="1347"/>
      <c r="DB86" s="1347"/>
      <c r="DC86" s="1347"/>
      <c r="DD86" s="1347"/>
      <c r="DE86" s="1347"/>
      <c r="DF86" s="1347"/>
      <c r="DG86" s="1348"/>
      <c r="DH86" s="625"/>
      <c r="DI86" s="625"/>
      <c r="DJ86" s="623"/>
      <c r="DK86" s="623"/>
      <c r="DL86" s="623"/>
      <c r="DM86" s="623"/>
    </row>
    <row r="87" spans="2:131" ht="13.5" customHeight="1">
      <c r="B87" s="1278"/>
      <c r="C87" s="1279"/>
      <c r="D87" s="1279"/>
      <c r="E87" s="1279"/>
      <c r="F87" s="1280"/>
      <c r="G87" s="1309"/>
      <c r="H87" s="1310"/>
      <c r="I87" s="1310"/>
      <c r="J87" s="1310"/>
      <c r="K87" s="1310"/>
      <c r="L87" s="1310"/>
      <c r="M87" s="1310"/>
      <c r="N87" s="1310"/>
      <c r="O87" s="1310"/>
      <c r="P87" s="1310"/>
      <c r="Q87" s="1310"/>
      <c r="R87" s="1310"/>
      <c r="S87" s="1311"/>
      <c r="T87" s="1371" t="s">
        <v>790</v>
      </c>
      <c r="U87" s="1372"/>
      <c r="V87" s="1372"/>
      <c r="W87" s="1372"/>
      <c r="X87" s="1372"/>
      <c r="Y87" s="1372"/>
      <c r="Z87" s="1372"/>
      <c r="AA87" s="1372"/>
      <c r="AB87" s="1372"/>
      <c r="AC87" s="1372"/>
      <c r="AD87" s="1372"/>
      <c r="AE87" s="1362"/>
      <c r="AF87" s="1363"/>
      <c r="AG87" s="784"/>
      <c r="AH87" s="785"/>
      <c r="AI87" s="785"/>
      <c r="AJ87" s="785"/>
      <c r="AK87" s="785"/>
      <c r="AL87" s="1371" t="s">
        <v>791</v>
      </c>
      <c r="AM87" s="1372"/>
      <c r="AN87" s="1372"/>
      <c r="AO87" s="1372"/>
      <c r="AP87" s="1372"/>
      <c r="AQ87" s="1372"/>
      <c r="AR87" s="1372"/>
      <c r="AS87" s="1372"/>
      <c r="AT87" s="1372"/>
      <c r="AU87" s="1372"/>
      <c r="AV87" s="1372"/>
      <c r="AW87" s="1379"/>
      <c r="AX87" s="1379"/>
      <c r="AY87" s="1317"/>
      <c r="AZ87" s="1318"/>
      <c r="BA87" s="1318"/>
      <c r="BB87" s="1318"/>
      <c r="BC87" s="1318"/>
      <c r="BD87" s="1318"/>
      <c r="BE87" s="1318"/>
      <c r="BF87" s="1318"/>
      <c r="BG87" s="1318"/>
      <c r="BH87" s="1319"/>
      <c r="BI87" s="809"/>
      <c r="BJ87" s="810"/>
      <c r="BK87" s="1327"/>
      <c r="BL87" s="1310"/>
      <c r="BM87" s="1310"/>
      <c r="BN87" s="1310"/>
      <c r="BO87" s="1310"/>
      <c r="BP87" s="1310"/>
      <c r="BQ87" s="1310"/>
      <c r="BR87" s="1311"/>
      <c r="BS87" s="1376" t="s">
        <v>792</v>
      </c>
      <c r="BT87" s="1377"/>
      <c r="BU87" s="1377"/>
      <c r="BV87" s="1377"/>
      <c r="BW87" s="1377"/>
      <c r="BX87" s="1377"/>
      <c r="BY87" s="1377"/>
      <c r="BZ87" s="1377"/>
      <c r="CA87" s="1377"/>
      <c r="CB87" s="1377"/>
      <c r="CC87" s="1377"/>
      <c r="CD87" s="1380"/>
      <c r="CE87" s="1381"/>
      <c r="CF87" s="786"/>
      <c r="CG87" s="786"/>
      <c r="CH87" s="787"/>
      <c r="CI87" s="788"/>
      <c r="CJ87" s="789"/>
      <c r="CK87" s="1382" t="s">
        <v>793</v>
      </c>
      <c r="CL87" s="1383"/>
      <c r="CM87" s="1383"/>
      <c r="CN87" s="1383"/>
      <c r="CO87" s="1383"/>
      <c r="CP87" s="1383"/>
      <c r="CQ87" s="1383"/>
      <c r="CR87" s="1383"/>
      <c r="CS87" s="1383"/>
      <c r="CT87" s="1383"/>
      <c r="CU87" s="1383"/>
      <c r="CV87" s="1369"/>
      <c r="CW87" s="1370"/>
      <c r="CX87" s="1349"/>
      <c r="CY87" s="1350"/>
      <c r="CZ87" s="1350"/>
      <c r="DA87" s="1350"/>
      <c r="DB87" s="1350"/>
      <c r="DC87" s="1350"/>
      <c r="DD87" s="1350"/>
      <c r="DE87" s="1350"/>
      <c r="DF87" s="1350"/>
      <c r="DG87" s="1351"/>
      <c r="DH87" s="626"/>
      <c r="DI87" s="626"/>
      <c r="DJ87" s="623"/>
      <c r="DK87" s="623"/>
      <c r="DL87" s="623"/>
      <c r="DM87" s="623"/>
      <c r="DW87" s="287"/>
      <c r="DX87" s="287"/>
      <c r="DY87" s="287"/>
      <c r="DZ87" s="287"/>
      <c r="EA87" s="287"/>
    </row>
    <row r="88" spans="2:131" ht="13.5" customHeight="1">
      <c r="B88" s="1278"/>
      <c r="C88" s="1279"/>
      <c r="D88" s="1279"/>
      <c r="E88" s="1279"/>
      <c r="F88" s="1280"/>
      <c r="G88" s="1392" t="s">
        <v>794</v>
      </c>
      <c r="H88" s="1393"/>
      <c r="I88" s="1393"/>
      <c r="J88" s="1393"/>
      <c r="K88" s="1393"/>
      <c r="L88" s="1393"/>
      <c r="M88" s="1393"/>
      <c r="N88" s="1393"/>
      <c r="O88" s="1393"/>
      <c r="P88" s="1393"/>
      <c r="Q88" s="1393"/>
      <c r="R88" s="1393"/>
      <c r="S88" s="1394"/>
      <c r="T88" s="1312" t="s">
        <v>795</v>
      </c>
      <c r="U88" s="1313"/>
      <c r="V88" s="1313"/>
      <c r="W88" s="1313"/>
      <c r="X88" s="1313"/>
      <c r="Y88" s="1313"/>
      <c r="Z88" s="1313"/>
      <c r="AA88" s="1313"/>
      <c r="AB88" s="1313"/>
      <c r="AC88" s="1313"/>
      <c r="AD88" s="1313"/>
      <c r="AE88" s="1313"/>
      <c r="AF88" s="1313"/>
      <c r="AG88" s="1401"/>
      <c r="AH88" s="1402"/>
      <c r="AI88" s="1402"/>
      <c r="AJ88" s="1402"/>
      <c r="AK88" s="1402"/>
      <c r="AL88" s="1312" t="s">
        <v>958</v>
      </c>
      <c r="AM88" s="1313"/>
      <c r="AN88" s="1313"/>
      <c r="AO88" s="1313"/>
      <c r="AP88" s="1313"/>
      <c r="AQ88" s="1313"/>
      <c r="AR88" s="1313"/>
      <c r="AS88" s="1313"/>
      <c r="AT88" s="1313"/>
      <c r="AU88" s="1313"/>
      <c r="AV88" s="1313"/>
      <c r="AW88" s="1313"/>
      <c r="AX88" s="1314"/>
      <c r="AY88" s="1384" t="s">
        <v>796</v>
      </c>
      <c r="AZ88" s="1385"/>
      <c r="BA88" s="1385"/>
      <c r="BB88" s="1385"/>
      <c r="BC88" s="1385"/>
      <c r="BD88" s="1385"/>
      <c r="BE88" s="1385"/>
      <c r="BF88" s="1385"/>
      <c r="BG88" s="1385"/>
      <c r="BH88" s="1386"/>
      <c r="BI88" s="809"/>
      <c r="BJ88" s="810"/>
      <c r="BK88" s="1407" t="s">
        <v>797</v>
      </c>
      <c r="BL88" s="1408"/>
      <c r="BM88" s="1408"/>
      <c r="BN88" s="1408"/>
      <c r="BO88" s="1408"/>
      <c r="BP88" s="1408"/>
      <c r="BQ88" s="1408"/>
      <c r="BR88" s="1409"/>
      <c r="BS88" s="1328" t="s">
        <v>798</v>
      </c>
      <c r="BT88" s="1329"/>
      <c r="BU88" s="1329"/>
      <c r="BV88" s="1329"/>
      <c r="BW88" s="1329"/>
      <c r="BX88" s="1329"/>
      <c r="BY88" s="1329"/>
      <c r="BZ88" s="1329"/>
      <c r="CA88" s="1329"/>
      <c r="CB88" s="1329"/>
      <c r="CC88" s="1329"/>
      <c r="CD88" s="1329"/>
      <c r="CE88" s="1330"/>
      <c r="CF88" s="1416"/>
      <c r="CG88" s="1344"/>
      <c r="CH88" s="1344"/>
      <c r="CI88" s="1344"/>
      <c r="CJ88" s="1417"/>
      <c r="CK88" s="1378" t="s">
        <v>959</v>
      </c>
      <c r="CL88" s="1422"/>
      <c r="CM88" s="1422"/>
      <c r="CN88" s="1422"/>
      <c r="CO88" s="1422"/>
      <c r="CP88" s="1422"/>
      <c r="CQ88" s="1422"/>
      <c r="CR88" s="1422"/>
      <c r="CS88" s="1422"/>
      <c r="CT88" s="1422"/>
      <c r="CU88" s="1422"/>
      <c r="CV88" s="1422"/>
      <c r="CW88" s="1423"/>
      <c r="CX88" s="1384" t="s">
        <v>799</v>
      </c>
      <c r="CY88" s="1385"/>
      <c r="CZ88" s="1385"/>
      <c r="DA88" s="1385"/>
      <c r="DB88" s="1385"/>
      <c r="DC88" s="1385"/>
      <c r="DD88" s="1385"/>
      <c r="DE88" s="1385"/>
      <c r="DF88" s="1385"/>
      <c r="DG88" s="1386"/>
      <c r="DH88" s="626"/>
      <c r="DI88" s="626"/>
      <c r="DJ88" s="623"/>
      <c r="DK88" s="623"/>
      <c r="DL88" s="623"/>
      <c r="DM88" s="623"/>
    </row>
    <row r="89" spans="2:131" ht="13.5" customHeight="1">
      <c r="B89" s="1278"/>
      <c r="C89" s="1279"/>
      <c r="D89" s="1279"/>
      <c r="E89" s="1279"/>
      <c r="F89" s="1280"/>
      <c r="G89" s="1395"/>
      <c r="H89" s="1396"/>
      <c r="I89" s="1396"/>
      <c r="J89" s="1396"/>
      <c r="K89" s="1396"/>
      <c r="L89" s="1396"/>
      <c r="M89" s="1396"/>
      <c r="N89" s="1396"/>
      <c r="O89" s="1396"/>
      <c r="P89" s="1396"/>
      <c r="Q89" s="1396"/>
      <c r="R89" s="1396"/>
      <c r="S89" s="1397"/>
      <c r="T89" s="781"/>
      <c r="U89" s="1352">
        <f>SUM(U81,U85)</f>
        <v>0</v>
      </c>
      <c r="V89" s="1352"/>
      <c r="W89" s="1352"/>
      <c r="X89" s="1352"/>
      <c r="Y89" s="1352"/>
      <c r="Z89" s="1352"/>
      <c r="AA89" s="1352"/>
      <c r="AB89" s="1352"/>
      <c r="AC89" s="1352"/>
      <c r="AD89" s="1352"/>
      <c r="AE89" s="782"/>
      <c r="AF89" s="782"/>
      <c r="AG89" s="1403"/>
      <c r="AH89" s="1404"/>
      <c r="AI89" s="1404"/>
      <c r="AJ89" s="1404"/>
      <c r="AK89" s="1404"/>
      <c r="AL89" s="781"/>
      <c r="AM89" s="1354">
        <f>SUM(AM81,AM85)</f>
        <v>0</v>
      </c>
      <c r="AN89" s="1354"/>
      <c r="AO89" s="1354"/>
      <c r="AP89" s="1354"/>
      <c r="AQ89" s="1354"/>
      <c r="AR89" s="1354"/>
      <c r="AS89" s="1354"/>
      <c r="AT89" s="1354"/>
      <c r="AU89" s="1354"/>
      <c r="AV89" s="1354"/>
      <c r="AW89" s="790"/>
      <c r="AX89" s="811"/>
      <c r="AY89" s="781"/>
      <c r="AZ89" s="1387">
        <f>IF(AND(U81=BT81,U85=BT85,(MOD(AM89,1)+MOD(CL89,1))&gt;=1),ROUNDUP(AM89,0),ROUNDDOWN(AM89,0))</f>
        <v>0</v>
      </c>
      <c r="BA89" s="1387"/>
      <c r="BB89" s="1387"/>
      <c r="BC89" s="1387"/>
      <c r="BD89" s="1387"/>
      <c r="BE89" s="1387"/>
      <c r="BF89" s="1387"/>
      <c r="BG89" s="791"/>
      <c r="BH89" s="792"/>
      <c r="BI89" s="791"/>
      <c r="BJ89" s="792"/>
      <c r="BK89" s="1410"/>
      <c r="BL89" s="1411"/>
      <c r="BM89" s="1411"/>
      <c r="BN89" s="1411"/>
      <c r="BO89" s="1411"/>
      <c r="BP89" s="1411"/>
      <c r="BQ89" s="1411"/>
      <c r="BR89" s="1412"/>
      <c r="BS89" s="781"/>
      <c r="BT89" s="1355">
        <f>SUM(BT81,BT85)</f>
        <v>0</v>
      </c>
      <c r="BU89" s="1355"/>
      <c r="BV89" s="1355"/>
      <c r="BW89" s="1355"/>
      <c r="BX89" s="1355"/>
      <c r="BY89" s="1355"/>
      <c r="BZ89" s="1355"/>
      <c r="CA89" s="1355"/>
      <c r="CB89" s="1355"/>
      <c r="CC89" s="1355"/>
      <c r="CD89" s="791"/>
      <c r="CE89" s="812"/>
      <c r="CF89" s="1346"/>
      <c r="CG89" s="1347"/>
      <c r="CH89" s="1347"/>
      <c r="CI89" s="1347"/>
      <c r="CJ89" s="1418"/>
      <c r="CK89" s="610"/>
      <c r="CL89" s="1359">
        <f>SUM(CL81,CL85)</f>
        <v>0</v>
      </c>
      <c r="CM89" s="1359"/>
      <c r="CN89" s="1359"/>
      <c r="CO89" s="1359"/>
      <c r="CP89" s="1359"/>
      <c r="CQ89" s="1359"/>
      <c r="CR89" s="1359"/>
      <c r="CS89" s="1359"/>
      <c r="CT89" s="1359"/>
      <c r="CU89" s="1359"/>
      <c r="CV89" s="44"/>
      <c r="CW89" s="44"/>
      <c r="CX89" s="781"/>
      <c r="CY89" s="1388">
        <f>ROUNDDOWN(CL89,0)</f>
        <v>0</v>
      </c>
      <c r="CZ89" s="1388"/>
      <c r="DA89" s="1388"/>
      <c r="DB89" s="1388"/>
      <c r="DC89" s="1388"/>
      <c r="DD89" s="1388"/>
      <c r="DE89" s="1388"/>
      <c r="DF89" s="791"/>
      <c r="DG89" s="792"/>
      <c r="DH89" s="627"/>
      <c r="DI89" s="627"/>
      <c r="DJ89" s="623"/>
      <c r="DK89" s="623"/>
      <c r="DL89" s="623"/>
      <c r="DM89" s="623"/>
    </row>
    <row r="90" spans="2:131" ht="13.5" customHeight="1">
      <c r="B90" s="1278"/>
      <c r="C90" s="1279"/>
      <c r="D90" s="1279"/>
      <c r="E90" s="1279"/>
      <c r="F90" s="1280"/>
      <c r="G90" s="1395"/>
      <c r="H90" s="1396"/>
      <c r="I90" s="1396"/>
      <c r="J90" s="1396"/>
      <c r="K90" s="1396"/>
      <c r="L90" s="1396"/>
      <c r="M90" s="1396"/>
      <c r="N90" s="1396"/>
      <c r="O90" s="1396"/>
      <c r="P90" s="1396"/>
      <c r="Q90" s="1396"/>
      <c r="R90" s="1396"/>
      <c r="S90" s="1397"/>
      <c r="T90" s="793"/>
      <c r="U90" s="1352"/>
      <c r="V90" s="1352"/>
      <c r="W90" s="1352"/>
      <c r="X90" s="1352"/>
      <c r="Y90" s="1352"/>
      <c r="Z90" s="1352"/>
      <c r="AA90" s="1352"/>
      <c r="AB90" s="1352"/>
      <c r="AC90" s="1352"/>
      <c r="AD90" s="1352"/>
      <c r="AE90" s="1360" t="s">
        <v>22</v>
      </c>
      <c r="AF90" s="1361"/>
      <c r="AG90" s="1403"/>
      <c r="AH90" s="1404"/>
      <c r="AI90" s="1404"/>
      <c r="AJ90" s="1404"/>
      <c r="AK90" s="1404"/>
      <c r="AL90" s="793"/>
      <c r="AM90" s="1354"/>
      <c r="AN90" s="1354"/>
      <c r="AO90" s="1354"/>
      <c r="AP90" s="1354"/>
      <c r="AQ90" s="1354"/>
      <c r="AR90" s="1354"/>
      <c r="AS90" s="1354"/>
      <c r="AT90" s="1354"/>
      <c r="AU90" s="1354"/>
      <c r="AV90" s="1354"/>
      <c r="AW90" s="1364" t="s">
        <v>26</v>
      </c>
      <c r="AX90" s="1389"/>
      <c r="AY90" s="793"/>
      <c r="AZ90" s="1387"/>
      <c r="BA90" s="1387"/>
      <c r="BB90" s="1387"/>
      <c r="BC90" s="1387"/>
      <c r="BD90" s="1387"/>
      <c r="BE90" s="1387"/>
      <c r="BF90" s="1387"/>
      <c r="BG90" s="1364" t="s">
        <v>26</v>
      </c>
      <c r="BH90" s="1390"/>
      <c r="BI90" s="791"/>
      <c r="BJ90" s="813"/>
      <c r="BK90" s="1410"/>
      <c r="BL90" s="1411"/>
      <c r="BM90" s="1411"/>
      <c r="BN90" s="1411"/>
      <c r="BO90" s="1411"/>
      <c r="BP90" s="1411"/>
      <c r="BQ90" s="1411"/>
      <c r="BR90" s="1412"/>
      <c r="BS90" s="793"/>
      <c r="BT90" s="1355"/>
      <c r="BU90" s="1355"/>
      <c r="BV90" s="1355"/>
      <c r="BW90" s="1355"/>
      <c r="BX90" s="1355"/>
      <c r="BY90" s="1355"/>
      <c r="BZ90" s="1355"/>
      <c r="CA90" s="1355"/>
      <c r="CB90" s="1355"/>
      <c r="CC90" s="1355"/>
      <c r="CD90" s="1365" t="s">
        <v>22</v>
      </c>
      <c r="CE90" s="1366"/>
      <c r="CF90" s="1346"/>
      <c r="CG90" s="1347"/>
      <c r="CH90" s="1347"/>
      <c r="CI90" s="1347"/>
      <c r="CJ90" s="1418"/>
      <c r="CK90" s="610"/>
      <c r="CL90" s="1359"/>
      <c r="CM90" s="1359"/>
      <c r="CN90" s="1359"/>
      <c r="CO90" s="1359"/>
      <c r="CP90" s="1359"/>
      <c r="CQ90" s="1359"/>
      <c r="CR90" s="1359"/>
      <c r="CS90" s="1359"/>
      <c r="CT90" s="1359"/>
      <c r="CU90" s="1359"/>
      <c r="CV90" s="1367" t="s">
        <v>26</v>
      </c>
      <c r="CW90" s="1368"/>
      <c r="CX90" s="793"/>
      <c r="CY90" s="1388"/>
      <c r="CZ90" s="1388"/>
      <c r="DA90" s="1388"/>
      <c r="DB90" s="1388"/>
      <c r="DC90" s="1388"/>
      <c r="DD90" s="1388"/>
      <c r="DE90" s="1388"/>
      <c r="DF90" s="1367" t="s">
        <v>26</v>
      </c>
      <c r="DG90" s="1391"/>
      <c r="DH90" s="627"/>
      <c r="DI90" s="628"/>
      <c r="DJ90" s="623"/>
      <c r="DK90" s="623"/>
      <c r="DL90" s="623"/>
      <c r="DM90" s="623"/>
    </row>
    <row r="91" spans="2:131" ht="13.5" customHeight="1">
      <c r="B91" s="1278"/>
      <c r="C91" s="1279"/>
      <c r="D91" s="1279"/>
      <c r="E91" s="1279"/>
      <c r="F91" s="1280"/>
      <c r="G91" s="1395"/>
      <c r="H91" s="1396"/>
      <c r="I91" s="1396"/>
      <c r="J91" s="1396"/>
      <c r="K91" s="1396"/>
      <c r="L91" s="1396"/>
      <c r="M91" s="1396"/>
      <c r="N91" s="1396"/>
      <c r="O91" s="1396"/>
      <c r="P91" s="1396"/>
      <c r="Q91" s="1396"/>
      <c r="R91" s="1396"/>
      <c r="S91" s="1397"/>
      <c r="T91" s="793"/>
      <c r="U91" s="1352"/>
      <c r="V91" s="1352"/>
      <c r="W91" s="1352"/>
      <c r="X91" s="1352"/>
      <c r="Y91" s="1352"/>
      <c r="Z91" s="1352"/>
      <c r="AA91" s="1352"/>
      <c r="AB91" s="1352"/>
      <c r="AC91" s="1352"/>
      <c r="AD91" s="1352"/>
      <c r="AE91" s="1360"/>
      <c r="AF91" s="1361"/>
      <c r="AG91" s="1403"/>
      <c r="AH91" s="1404"/>
      <c r="AI91" s="1404"/>
      <c r="AJ91" s="1404"/>
      <c r="AK91" s="1404"/>
      <c r="AL91" s="793"/>
      <c r="AM91" s="1354"/>
      <c r="AN91" s="1354"/>
      <c r="AO91" s="1354"/>
      <c r="AP91" s="1354"/>
      <c r="AQ91" s="1354"/>
      <c r="AR91" s="1354"/>
      <c r="AS91" s="1354"/>
      <c r="AT91" s="1354"/>
      <c r="AU91" s="1354"/>
      <c r="AV91" s="1354"/>
      <c r="AW91" s="1364"/>
      <c r="AX91" s="1389"/>
      <c r="AY91" s="793"/>
      <c r="AZ91" s="1387"/>
      <c r="BA91" s="1387"/>
      <c r="BB91" s="1387"/>
      <c r="BC91" s="1387"/>
      <c r="BD91" s="1387"/>
      <c r="BE91" s="1387"/>
      <c r="BF91" s="1387"/>
      <c r="BG91" s="1364"/>
      <c r="BH91" s="1390"/>
      <c r="BI91" s="791"/>
      <c r="BJ91" s="792"/>
      <c r="BK91" s="1410"/>
      <c r="BL91" s="1411"/>
      <c r="BM91" s="1411"/>
      <c r="BN91" s="1411"/>
      <c r="BO91" s="1411"/>
      <c r="BP91" s="1411"/>
      <c r="BQ91" s="1411"/>
      <c r="BR91" s="1412"/>
      <c r="BS91" s="793"/>
      <c r="BT91" s="1355"/>
      <c r="BU91" s="1355"/>
      <c r="BV91" s="1355"/>
      <c r="BW91" s="1355"/>
      <c r="BX91" s="1355"/>
      <c r="BY91" s="1355"/>
      <c r="BZ91" s="1355"/>
      <c r="CA91" s="1355"/>
      <c r="CB91" s="1355"/>
      <c r="CC91" s="1355"/>
      <c r="CD91" s="1365"/>
      <c r="CE91" s="1366"/>
      <c r="CF91" s="1346"/>
      <c r="CG91" s="1347"/>
      <c r="CH91" s="1347"/>
      <c r="CI91" s="1347"/>
      <c r="CJ91" s="1418"/>
      <c r="CK91" s="610"/>
      <c r="CL91" s="1359"/>
      <c r="CM91" s="1359"/>
      <c r="CN91" s="1359"/>
      <c r="CO91" s="1359"/>
      <c r="CP91" s="1359"/>
      <c r="CQ91" s="1359"/>
      <c r="CR91" s="1359"/>
      <c r="CS91" s="1359"/>
      <c r="CT91" s="1359"/>
      <c r="CU91" s="1359"/>
      <c r="CV91" s="1367"/>
      <c r="CW91" s="1368"/>
      <c r="CX91" s="793"/>
      <c r="CY91" s="1388"/>
      <c r="CZ91" s="1388"/>
      <c r="DA91" s="1388"/>
      <c r="DB91" s="1388"/>
      <c r="DC91" s="1388"/>
      <c r="DD91" s="1388"/>
      <c r="DE91" s="1388"/>
      <c r="DF91" s="1367"/>
      <c r="DG91" s="1391"/>
      <c r="DH91" s="627"/>
      <c r="DI91" s="627"/>
      <c r="DJ91" s="623"/>
      <c r="DK91" s="623"/>
      <c r="DL91" s="623"/>
      <c r="DM91" s="623"/>
    </row>
    <row r="92" spans="2:131" ht="13.5" customHeight="1" thickBot="1">
      <c r="B92" s="1281"/>
      <c r="C92" s="1282"/>
      <c r="D92" s="1282"/>
      <c r="E92" s="1282"/>
      <c r="F92" s="1283"/>
      <c r="G92" s="1398"/>
      <c r="H92" s="1399"/>
      <c r="I92" s="1399"/>
      <c r="J92" s="1399"/>
      <c r="K92" s="1399"/>
      <c r="L92" s="1399"/>
      <c r="M92" s="1399"/>
      <c r="N92" s="1399"/>
      <c r="O92" s="1399"/>
      <c r="P92" s="1399"/>
      <c r="Q92" s="1399"/>
      <c r="R92" s="1399"/>
      <c r="S92" s="1400"/>
      <c r="T92" s="1424" t="s">
        <v>800</v>
      </c>
      <c r="U92" s="1425"/>
      <c r="V92" s="1425"/>
      <c r="W92" s="1425"/>
      <c r="X92" s="1425"/>
      <c r="Y92" s="1425"/>
      <c r="Z92" s="1425"/>
      <c r="AA92" s="1425"/>
      <c r="AB92" s="1425"/>
      <c r="AC92" s="1425"/>
      <c r="AD92" s="1425"/>
      <c r="AE92" s="1425"/>
      <c r="AF92" s="1425"/>
      <c r="AG92" s="1405"/>
      <c r="AH92" s="1406"/>
      <c r="AI92" s="1406"/>
      <c r="AJ92" s="1406"/>
      <c r="AK92" s="1406"/>
      <c r="AL92" s="1424" t="s">
        <v>801</v>
      </c>
      <c r="AM92" s="1425"/>
      <c r="AN92" s="1425"/>
      <c r="AO92" s="1425"/>
      <c r="AP92" s="1425"/>
      <c r="AQ92" s="1425"/>
      <c r="AR92" s="1425"/>
      <c r="AS92" s="1425"/>
      <c r="AT92" s="1425"/>
      <c r="AU92" s="1425"/>
      <c r="AV92" s="1425"/>
      <c r="AW92" s="1425"/>
      <c r="AX92" s="1455"/>
      <c r="AY92" s="1424" t="s">
        <v>960</v>
      </c>
      <c r="AZ92" s="1425"/>
      <c r="BA92" s="1425"/>
      <c r="BB92" s="1425"/>
      <c r="BC92" s="1425"/>
      <c r="BD92" s="1425"/>
      <c r="BE92" s="1425"/>
      <c r="BF92" s="1425"/>
      <c r="BG92" s="1425"/>
      <c r="BH92" s="1426"/>
      <c r="BI92" s="809"/>
      <c r="BJ92" s="810"/>
      <c r="BK92" s="1413"/>
      <c r="BL92" s="1414"/>
      <c r="BM92" s="1414"/>
      <c r="BN92" s="1414"/>
      <c r="BO92" s="1414"/>
      <c r="BP92" s="1414"/>
      <c r="BQ92" s="1414"/>
      <c r="BR92" s="1415"/>
      <c r="BS92" s="1456" t="s">
        <v>803</v>
      </c>
      <c r="BT92" s="1457"/>
      <c r="BU92" s="1457"/>
      <c r="BV92" s="1457"/>
      <c r="BW92" s="1457"/>
      <c r="BX92" s="1457"/>
      <c r="BY92" s="1457"/>
      <c r="BZ92" s="1457"/>
      <c r="CA92" s="1457"/>
      <c r="CB92" s="1457"/>
      <c r="CC92" s="1457"/>
      <c r="CD92" s="1457"/>
      <c r="CE92" s="1458"/>
      <c r="CF92" s="1419"/>
      <c r="CG92" s="1420"/>
      <c r="CH92" s="1420"/>
      <c r="CI92" s="1420"/>
      <c r="CJ92" s="1421"/>
      <c r="CK92" s="1459" t="s">
        <v>804</v>
      </c>
      <c r="CL92" s="1460"/>
      <c r="CM92" s="1460"/>
      <c r="CN92" s="1460"/>
      <c r="CO92" s="1460"/>
      <c r="CP92" s="1460"/>
      <c r="CQ92" s="1460"/>
      <c r="CR92" s="1460"/>
      <c r="CS92" s="1460"/>
      <c r="CT92" s="1460"/>
      <c r="CU92" s="1460"/>
      <c r="CV92" s="794"/>
      <c r="CW92" s="795"/>
      <c r="CX92" s="1424" t="s">
        <v>802</v>
      </c>
      <c r="CY92" s="1425"/>
      <c r="CZ92" s="1425"/>
      <c r="DA92" s="1425"/>
      <c r="DB92" s="1425"/>
      <c r="DC92" s="1425"/>
      <c r="DD92" s="1425"/>
      <c r="DE92" s="1425"/>
      <c r="DF92" s="1425"/>
      <c r="DG92" s="1426"/>
      <c r="DH92" s="626"/>
      <c r="DI92" s="626"/>
      <c r="DJ92" s="623"/>
      <c r="DK92" s="623"/>
      <c r="DL92" s="623"/>
      <c r="DM92" s="623"/>
    </row>
    <row r="93" spans="2:131" ht="13.5" customHeight="1" thickBot="1">
      <c r="B93" s="796"/>
      <c r="C93" s="796"/>
      <c r="D93" s="796"/>
      <c r="E93" s="796"/>
      <c r="F93" s="796"/>
      <c r="G93" s="1453" t="s">
        <v>961</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454"/>
      <c r="AM93" s="1454"/>
      <c r="AN93" s="1454"/>
      <c r="AO93" s="1454"/>
      <c r="AP93" s="1454"/>
      <c r="AQ93" s="1454"/>
      <c r="AR93" s="1454"/>
      <c r="AS93" s="1454"/>
      <c r="AT93" s="1454"/>
      <c r="AU93" s="1454"/>
      <c r="AV93" s="1454"/>
      <c r="AW93" s="1454"/>
      <c r="AX93" s="1454"/>
      <c r="AY93" s="1454"/>
      <c r="AZ93" s="1454"/>
      <c r="BA93" s="1454"/>
      <c r="BB93" s="1454"/>
      <c r="BC93" s="1454"/>
      <c r="BD93" s="1454"/>
      <c r="BE93" s="1454"/>
      <c r="BF93" s="1454"/>
      <c r="BG93" s="1454"/>
      <c r="BH93" s="1454"/>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1461" t="s">
        <v>805</v>
      </c>
      <c r="C94" s="1461"/>
      <c r="D94" s="1461"/>
      <c r="E94" s="1461"/>
      <c r="F94" s="1461"/>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430"/>
      <c r="AJ94" s="1430"/>
      <c r="AK94" s="1430"/>
      <c r="AL94" s="1430"/>
      <c r="AM94" s="1430"/>
      <c r="AN94" s="1430"/>
      <c r="AO94" s="1430"/>
      <c r="AP94" s="1430"/>
      <c r="AQ94" s="1430"/>
      <c r="AR94" s="1430"/>
      <c r="AS94" s="1430"/>
      <c r="AT94" s="1430"/>
      <c r="AU94" s="1430"/>
      <c r="AV94" s="1430"/>
      <c r="AW94" s="1430"/>
      <c r="AX94" s="1430"/>
      <c r="AY94" s="1430"/>
      <c r="AZ94" s="1430"/>
      <c r="BA94" s="1430"/>
      <c r="BB94" s="1430"/>
      <c r="BC94" s="1430"/>
      <c r="BD94" s="1430"/>
      <c r="BE94" s="1430"/>
      <c r="BF94" s="1430"/>
      <c r="BG94" s="1430"/>
      <c r="BH94" s="1430"/>
      <c r="BI94" s="1462" t="s">
        <v>962</v>
      </c>
      <c r="BJ94" s="1463"/>
      <c r="BK94" s="1463"/>
      <c r="BL94" s="1463"/>
      <c r="BM94" s="1463"/>
      <c r="BN94" s="1463"/>
      <c r="BO94" s="1463"/>
      <c r="BP94" s="1463"/>
      <c r="BQ94" s="1463"/>
      <c r="BR94" s="1463"/>
      <c r="BS94" s="1463"/>
      <c r="BT94" s="1463"/>
      <c r="BU94" s="1463"/>
      <c r="BV94" s="1463"/>
      <c r="BW94" s="1463"/>
      <c r="BX94" s="1463"/>
      <c r="BY94" s="1463"/>
      <c r="BZ94" s="1463"/>
      <c r="CA94" s="1463"/>
      <c r="CB94" s="1463"/>
      <c r="CC94" s="1463"/>
      <c r="CD94" s="1463"/>
      <c r="CE94" s="1463"/>
      <c r="CF94" s="1463"/>
      <c r="CG94" s="1463"/>
      <c r="CH94" s="1463"/>
      <c r="CI94" s="1463"/>
      <c r="CJ94" s="1463"/>
      <c r="CK94" s="1463"/>
      <c r="CL94" s="1463"/>
      <c r="CM94" s="1463"/>
      <c r="CN94" s="1463"/>
      <c r="CO94" s="1463"/>
      <c r="CP94" s="1463"/>
      <c r="CQ94" s="1463"/>
      <c r="CR94" s="1463"/>
      <c r="CS94" s="1463"/>
      <c r="CT94" s="1463"/>
      <c r="CU94" s="1463"/>
      <c r="CV94" s="1463"/>
      <c r="CW94" s="1463"/>
      <c r="CX94" s="1463"/>
      <c r="CY94" s="1463"/>
      <c r="CZ94" s="1463"/>
      <c r="DA94" s="1463"/>
      <c r="DB94" s="1463"/>
      <c r="DC94" s="1463"/>
      <c r="DD94" s="1463"/>
      <c r="DE94" s="1463"/>
      <c r="DF94" s="1463"/>
      <c r="DG94" s="1463"/>
      <c r="DH94" s="629"/>
      <c r="DI94" s="629"/>
    </row>
    <row r="95" spans="2:131" ht="13.5" customHeight="1" thickBot="1">
      <c r="B95" s="1461"/>
      <c r="C95" s="1461"/>
      <c r="D95" s="1461"/>
      <c r="E95" s="1461"/>
      <c r="F95" s="1461"/>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430"/>
      <c r="AJ95" s="1430"/>
      <c r="AK95" s="1430"/>
      <c r="AL95" s="1430"/>
      <c r="AM95" s="1430"/>
      <c r="AN95" s="1430"/>
      <c r="AO95" s="1430"/>
      <c r="AP95" s="1430"/>
      <c r="AQ95" s="1430"/>
      <c r="AR95" s="1430"/>
      <c r="AS95" s="1430"/>
      <c r="AT95" s="1430"/>
      <c r="AU95" s="1430"/>
      <c r="AV95" s="1430"/>
      <c r="AW95" s="1430"/>
      <c r="AX95" s="1430"/>
      <c r="AY95" s="1430"/>
      <c r="AZ95" s="1430"/>
      <c r="BA95" s="1430"/>
      <c r="BB95" s="1430"/>
      <c r="BC95" s="1430"/>
      <c r="BD95" s="1430"/>
      <c r="BE95" s="1430"/>
      <c r="BF95" s="1430"/>
      <c r="BG95" s="1430"/>
      <c r="BH95" s="1430"/>
      <c r="BI95" s="1464"/>
      <c r="BJ95" s="1465"/>
      <c r="BK95" s="1465"/>
      <c r="BL95" s="1465"/>
      <c r="BM95" s="1465"/>
      <c r="BN95" s="1465"/>
      <c r="BO95" s="1465"/>
      <c r="BP95" s="1465"/>
      <c r="BQ95" s="1465"/>
      <c r="BR95" s="1465"/>
      <c r="BS95" s="1465"/>
      <c r="BT95" s="1465"/>
      <c r="BU95" s="1465"/>
      <c r="BV95" s="1465"/>
      <c r="BW95" s="1465"/>
      <c r="BX95" s="1465"/>
      <c r="BY95" s="1465"/>
      <c r="BZ95" s="1465"/>
      <c r="CA95" s="1465"/>
      <c r="CB95" s="1465"/>
      <c r="CC95" s="1465"/>
      <c r="CD95" s="1465"/>
      <c r="CE95" s="1465"/>
      <c r="CF95" s="1465"/>
      <c r="CG95" s="1465"/>
      <c r="CH95" s="1465"/>
      <c r="CI95" s="1465"/>
      <c r="CJ95" s="1465"/>
      <c r="CK95" s="1465"/>
      <c r="CL95" s="1465"/>
      <c r="CM95" s="1465"/>
      <c r="CN95" s="1465"/>
      <c r="CO95" s="1465"/>
      <c r="CP95" s="1465"/>
      <c r="CQ95" s="1465"/>
      <c r="CR95" s="1465"/>
      <c r="CS95" s="1465"/>
      <c r="CT95" s="1465"/>
      <c r="CU95" s="1465"/>
      <c r="CV95" s="1465"/>
      <c r="CW95" s="1465"/>
      <c r="CX95" s="1465"/>
      <c r="CY95" s="1465"/>
      <c r="CZ95" s="1465"/>
      <c r="DA95" s="1465"/>
      <c r="DB95" s="1465"/>
      <c r="DC95" s="1465"/>
      <c r="DD95" s="1465"/>
      <c r="DE95" s="1465"/>
      <c r="DF95" s="1465"/>
      <c r="DG95" s="1465"/>
    </row>
    <row r="96" spans="2:131" ht="13.5" customHeight="1">
      <c r="B96" s="1461"/>
      <c r="C96" s="1461"/>
      <c r="D96" s="1461"/>
      <c r="E96" s="1461"/>
      <c r="F96" s="1461"/>
      <c r="G96" s="1466" t="s">
        <v>806</v>
      </c>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430"/>
      <c r="AJ96" s="1430"/>
      <c r="AK96" s="1430"/>
      <c r="AL96" s="1430"/>
      <c r="AM96" s="1430"/>
      <c r="AN96" s="1430"/>
      <c r="AO96" s="1430"/>
      <c r="AP96" s="1430"/>
      <c r="AQ96" s="1430"/>
      <c r="AR96" s="1430"/>
      <c r="AS96" s="1430"/>
      <c r="AT96" s="1430"/>
      <c r="AU96" s="1430"/>
      <c r="AV96" s="1430"/>
      <c r="AW96" s="1430"/>
      <c r="AX96" s="1430"/>
      <c r="AY96" s="1430"/>
      <c r="AZ96" s="1430"/>
      <c r="BA96" s="1430"/>
      <c r="BB96" s="1430"/>
      <c r="BC96" s="1430"/>
      <c r="BD96" s="1430"/>
      <c r="BE96" s="1430"/>
      <c r="BF96" s="1430"/>
      <c r="BG96" s="1430"/>
      <c r="BH96" s="1430"/>
      <c r="BI96" s="815"/>
      <c r="BJ96" s="814"/>
      <c r="BK96" s="814"/>
      <c r="BL96" s="814"/>
      <c r="BM96" s="814"/>
      <c r="BN96" s="1431" t="s">
        <v>807</v>
      </c>
      <c r="BO96" s="1432"/>
      <c r="BP96" s="1432"/>
      <c r="BQ96" s="1432"/>
      <c r="BR96" s="1432"/>
      <c r="BS96" s="1432"/>
      <c r="BT96" s="1432"/>
      <c r="BU96" s="1432"/>
      <c r="BV96" s="1432"/>
      <c r="BW96" s="1432"/>
      <c r="BX96" s="1432"/>
      <c r="BY96" s="1432"/>
      <c r="BZ96" s="1432"/>
      <c r="CA96" s="1432"/>
      <c r="CB96" s="1432"/>
      <c r="CC96" s="1432"/>
      <c r="CD96" s="1433"/>
      <c r="CE96" s="833" t="s">
        <v>808</v>
      </c>
      <c r="CF96" s="833"/>
      <c r="CG96" s="833"/>
      <c r="CH96" s="833"/>
      <c r="CI96" s="833"/>
      <c r="CJ96" s="833"/>
      <c r="CK96" s="833"/>
      <c r="CL96" s="1440"/>
      <c r="CM96" s="1467"/>
      <c r="CN96" s="1468"/>
      <c r="CO96" s="1468"/>
      <c r="CP96" s="1468"/>
      <c r="CQ96" s="1468"/>
      <c r="CR96" s="1468"/>
      <c r="CS96" s="1468"/>
      <c r="CT96" s="1468"/>
      <c r="CU96" s="1468"/>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1461"/>
      <c r="C97" s="1461"/>
      <c r="D97" s="1461"/>
      <c r="E97" s="1461"/>
      <c r="F97" s="1461"/>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430"/>
      <c r="AJ97" s="1430"/>
      <c r="AK97" s="1430"/>
      <c r="AL97" s="1430"/>
      <c r="AM97" s="1430"/>
      <c r="AN97" s="1430"/>
      <c r="AO97" s="1430"/>
      <c r="AP97" s="1430"/>
      <c r="AQ97" s="1430"/>
      <c r="AR97" s="1430"/>
      <c r="AS97" s="1430"/>
      <c r="AT97" s="1430"/>
      <c r="AU97" s="1430"/>
      <c r="AV97" s="1430"/>
      <c r="AW97" s="1430"/>
      <c r="AX97" s="1430"/>
      <c r="AY97" s="1430"/>
      <c r="AZ97" s="1430"/>
      <c r="BA97" s="1430"/>
      <c r="BB97" s="1430"/>
      <c r="BC97" s="1430"/>
      <c r="BD97" s="1430"/>
      <c r="BE97" s="1430"/>
      <c r="BF97" s="1430"/>
      <c r="BG97" s="1430"/>
      <c r="BH97" s="1430"/>
      <c r="BI97" s="815"/>
      <c r="BJ97" s="814"/>
      <c r="BK97" s="814"/>
      <c r="BL97" s="814"/>
      <c r="BM97" s="814"/>
      <c r="BN97" s="1434"/>
      <c r="BO97" s="1435"/>
      <c r="BP97" s="1435"/>
      <c r="BQ97" s="1435"/>
      <c r="BR97" s="1435"/>
      <c r="BS97" s="1435"/>
      <c r="BT97" s="1435"/>
      <c r="BU97" s="1435"/>
      <c r="BV97" s="1435"/>
      <c r="BW97" s="1435"/>
      <c r="BX97" s="1435"/>
      <c r="BY97" s="1435"/>
      <c r="BZ97" s="1435"/>
      <c r="CA97" s="1435"/>
      <c r="CB97" s="1435"/>
      <c r="CC97" s="1435"/>
      <c r="CD97" s="1436"/>
      <c r="CE97" s="1441"/>
      <c r="CF97" s="1441"/>
      <c r="CG97" s="1441"/>
      <c r="CH97" s="1441"/>
      <c r="CI97" s="1441"/>
      <c r="CJ97" s="1441"/>
      <c r="CK97" s="1441"/>
      <c r="CL97" s="1442"/>
      <c r="CM97" s="1469"/>
      <c r="CN97" s="1470"/>
      <c r="CO97" s="1470"/>
      <c r="CP97" s="1470"/>
      <c r="CQ97" s="1470"/>
      <c r="CR97" s="1470"/>
      <c r="CS97" s="1470"/>
      <c r="CT97" s="1470"/>
      <c r="CU97" s="1470"/>
      <c r="CV97" s="1449" t="s">
        <v>22</v>
      </c>
      <c r="CW97" s="1449"/>
      <c r="CX97" s="1450"/>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1461"/>
      <c r="C98" s="1461"/>
      <c r="D98" s="1461"/>
      <c r="E98" s="1461"/>
      <c r="F98" s="1461"/>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c r="AI98" s="1430"/>
      <c r="AJ98" s="1430"/>
      <c r="AK98" s="1430"/>
      <c r="AL98" s="1430"/>
      <c r="AM98" s="1430"/>
      <c r="AN98" s="1430"/>
      <c r="AO98" s="1430"/>
      <c r="AP98" s="1430"/>
      <c r="AQ98" s="1430"/>
      <c r="AR98" s="1430"/>
      <c r="AS98" s="1430"/>
      <c r="AT98" s="1430"/>
      <c r="AU98" s="1430"/>
      <c r="AV98" s="1430"/>
      <c r="AW98" s="1430"/>
      <c r="AX98" s="1430"/>
      <c r="AY98" s="1430"/>
      <c r="AZ98" s="1430"/>
      <c r="BA98" s="1430"/>
      <c r="BB98" s="1430"/>
      <c r="BC98" s="1430"/>
      <c r="BD98" s="1430"/>
      <c r="BE98" s="1430"/>
      <c r="BF98" s="1430"/>
      <c r="BG98" s="1430"/>
      <c r="BH98" s="1430"/>
      <c r="BI98" s="815"/>
      <c r="BJ98" s="814"/>
      <c r="BK98" s="814"/>
      <c r="BL98" s="814"/>
      <c r="BM98" s="814"/>
      <c r="BN98" s="1434"/>
      <c r="BO98" s="1435"/>
      <c r="BP98" s="1435"/>
      <c r="BQ98" s="1435"/>
      <c r="BR98" s="1435"/>
      <c r="BS98" s="1435"/>
      <c r="BT98" s="1435"/>
      <c r="BU98" s="1435"/>
      <c r="BV98" s="1435"/>
      <c r="BW98" s="1435"/>
      <c r="BX98" s="1435"/>
      <c r="BY98" s="1435"/>
      <c r="BZ98" s="1435"/>
      <c r="CA98" s="1435"/>
      <c r="CB98" s="1435"/>
      <c r="CC98" s="1435"/>
      <c r="CD98" s="1436"/>
      <c r="CE98" s="1441"/>
      <c r="CF98" s="1441"/>
      <c r="CG98" s="1441"/>
      <c r="CH98" s="1441"/>
      <c r="CI98" s="1441"/>
      <c r="CJ98" s="1441"/>
      <c r="CK98" s="1441"/>
      <c r="CL98" s="1442"/>
      <c r="CM98" s="1469"/>
      <c r="CN98" s="1470"/>
      <c r="CO98" s="1470"/>
      <c r="CP98" s="1470"/>
      <c r="CQ98" s="1470"/>
      <c r="CR98" s="1470"/>
      <c r="CS98" s="1470"/>
      <c r="CT98" s="1470"/>
      <c r="CU98" s="1470"/>
      <c r="CV98" s="1449"/>
      <c r="CW98" s="1449"/>
      <c r="CX98" s="1450"/>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1461"/>
      <c r="C99" s="1461"/>
      <c r="D99" s="1461"/>
      <c r="E99" s="1461"/>
      <c r="F99" s="1461"/>
      <c r="G99" s="1201" t="s">
        <v>963</v>
      </c>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c r="AI99" s="1430"/>
      <c r="AJ99" s="1430"/>
      <c r="AK99" s="1430"/>
      <c r="AL99" s="1430"/>
      <c r="AM99" s="1430"/>
      <c r="AN99" s="1430"/>
      <c r="AO99" s="1430"/>
      <c r="AP99" s="1430"/>
      <c r="AQ99" s="1430"/>
      <c r="AR99" s="1430"/>
      <c r="AS99" s="1430"/>
      <c r="AT99" s="1430"/>
      <c r="AU99" s="1430"/>
      <c r="AV99" s="1430"/>
      <c r="AW99" s="1430"/>
      <c r="AX99" s="1430"/>
      <c r="AY99" s="1430"/>
      <c r="AZ99" s="1430"/>
      <c r="BA99" s="1430"/>
      <c r="BB99" s="1430"/>
      <c r="BC99" s="1430"/>
      <c r="BD99" s="1430"/>
      <c r="BE99" s="1430"/>
      <c r="BF99" s="1430"/>
      <c r="BG99" s="1430"/>
      <c r="BH99" s="1430"/>
      <c r="BI99" s="818"/>
      <c r="BJ99" s="819"/>
      <c r="BK99" s="819"/>
      <c r="BL99" s="819"/>
      <c r="BM99" s="819"/>
      <c r="BN99" s="1437"/>
      <c r="BO99" s="1438"/>
      <c r="BP99" s="1438"/>
      <c r="BQ99" s="1438"/>
      <c r="BR99" s="1438"/>
      <c r="BS99" s="1438"/>
      <c r="BT99" s="1438"/>
      <c r="BU99" s="1438"/>
      <c r="BV99" s="1438"/>
      <c r="BW99" s="1438"/>
      <c r="BX99" s="1438"/>
      <c r="BY99" s="1438"/>
      <c r="BZ99" s="1438"/>
      <c r="CA99" s="1438"/>
      <c r="CB99" s="1438"/>
      <c r="CC99" s="1438"/>
      <c r="CD99" s="1439"/>
      <c r="CE99" s="1443"/>
      <c r="CF99" s="1443"/>
      <c r="CG99" s="1443"/>
      <c r="CH99" s="1443"/>
      <c r="CI99" s="1443"/>
      <c r="CJ99" s="1443"/>
      <c r="CK99" s="1443"/>
      <c r="CL99" s="1444"/>
      <c r="CM99" s="1451" t="s">
        <v>325</v>
      </c>
      <c r="CN99" s="1452"/>
      <c r="CO99" s="1452"/>
      <c r="CP99" s="1452"/>
      <c r="CQ99" s="1452"/>
      <c r="CR99" s="1452"/>
      <c r="CS99" s="1452"/>
      <c r="CT99" s="1452"/>
      <c r="CU99" s="1452"/>
      <c r="CV99" s="1452"/>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1461"/>
      <c r="C100" s="1461"/>
      <c r="D100" s="1461"/>
      <c r="E100" s="1461"/>
      <c r="F100" s="1461"/>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c r="AI100" s="1430"/>
      <c r="AJ100" s="1430"/>
      <c r="AK100" s="1430"/>
      <c r="AL100" s="1430"/>
      <c r="AM100" s="1430"/>
      <c r="AN100" s="1430"/>
      <c r="AO100" s="1430"/>
      <c r="AP100" s="1430"/>
      <c r="AQ100" s="1430"/>
      <c r="AR100" s="1430"/>
      <c r="AS100" s="1430"/>
      <c r="AT100" s="1430"/>
      <c r="AU100" s="1430"/>
      <c r="AV100" s="1430"/>
      <c r="AW100" s="1430"/>
      <c r="AX100" s="1430"/>
      <c r="AY100" s="1430"/>
      <c r="AZ100" s="1430"/>
      <c r="BA100" s="1430"/>
      <c r="BB100" s="1430"/>
      <c r="BC100" s="1430"/>
      <c r="BD100" s="1430"/>
      <c r="BE100" s="1430"/>
      <c r="BF100" s="1430"/>
      <c r="BG100" s="1430"/>
      <c r="BH100" s="1430"/>
      <c r="BI100" s="1427" t="s">
        <v>964</v>
      </c>
      <c r="BJ100" s="1428"/>
      <c r="BK100" s="1428"/>
      <c r="BL100" s="1428"/>
      <c r="BM100" s="1428"/>
      <c r="BN100" s="1428"/>
      <c r="BO100" s="1428"/>
      <c r="BP100" s="1428"/>
      <c r="BQ100" s="1428"/>
      <c r="BR100" s="1428"/>
      <c r="BS100" s="1428"/>
      <c r="BT100" s="1428"/>
      <c r="BU100" s="1428"/>
      <c r="BV100" s="1428"/>
      <c r="BW100" s="1428"/>
      <c r="BX100" s="1428"/>
      <c r="BY100" s="1428"/>
      <c r="BZ100" s="1428"/>
      <c r="CA100" s="1428"/>
      <c r="CB100" s="1428"/>
      <c r="CC100" s="1428"/>
      <c r="CD100" s="1428"/>
      <c r="CE100" s="1428"/>
      <c r="CF100" s="1428"/>
      <c r="CG100" s="1428"/>
      <c r="CH100" s="1428"/>
      <c r="CI100" s="1428"/>
      <c r="CJ100" s="1428"/>
      <c r="CK100" s="1428"/>
      <c r="CL100" s="1428"/>
      <c r="CM100" s="1428"/>
      <c r="CN100" s="1428"/>
      <c r="CO100" s="1428"/>
      <c r="CP100" s="1428"/>
      <c r="CQ100" s="1428"/>
      <c r="CR100" s="1428"/>
      <c r="CS100" s="1428"/>
      <c r="CT100" s="1428"/>
      <c r="CU100" s="1428"/>
      <c r="CV100" s="1428"/>
      <c r="CW100" s="1428"/>
      <c r="CX100" s="1428"/>
      <c r="CY100" s="1428"/>
      <c r="CZ100" s="1428"/>
      <c r="DA100" s="1428"/>
      <c r="DB100" s="1428"/>
      <c r="DC100" s="1428"/>
      <c r="DD100" s="1428"/>
      <c r="DE100" s="1428"/>
      <c r="DF100" s="1428"/>
      <c r="DG100" s="1428"/>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1461"/>
      <c r="C101" s="1461"/>
      <c r="D101" s="1461"/>
      <c r="E101" s="1461"/>
      <c r="F101" s="1461"/>
      <c r="G101" s="1201" t="s">
        <v>965</v>
      </c>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c r="AI101" s="1430"/>
      <c r="AJ101" s="1430"/>
      <c r="AK101" s="1430"/>
      <c r="AL101" s="1430"/>
      <c r="AM101" s="1430"/>
      <c r="AN101" s="1430"/>
      <c r="AO101" s="1430"/>
      <c r="AP101" s="1430"/>
      <c r="AQ101" s="1430"/>
      <c r="AR101" s="1430"/>
      <c r="AS101" s="1430"/>
      <c r="AT101" s="1430"/>
      <c r="AU101" s="1430"/>
      <c r="AV101" s="1430"/>
      <c r="AW101" s="1430"/>
      <c r="AX101" s="1430"/>
      <c r="AY101" s="1430"/>
      <c r="AZ101" s="1430"/>
      <c r="BA101" s="1430"/>
      <c r="BB101" s="1430"/>
      <c r="BC101" s="1430"/>
      <c r="BD101" s="1430"/>
      <c r="BE101" s="1430"/>
      <c r="BF101" s="1430"/>
      <c r="BG101" s="1430"/>
      <c r="BH101" s="1430"/>
      <c r="BI101" s="1429"/>
      <c r="BJ101" s="1428"/>
      <c r="BK101" s="1428"/>
      <c r="BL101" s="1428"/>
      <c r="BM101" s="1428"/>
      <c r="BN101" s="1428"/>
      <c r="BO101" s="1428"/>
      <c r="BP101" s="1428"/>
      <c r="BQ101" s="1428"/>
      <c r="BR101" s="1428"/>
      <c r="BS101" s="1428"/>
      <c r="BT101" s="1428"/>
      <c r="BU101" s="1428"/>
      <c r="BV101" s="1428"/>
      <c r="BW101" s="1428"/>
      <c r="BX101" s="1428"/>
      <c r="BY101" s="1428"/>
      <c r="BZ101" s="1428"/>
      <c r="CA101" s="1428"/>
      <c r="CB101" s="1428"/>
      <c r="CC101" s="1428"/>
      <c r="CD101" s="1428"/>
      <c r="CE101" s="1428"/>
      <c r="CF101" s="1428"/>
      <c r="CG101" s="1428"/>
      <c r="CH101" s="1428"/>
      <c r="CI101" s="1428"/>
      <c r="CJ101" s="1428"/>
      <c r="CK101" s="1428"/>
      <c r="CL101" s="1428"/>
      <c r="CM101" s="1428"/>
      <c r="CN101" s="1428"/>
      <c r="CO101" s="1428"/>
      <c r="CP101" s="1428"/>
      <c r="CQ101" s="1428"/>
      <c r="CR101" s="1428"/>
      <c r="CS101" s="1428"/>
      <c r="CT101" s="1428"/>
      <c r="CU101" s="1428"/>
      <c r="CV101" s="1428"/>
      <c r="CW101" s="1428"/>
      <c r="CX101" s="1428"/>
      <c r="CY101" s="1428"/>
      <c r="CZ101" s="1428"/>
      <c r="DA101" s="1428"/>
      <c r="DB101" s="1428"/>
      <c r="DC101" s="1428"/>
      <c r="DD101" s="1428"/>
      <c r="DE101" s="1428"/>
      <c r="DF101" s="1428"/>
      <c r="DG101" s="1428"/>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1461"/>
      <c r="C102" s="1461"/>
      <c r="D102" s="1461"/>
      <c r="E102" s="1461"/>
      <c r="F102" s="1461"/>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1430"/>
      <c r="AJ102" s="1430"/>
      <c r="AK102" s="1430"/>
      <c r="AL102" s="1430"/>
      <c r="AM102" s="1430"/>
      <c r="AN102" s="1430"/>
      <c r="AO102" s="1430"/>
      <c r="AP102" s="1430"/>
      <c r="AQ102" s="1430"/>
      <c r="AR102" s="1430"/>
      <c r="AS102" s="1430"/>
      <c r="AT102" s="1430"/>
      <c r="AU102" s="1430"/>
      <c r="AV102" s="1430"/>
      <c r="AW102" s="1430"/>
      <c r="AX102" s="1430"/>
      <c r="AY102" s="1430"/>
      <c r="AZ102" s="1430"/>
      <c r="BA102" s="1430"/>
      <c r="BB102" s="1430"/>
      <c r="BC102" s="1430"/>
      <c r="BD102" s="1430"/>
      <c r="BE102" s="1430"/>
      <c r="BF102" s="1430"/>
      <c r="BG102" s="1430"/>
      <c r="BH102" s="1430"/>
      <c r="BI102" s="1429"/>
      <c r="BJ102" s="1428"/>
      <c r="BK102" s="1428"/>
      <c r="BL102" s="1428"/>
      <c r="BM102" s="1428"/>
      <c r="BN102" s="1428"/>
      <c r="BO102" s="1428"/>
      <c r="BP102" s="1428"/>
      <c r="BQ102" s="1428"/>
      <c r="BR102" s="1428"/>
      <c r="BS102" s="1428"/>
      <c r="BT102" s="1428"/>
      <c r="BU102" s="1428"/>
      <c r="BV102" s="1428"/>
      <c r="BW102" s="1428"/>
      <c r="BX102" s="1428"/>
      <c r="BY102" s="1428"/>
      <c r="BZ102" s="1428"/>
      <c r="CA102" s="1428"/>
      <c r="CB102" s="1428"/>
      <c r="CC102" s="1428"/>
      <c r="CD102" s="1428"/>
      <c r="CE102" s="1428"/>
      <c r="CF102" s="1428"/>
      <c r="CG102" s="1428"/>
      <c r="CH102" s="1428"/>
      <c r="CI102" s="1428"/>
      <c r="CJ102" s="1428"/>
      <c r="CK102" s="1428"/>
      <c r="CL102" s="1428"/>
      <c r="CM102" s="1428"/>
      <c r="CN102" s="1428"/>
      <c r="CO102" s="1428"/>
      <c r="CP102" s="1428"/>
      <c r="CQ102" s="1428"/>
      <c r="CR102" s="1428"/>
      <c r="CS102" s="1428"/>
      <c r="CT102" s="1428"/>
      <c r="CU102" s="1428"/>
      <c r="CV102" s="1428"/>
      <c r="CW102" s="1428"/>
      <c r="CX102" s="1428"/>
      <c r="CY102" s="1428"/>
      <c r="CZ102" s="1428"/>
      <c r="DA102" s="1428"/>
      <c r="DB102" s="1428"/>
      <c r="DC102" s="1428"/>
      <c r="DD102" s="1428"/>
      <c r="DE102" s="1428"/>
      <c r="DF102" s="1428"/>
      <c r="DG102" s="1428"/>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1461"/>
      <c r="C103" s="1461"/>
      <c r="D103" s="1461"/>
      <c r="E103" s="1461"/>
      <c r="F103" s="1461"/>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430"/>
      <c r="AJ103" s="1430"/>
      <c r="AK103" s="1430"/>
      <c r="AL103" s="1430"/>
      <c r="AM103" s="1430"/>
      <c r="AN103" s="1430"/>
      <c r="AO103" s="1430"/>
      <c r="AP103" s="1430"/>
      <c r="AQ103" s="1430"/>
      <c r="AR103" s="1430"/>
      <c r="AS103" s="1430"/>
      <c r="AT103" s="1430"/>
      <c r="AU103" s="1430"/>
      <c r="AV103" s="1430"/>
      <c r="AW103" s="1430"/>
      <c r="AX103" s="1430"/>
      <c r="AY103" s="1430"/>
      <c r="AZ103" s="1430"/>
      <c r="BA103" s="1430"/>
      <c r="BB103" s="1430"/>
      <c r="BC103" s="1430"/>
      <c r="BD103" s="1430"/>
      <c r="BE103" s="1430"/>
      <c r="BF103" s="1430"/>
      <c r="BG103" s="1430"/>
      <c r="BH103" s="1430"/>
      <c r="BI103" s="818"/>
      <c r="BJ103" s="819"/>
      <c r="BK103" s="819"/>
      <c r="BL103" s="819"/>
      <c r="BM103" s="819"/>
      <c r="BN103" s="1431" t="s">
        <v>809</v>
      </c>
      <c r="BO103" s="1432"/>
      <c r="BP103" s="1432"/>
      <c r="BQ103" s="1432"/>
      <c r="BR103" s="1432"/>
      <c r="BS103" s="1432"/>
      <c r="BT103" s="1432"/>
      <c r="BU103" s="1432"/>
      <c r="BV103" s="1432"/>
      <c r="BW103" s="1432"/>
      <c r="BX103" s="1432"/>
      <c r="BY103" s="1432"/>
      <c r="BZ103" s="1432"/>
      <c r="CA103" s="1432"/>
      <c r="CB103" s="1432"/>
      <c r="CC103" s="1432"/>
      <c r="CD103" s="1433"/>
      <c r="CE103" s="833" t="s">
        <v>808</v>
      </c>
      <c r="CF103" s="833"/>
      <c r="CG103" s="833"/>
      <c r="CH103" s="833"/>
      <c r="CI103" s="833"/>
      <c r="CJ103" s="833"/>
      <c r="CK103" s="833"/>
      <c r="CL103" s="1440"/>
      <c r="CM103" s="1445">
        <f>ROUNDDOWN(BG64/1000,0)</f>
        <v>0</v>
      </c>
      <c r="CN103" s="1446"/>
      <c r="CO103" s="1446"/>
      <c r="CP103" s="1446"/>
      <c r="CQ103" s="1446"/>
      <c r="CR103" s="1446"/>
      <c r="CS103" s="1446"/>
      <c r="CT103" s="1446"/>
      <c r="CU103" s="1446"/>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1461"/>
      <c r="C104" s="1461"/>
      <c r="D104" s="1461"/>
      <c r="E104" s="1461"/>
      <c r="F104" s="1461"/>
      <c r="G104" s="1430"/>
      <c r="H104" s="1430"/>
      <c r="I104" s="1430"/>
      <c r="J104" s="1430"/>
      <c r="K104" s="1430"/>
      <c r="L104" s="1430"/>
      <c r="M104" s="1430"/>
      <c r="N104" s="1430"/>
      <c r="O104" s="1430"/>
      <c r="P104" s="1430"/>
      <c r="Q104" s="1430"/>
      <c r="R104" s="1430"/>
      <c r="S104" s="1430"/>
      <c r="T104" s="1430"/>
      <c r="U104" s="1430"/>
      <c r="V104" s="1430"/>
      <c r="W104" s="1430"/>
      <c r="X104" s="1430"/>
      <c r="Y104" s="1430"/>
      <c r="Z104" s="1430"/>
      <c r="AA104" s="1430"/>
      <c r="AB104" s="1430"/>
      <c r="AC104" s="1430"/>
      <c r="AD104" s="1430"/>
      <c r="AE104" s="1430"/>
      <c r="AF104" s="1430"/>
      <c r="AG104" s="1430"/>
      <c r="AH104" s="1430"/>
      <c r="AI104" s="1430"/>
      <c r="AJ104" s="1430"/>
      <c r="AK104" s="1430"/>
      <c r="AL104" s="1430"/>
      <c r="AM104" s="1430"/>
      <c r="AN104" s="1430"/>
      <c r="AO104" s="1430"/>
      <c r="AP104" s="1430"/>
      <c r="AQ104" s="1430"/>
      <c r="AR104" s="1430"/>
      <c r="AS104" s="1430"/>
      <c r="AT104" s="1430"/>
      <c r="AU104" s="1430"/>
      <c r="AV104" s="1430"/>
      <c r="AW104" s="1430"/>
      <c r="AX104" s="1430"/>
      <c r="AY104" s="1430"/>
      <c r="AZ104" s="1430"/>
      <c r="BA104" s="1430"/>
      <c r="BB104" s="1430"/>
      <c r="BC104" s="1430"/>
      <c r="BD104" s="1430"/>
      <c r="BE104" s="1430"/>
      <c r="BF104" s="1430"/>
      <c r="BG104" s="1430"/>
      <c r="BH104" s="1430"/>
      <c r="BI104" s="818"/>
      <c r="BJ104" s="819"/>
      <c r="BK104" s="819"/>
      <c r="BL104" s="819"/>
      <c r="BM104" s="819"/>
      <c r="BN104" s="1434"/>
      <c r="BO104" s="1435"/>
      <c r="BP104" s="1435"/>
      <c r="BQ104" s="1435"/>
      <c r="BR104" s="1435"/>
      <c r="BS104" s="1435"/>
      <c r="BT104" s="1435"/>
      <c r="BU104" s="1435"/>
      <c r="BV104" s="1435"/>
      <c r="BW104" s="1435"/>
      <c r="BX104" s="1435"/>
      <c r="BY104" s="1435"/>
      <c r="BZ104" s="1435"/>
      <c r="CA104" s="1435"/>
      <c r="CB104" s="1435"/>
      <c r="CC104" s="1435"/>
      <c r="CD104" s="1436"/>
      <c r="CE104" s="1441"/>
      <c r="CF104" s="1441"/>
      <c r="CG104" s="1441"/>
      <c r="CH104" s="1441"/>
      <c r="CI104" s="1441"/>
      <c r="CJ104" s="1441"/>
      <c r="CK104" s="1441"/>
      <c r="CL104" s="1442"/>
      <c r="CM104" s="1447"/>
      <c r="CN104" s="1448"/>
      <c r="CO104" s="1448"/>
      <c r="CP104" s="1448"/>
      <c r="CQ104" s="1448"/>
      <c r="CR104" s="1448"/>
      <c r="CS104" s="1448"/>
      <c r="CT104" s="1448"/>
      <c r="CU104" s="1448"/>
      <c r="CV104" s="1449" t="s">
        <v>22</v>
      </c>
      <c r="CW104" s="1449"/>
      <c r="CX104" s="1450"/>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1461"/>
      <c r="C105" s="1461"/>
      <c r="D105" s="1461"/>
      <c r="E105" s="1461"/>
      <c r="F105" s="1461"/>
      <c r="G105" s="1430"/>
      <c r="H105" s="1430"/>
      <c r="I105" s="1430"/>
      <c r="J105" s="1430"/>
      <c r="K105" s="1430"/>
      <c r="L105" s="1430"/>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0"/>
      <c r="AG105" s="1430"/>
      <c r="AH105" s="1430"/>
      <c r="AI105" s="1430"/>
      <c r="AJ105" s="1430"/>
      <c r="AK105" s="1430"/>
      <c r="AL105" s="1430"/>
      <c r="AM105" s="1430"/>
      <c r="AN105" s="1430"/>
      <c r="AO105" s="1430"/>
      <c r="AP105" s="1430"/>
      <c r="AQ105" s="1430"/>
      <c r="AR105" s="1430"/>
      <c r="AS105" s="1430"/>
      <c r="AT105" s="1430"/>
      <c r="AU105" s="1430"/>
      <c r="AV105" s="1430"/>
      <c r="AW105" s="1430"/>
      <c r="AX105" s="1430"/>
      <c r="AY105" s="1430"/>
      <c r="AZ105" s="1430"/>
      <c r="BA105" s="1430"/>
      <c r="BB105" s="1430"/>
      <c r="BC105" s="1430"/>
      <c r="BD105" s="1430"/>
      <c r="BE105" s="1430"/>
      <c r="BF105" s="1430"/>
      <c r="BG105" s="1430"/>
      <c r="BH105" s="1430"/>
      <c r="BI105" s="818"/>
      <c r="BJ105" s="819"/>
      <c r="BK105" s="819"/>
      <c r="BL105" s="819"/>
      <c r="BM105" s="819"/>
      <c r="BN105" s="1434"/>
      <c r="BO105" s="1435"/>
      <c r="BP105" s="1435"/>
      <c r="BQ105" s="1435"/>
      <c r="BR105" s="1435"/>
      <c r="BS105" s="1435"/>
      <c r="BT105" s="1435"/>
      <c r="BU105" s="1435"/>
      <c r="BV105" s="1435"/>
      <c r="BW105" s="1435"/>
      <c r="BX105" s="1435"/>
      <c r="BY105" s="1435"/>
      <c r="BZ105" s="1435"/>
      <c r="CA105" s="1435"/>
      <c r="CB105" s="1435"/>
      <c r="CC105" s="1435"/>
      <c r="CD105" s="1436"/>
      <c r="CE105" s="1441"/>
      <c r="CF105" s="1441"/>
      <c r="CG105" s="1441"/>
      <c r="CH105" s="1441"/>
      <c r="CI105" s="1441"/>
      <c r="CJ105" s="1441"/>
      <c r="CK105" s="1441"/>
      <c r="CL105" s="1442"/>
      <c r="CM105" s="1447"/>
      <c r="CN105" s="1448"/>
      <c r="CO105" s="1448"/>
      <c r="CP105" s="1448"/>
      <c r="CQ105" s="1448"/>
      <c r="CR105" s="1448"/>
      <c r="CS105" s="1448"/>
      <c r="CT105" s="1448"/>
      <c r="CU105" s="1448"/>
      <c r="CV105" s="1449"/>
      <c r="CW105" s="1449"/>
      <c r="CX105" s="1450"/>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1430"/>
      <c r="H106" s="1430"/>
      <c r="I106" s="1430"/>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c r="AI106" s="1430"/>
      <c r="AJ106" s="1430"/>
      <c r="AK106" s="1430"/>
      <c r="AL106" s="1430"/>
      <c r="AM106" s="1430"/>
      <c r="AN106" s="1430"/>
      <c r="AO106" s="1430"/>
      <c r="AP106" s="1430"/>
      <c r="AQ106" s="1430"/>
      <c r="AR106" s="1430"/>
      <c r="AS106" s="1430"/>
      <c r="AT106" s="1430"/>
      <c r="AU106" s="1430"/>
      <c r="AV106" s="1430"/>
      <c r="AW106" s="1430"/>
      <c r="AX106" s="1430"/>
      <c r="AY106" s="1430"/>
      <c r="AZ106" s="1430"/>
      <c r="BA106" s="1430"/>
      <c r="BB106" s="1430"/>
      <c r="BC106" s="1430"/>
      <c r="BD106" s="1430"/>
      <c r="BE106" s="1430"/>
      <c r="BF106" s="1430"/>
      <c r="BG106" s="1430"/>
      <c r="BH106" s="1430"/>
      <c r="BI106" s="818"/>
      <c r="BJ106" s="819"/>
      <c r="BK106" s="819"/>
      <c r="BL106" s="819"/>
      <c r="BM106" s="819"/>
      <c r="BN106" s="1437"/>
      <c r="BO106" s="1438"/>
      <c r="BP106" s="1438"/>
      <c r="BQ106" s="1438"/>
      <c r="BR106" s="1438"/>
      <c r="BS106" s="1438"/>
      <c r="BT106" s="1438"/>
      <c r="BU106" s="1438"/>
      <c r="BV106" s="1438"/>
      <c r="BW106" s="1438"/>
      <c r="BX106" s="1438"/>
      <c r="BY106" s="1438"/>
      <c r="BZ106" s="1438"/>
      <c r="CA106" s="1438"/>
      <c r="CB106" s="1438"/>
      <c r="CC106" s="1438"/>
      <c r="CD106" s="1439"/>
      <c r="CE106" s="1443"/>
      <c r="CF106" s="1443"/>
      <c r="CG106" s="1443"/>
      <c r="CH106" s="1443"/>
      <c r="CI106" s="1443"/>
      <c r="CJ106" s="1443"/>
      <c r="CK106" s="1443"/>
      <c r="CL106" s="1444"/>
      <c r="CM106" s="1451" t="s">
        <v>326</v>
      </c>
      <c r="CN106" s="1452"/>
      <c r="CO106" s="1452"/>
      <c r="CP106" s="1452"/>
      <c r="CQ106" s="1452"/>
      <c r="CR106" s="1452"/>
      <c r="CS106" s="1452"/>
      <c r="CT106" s="1452"/>
      <c r="CU106" s="1452"/>
      <c r="CV106" s="1452"/>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5" hidden="1" customHeight="1"/>
    <row r="182" ht="10.15" hidden="1" customHeight="1"/>
    <row r="183" ht="10.15" hidden="1" customHeight="1"/>
    <row r="184" ht="10.15" hidden="1" customHeight="1"/>
    <row r="185" ht="10.15" hidden="1" customHeight="1"/>
    <row r="186" ht="10.15" hidden="1" customHeight="1"/>
    <row r="187" ht="10.15" hidden="1" customHeight="1"/>
    <row r="188" ht="10.15" hidden="1" customHeight="1"/>
    <row r="189" ht="10.15" hidden="1" customHeight="1"/>
    <row r="190" ht="10.15" hidden="1" customHeight="1"/>
    <row r="191" ht="10.15" hidden="1" customHeight="1"/>
    <row r="192" ht="10.15" hidden="1" customHeight="1"/>
    <row r="193" ht="10.15" hidden="1" customHeight="1"/>
    <row r="194" ht="10.15" hidden="1" customHeight="1"/>
    <row r="195" ht="10.15" hidden="1" customHeight="1"/>
    <row r="196" ht="10.15" hidden="1" customHeight="1"/>
    <row r="197" ht="10.15" hidden="1" customHeight="1"/>
    <row r="198" ht="10.15" hidden="1" customHeight="1"/>
    <row r="199" ht="10.15" hidden="1" customHeight="1"/>
    <row r="200" ht="10.15" hidden="1" customHeight="1"/>
    <row r="201" ht="10.15" hidden="1" customHeight="1"/>
    <row r="202" ht="10.15" hidden="1" customHeight="1"/>
    <row r="203" ht="10.15" hidden="1" customHeight="1"/>
    <row r="204" ht="10.15" hidden="1" customHeight="1"/>
    <row r="205" ht="10.15" hidden="1" customHeight="1"/>
    <row r="206" ht="10.15" hidden="1" customHeight="1"/>
    <row r="207" ht="10.15" hidden="1" customHeight="1"/>
    <row r="208" ht="10.15" hidden="1" customHeight="1"/>
    <row r="209" ht="10.15" hidden="1" customHeight="1"/>
    <row r="210" ht="10.15" hidden="1" customHeight="1"/>
    <row r="211" ht="10.15" hidden="1" customHeight="1"/>
    <row r="212" ht="10.15" hidden="1" customHeight="1"/>
    <row r="213" ht="10.15" hidden="1" customHeight="1"/>
    <row r="214" ht="10.15" hidden="1" customHeight="1"/>
    <row r="215" ht="10.15" hidden="1" customHeight="1"/>
    <row r="216" ht="10.15" hidden="1" customHeight="1"/>
    <row r="217" ht="10.15" hidden="1" customHeight="1"/>
    <row r="218" ht="10.15" hidden="1" customHeight="1"/>
    <row r="219" ht="10.15" hidden="1" customHeight="1"/>
    <row r="220" ht="10.15" hidden="1" customHeight="1"/>
    <row r="221" ht="10.15" hidden="1" customHeight="1"/>
    <row r="222" ht="10.15" hidden="1" customHeight="1"/>
    <row r="223" ht="10.15" hidden="1" customHeight="1"/>
    <row r="224" ht="10.15" hidden="1" customHeight="1"/>
    <row r="225" ht="10.15" hidden="1" customHeight="1"/>
    <row r="226" ht="10.15" hidden="1" customHeight="1"/>
    <row r="227" ht="10.15" hidden="1" customHeight="1"/>
    <row r="228" ht="10.15" hidden="1" customHeight="1"/>
    <row r="229" ht="10.15" hidden="1" customHeight="1"/>
    <row r="230" ht="10.15" hidden="1" customHeight="1"/>
    <row r="231" ht="10.15" hidden="1" customHeight="1"/>
    <row r="232" ht="10.15" hidden="1" customHeight="1"/>
    <row r="233" ht="10.15" hidden="1" customHeight="1"/>
    <row r="234" ht="10.15" hidden="1" customHeight="1"/>
    <row r="235" ht="10.15" hidden="1" customHeight="1"/>
    <row r="236" ht="10.15" hidden="1" customHeight="1"/>
    <row r="237" ht="10.15" hidden="1" customHeight="1"/>
    <row r="238" ht="10.15" hidden="1" customHeight="1"/>
    <row r="239" ht="10.15" hidden="1" customHeight="1"/>
    <row r="240" ht="10.15" hidden="1" customHeight="1"/>
    <row r="241" ht="10.15" hidden="1" customHeight="1"/>
    <row r="242" ht="10.15" hidden="1" customHeight="1"/>
    <row r="243" ht="10.15" hidden="1" customHeight="1"/>
    <row r="244" ht="10.15" hidden="1" customHeight="1"/>
    <row r="245" ht="10.15" hidden="1" customHeight="1"/>
    <row r="246" ht="10.15" hidden="1" customHeight="1"/>
    <row r="247" ht="10.15" hidden="1" customHeight="1"/>
    <row r="248" ht="10.15" hidden="1" customHeight="1"/>
    <row r="249" ht="10.15" hidden="1" customHeight="1"/>
    <row r="250" ht="10.15" hidden="1" customHeight="1"/>
    <row r="251" ht="10.15" hidden="1" customHeight="1"/>
    <row r="252" ht="10.15" hidden="1" customHeight="1"/>
    <row r="253" ht="10.15" hidden="1" customHeight="1"/>
    <row r="254" ht="10.15" hidden="1" customHeight="1"/>
    <row r="255" ht="10.15" hidden="1" customHeight="1"/>
    <row r="256" ht="10.15" hidden="1" customHeight="1"/>
    <row r="257" ht="10.15" hidden="1" customHeight="1"/>
    <row r="258" ht="10.15" hidden="1" customHeight="1"/>
    <row r="259" ht="10.15" hidden="1" customHeight="1"/>
    <row r="260" ht="10.15" hidden="1" customHeight="1"/>
    <row r="261" ht="10.15" hidden="1" customHeight="1"/>
    <row r="262" ht="10.15" hidden="1" customHeight="1"/>
    <row r="263" ht="10.15" hidden="1" customHeight="1"/>
    <row r="264" ht="10.15" hidden="1" customHeight="1"/>
    <row r="265" ht="10.15" hidden="1" customHeight="1"/>
    <row r="266" ht="10.15" hidden="1" customHeight="1"/>
    <row r="267" ht="10.15" hidden="1" customHeight="1"/>
    <row r="268" ht="10.15" hidden="1" customHeight="1"/>
    <row r="269" ht="10.15" hidden="1" customHeight="1"/>
    <row r="270" ht="10.15" hidden="1" customHeight="1"/>
    <row r="271" ht="10.15" hidden="1" customHeight="1"/>
    <row r="272" ht="10.15" hidden="1" customHeight="1"/>
    <row r="273" ht="10.15" hidden="1" customHeight="1"/>
    <row r="274" ht="10.15" hidden="1" customHeight="1"/>
    <row r="275" ht="10.15" hidden="1" customHeight="1"/>
    <row r="276" ht="10.15" hidden="1" customHeight="1"/>
    <row r="277" ht="10.15" hidden="1" customHeight="1"/>
    <row r="278" ht="10.15" hidden="1" customHeight="1"/>
    <row r="279" ht="10.15" hidden="1" customHeight="1"/>
    <row r="280" ht="10.15" hidden="1" customHeight="1"/>
    <row r="281" ht="10.15" hidden="1" customHeight="1"/>
    <row r="282" ht="10.15" hidden="1" customHeight="1"/>
    <row r="283" ht="10.15" hidden="1" customHeight="1"/>
    <row r="284" ht="10.15" hidden="1" customHeight="1"/>
    <row r="285" ht="10.15" hidden="1" customHeight="1"/>
    <row r="286" ht="10.15" hidden="1" customHeight="1"/>
    <row r="287" ht="10.15" hidden="1" customHeight="1"/>
    <row r="288" ht="10.15" hidden="1" customHeight="1"/>
    <row r="289" ht="10.15" hidden="1" customHeight="1"/>
    <row r="290" ht="10.15" hidden="1" customHeight="1"/>
    <row r="291" ht="10.15" hidden="1" customHeight="1"/>
    <row r="292" ht="10.15" hidden="1" customHeight="1"/>
    <row r="293" ht="10.15" hidden="1" customHeight="1"/>
    <row r="294" ht="10.15" hidden="1" customHeight="1"/>
    <row r="295" ht="10.15" hidden="1" customHeight="1"/>
    <row r="296" ht="10.15" hidden="1" customHeight="1"/>
    <row r="297" ht="10.15" hidden="1" customHeight="1"/>
    <row r="298" ht="10.15" hidden="1" customHeight="1"/>
    <row r="299" ht="10.15" hidden="1" customHeight="1"/>
    <row r="300" ht="10.15" hidden="1" customHeight="1"/>
    <row r="301" ht="10.15" hidden="1" customHeight="1"/>
    <row r="302" ht="10.15" hidden="1" customHeight="1"/>
    <row r="303" ht="10.15" hidden="1" customHeight="1"/>
    <row r="304" ht="10.15" hidden="1" customHeight="1"/>
    <row r="305" ht="10.15" hidden="1" customHeight="1"/>
  </sheetData>
  <sheetProtection sheet="1" objects="1" selectLockedCells="1"/>
  <protectedRanges>
    <protectedRange sqref="AV8:BB13" name="範囲1"/>
    <protectedRange sqref="P9:AK13" name="範囲1_1"/>
  </protectedRanges>
  <mergeCells count="568">
    <mergeCell ref="B94:F105"/>
    <mergeCell ref="BI94:DG95"/>
    <mergeCell ref="G96:BH98"/>
    <mergeCell ref="BN96:CD99"/>
    <mergeCell ref="CE96:CL99"/>
    <mergeCell ref="CM96:CU98"/>
    <mergeCell ref="CV97:CX98"/>
    <mergeCell ref="G99:BH100"/>
    <mergeCell ref="CM99:CV99"/>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B64:O66"/>
    <mergeCell ref="P64:S66"/>
    <mergeCell ref="T64:AB66"/>
    <mergeCell ref="AC64:AF66"/>
    <mergeCell ref="AG64:AO66"/>
    <mergeCell ref="AP64:AS66"/>
    <mergeCell ref="AT64:BB66"/>
    <mergeCell ref="AT61:BB63"/>
    <mergeCell ref="BC61:BF63"/>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59:E60"/>
    <mergeCell ref="F59:H60"/>
    <mergeCell ref="I59:J60"/>
    <mergeCell ref="K59:M60"/>
    <mergeCell ref="N59:O60"/>
    <mergeCell ref="P59:S60"/>
    <mergeCell ref="T59:AB60"/>
    <mergeCell ref="AC59:AF60"/>
    <mergeCell ref="AG59:AO60"/>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I45:J46"/>
    <mergeCell ref="K45:M46"/>
    <mergeCell ref="N45:O46"/>
    <mergeCell ref="P45:S46"/>
    <mergeCell ref="BP42:BS44"/>
    <mergeCell ref="BT42:CB44"/>
    <mergeCell ref="CC42:CF44"/>
    <mergeCell ref="CG42:CO44"/>
    <mergeCell ref="CP42:CS44"/>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I32:J33"/>
    <mergeCell ref="K32:M33"/>
    <mergeCell ref="N32:O33"/>
    <mergeCell ref="P32:S33"/>
    <mergeCell ref="CP36:CS37"/>
    <mergeCell ref="T36:AB37"/>
    <mergeCell ref="AC36:AF37"/>
    <mergeCell ref="AG36:AO37"/>
    <mergeCell ref="AP36:AS37"/>
    <mergeCell ref="AT36:BB37"/>
    <mergeCell ref="BC36:BF37"/>
    <mergeCell ref="CP34:CS35"/>
    <mergeCell ref="AC28:AF29"/>
    <mergeCell ref="AG28:AO29"/>
    <mergeCell ref="AP28:AS29"/>
    <mergeCell ref="AT28:BB29"/>
    <mergeCell ref="BC28:BF29"/>
    <mergeCell ref="CC30:CF31"/>
    <mergeCell ref="AT32:BB33"/>
    <mergeCell ref="BC32:BF33"/>
    <mergeCell ref="CC34:CF35"/>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B26:E27"/>
    <mergeCell ref="F26:H27"/>
    <mergeCell ref="I26:J27"/>
    <mergeCell ref="K26:M27"/>
    <mergeCell ref="N26:O27"/>
    <mergeCell ref="P26:S27"/>
    <mergeCell ref="T26:AB27"/>
    <mergeCell ref="AC26:AF27"/>
    <mergeCell ref="AG26:AO27"/>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P17:AB18"/>
    <mergeCell ref="AC17:AO18"/>
    <mergeCell ref="AP17:BB18"/>
    <mergeCell ref="BC17:BO18"/>
    <mergeCell ref="BP17:DB18"/>
    <mergeCell ref="P19:AB24"/>
    <mergeCell ref="AC19:AO24"/>
    <mergeCell ref="AP19:BB24"/>
    <mergeCell ref="BC19:BO24"/>
    <mergeCell ref="BP19:CB24"/>
    <mergeCell ref="CC19:CO24"/>
    <mergeCell ref="CP19:DB24"/>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CI6:DB8"/>
    <mergeCell ref="AS8:AU10"/>
    <mergeCell ref="AV8:BB10"/>
    <mergeCell ref="BC8:BD10"/>
    <mergeCell ref="BF8:CH9"/>
    <mergeCell ref="BF6:BJ7"/>
    <mergeCell ref="BK6:BT7"/>
    <mergeCell ref="BU6:BW7"/>
    <mergeCell ref="BX6:BY7"/>
    <mergeCell ref="BZ6:CA7"/>
    <mergeCell ref="CB6:CC7"/>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s>
  <phoneticPr fontId="2"/>
  <conditionalFormatting sqref="AI125 AI129 AI132">
    <cfRule type="expression" dxfId="26" priority="9">
      <formula>AI125=0</formula>
    </cfRule>
  </conditionalFormatting>
  <conditionalFormatting sqref="AH131:AJ134">
    <cfRule type="expression" dxfId="25" priority="8">
      <formula>$K$31+$K$35=0</formula>
    </cfRule>
  </conditionalFormatting>
  <conditionalFormatting sqref="AM81:AV82">
    <cfRule type="expression" dxfId="24" priority="3">
      <formula>AND(MOD(ROUNDDOWN(($AM$81),3),1)=0,$AM$81&lt;&gt;0)</formula>
    </cfRule>
  </conditionalFormatting>
  <conditionalFormatting sqref="AM89:AV91">
    <cfRule type="expression" dxfId="23" priority="2">
      <formula>AND(MOD(ROUNDDOWN($AM$89,3),1)=0,$AM$89&lt;&gt;0)</formula>
    </cfRule>
  </conditionalFormatting>
  <conditionalFormatting sqref="CL81:CU82">
    <cfRule type="expression" dxfId="22" priority="7">
      <formula>AND(MOD(ROUNDDOWN(($CL$81),3),1)=0,$CL$81&lt;&gt;0)</formula>
    </cfRule>
  </conditionalFormatting>
  <conditionalFormatting sqref="CL85:CU86">
    <cfRule type="expression" dxfId="21" priority="5">
      <formula>AND(MOD(ROUNDDOWN(($CL$85),3),1)=0,$CL$85&lt;&gt;0)</formula>
    </cfRule>
  </conditionalFormatting>
  <conditionalFormatting sqref="CL89:CU91">
    <cfRule type="expression" dxfId="20" priority="4">
      <formula>AND(MOD(ROUNDDOWN(($CL$89),3),1)=0,$CL$89&lt;&gt;0)</formula>
    </cfRule>
  </conditionalFormatting>
  <conditionalFormatting sqref="AM85:AV86">
    <cfRule type="expression" dxfId="19"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zoomScaleNormal="100" zoomScaleSheetLayoutView="90" workbookViewId="0">
      <selection activeCell="BB94" sqref="BB94:BM96"/>
    </sheetView>
  </sheetViews>
  <sheetFormatPr defaultColWidth="9" defaultRowHeight="0" customHeight="1" zeroHeight="1"/>
  <cols>
    <col min="1" max="114" width="1.25" style="10" customWidth="1"/>
    <col min="115" max="115" width="1.25" style="8" customWidth="1"/>
    <col min="116" max="116" width="19.625" style="8" hidden="1" customWidth="1"/>
    <col min="117" max="117" width="20.25" style="8" hidden="1" customWidth="1"/>
    <col min="118" max="151" width="9" style="8" hidden="1" customWidth="1"/>
    <col min="152" max="16376" width="0" style="8" hidden="1" customWidth="1"/>
    <col min="16377" max="16377" width="1.25" style="8" hidden="1" customWidth="1"/>
    <col min="16378" max="16378" width="13.5" style="8" hidden="1" customWidth="1"/>
    <col min="16379" max="16379" width="20.75" style="8" hidden="1" customWidth="1"/>
    <col min="16380" max="16380" width="6.375" style="8" hidden="1" customWidth="1"/>
    <col min="16381" max="16381" width="0.875" style="8" customWidth="1"/>
    <col min="16382" max="16382" width="0.875" style="8" hidden="1" customWidth="1"/>
    <col min="16383" max="16383" width="0.5" style="8" hidden="1" customWidth="1"/>
    <col min="16384" max="16384" width="65.12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844</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843</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692</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733</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693</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845</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846</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687</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847</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688</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848</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689</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690</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849</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691</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1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6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1714" t="s">
        <v>354</v>
      </c>
      <c r="DM21" s="1715"/>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675</v>
      </c>
      <c r="DM22" s="350" t="s">
        <v>682</v>
      </c>
    </row>
    <row r="23" spans="1:136" ht="4.9000000000000004"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628" t="s">
        <v>54</v>
      </c>
      <c r="G25" s="1628"/>
      <c r="H25" s="1628"/>
      <c r="I25" s="1628" t="s">
        <v>55</v>
      </c>
      <c r="J25" s="1628"/>
      <c r="K25" s="1628"/>
      <c r="L25" s="30"/>
      <c r="AA25" s="116"/>
      <c r="AB25" s="116"/>
      <c r="AC25" s="2076" t="s">
        <v>56</v>
      </c>
      <c r="AD25" s="2076"/>
      <c r="AE25" s="2076"/>
      <c r="AF25" s="2076"/>
      <c r="AG25" s="2076"/>
      <c r="AH25" s="2076"/>
      <c r="AI25" s="2076"/>
      <c r="AJ25" s="2076"/>
      <c r="AK25" s="2076"/>
      <c r="AL25" s="2076"/>
      <c r="AM25" s="2076"/>
      <c r="AN25" s="2076"/>
      <c r="AO25" s="116"/>
      <c r="AP25" s="116"/>
      <c r="AQ25" s="2076" t="s">
        <v>100</v>
      </c>
      <c r="AR25" s="2076"/>
      <c r="AS25" s="2076"/>
      <c r="AT25" s="2076"/>
      <c r="AU25" s="2076"/>
      <c r="AV25" s="2076"/>
      <c r="AW25" s="2076"/>
      <c r="AX25" s="2076"/>
      <c r="AY25" s="2076"/>
      <c r="AZ25" s="2076"/>
      <c r="BA25" s="2076"/>
      <c r="BB25" s="2076"/>
      <c r="BC25" s="2076"/>
      <c r="DL25" s="540"/>
      <c r="DM25" s="540"/>
    </row>
    <row r="26" spans="1:136" ht="8.25" customHeight="1">
      <c r="F26" s="1629"/>
      <c r="G26" s="1629"/>
      <c r="H26" s="1629"/>
      <c r="I26" s="1628"/>
      <c r="J26" s="1628"/>
      <c r="K26" s="1628"/>
      <c r="L26" s="42"/>
      <c r="AA26" s="116"/>
      <c r="AB26" s="116"/>
      <c r="AC26" s="2076"/>
      <c r="AD26" s="2076"/>
      <c r="AE26" s="2076"/>
      <c r="AF26" s="2076"/>
      <c r="AG26" s="2076"/>
      <c r="AH26" s="2076"/>
      <c r="AI26" s="2076"/>
      <c r="AJ26" s="2076"/>
      <c r="AK26" s="2076"/>
      <c r="AL26" s="2076"/>
      <c r="AM26" s="2076"/>
      <c r="AN26" s="2076"/>
      <c r="AO26" s="116"/>
      <c r="AP26" s="116"/>
      <c r="AQ26" s="2076"/>
      <c r="AR26" s="2076"/>
      <c r="AS26" s="2076"/>
      <c r="AT26" s="2076"/>
      <c r="AU26" s="2076"/>
      <c r="AV26" s="2076"/>
      <c r="AW26" s="2076"/>
      <c r="AX26" s="2076"/>
      <c r="AY26" s="2076"/>
      <c r="AZ26" s="2076"/>
      <c r="BA26" s="2076"/>
      <c r="BB26" s="2076"/>
      <c r="BC26" s="2076"/>
      <c r="CG26" s="1722" t="s">
        <v>224</v>
      </c>
      <c r="CH26" s="1723"/>
      <c r="CI26" s="1723"/>
      <c r="CJ26" s="1723"/>
      <c r="CK26" s="1723"/>
      <c r="CL26" s="1723"/>
      <c r="CM26" s="1723"/>
      <c r="CN26" s="1723"/>
      <c r="CO26" s="1723"/>
      <c r="CP26" s="1723"/>
      <c r="CQ26" s="1723"/>
      <c r="CR26" s="1723"/>
      <c r="CS26" s="1723"/>
      <c r="CT26" s="1723"/>
      <c r="CU26" s="1723"/>
      <c r="CV26" s="1723"/>
      <c r="CW26" s="1723"/>
      <c r="CX26" s="1723"/>
      <c r="CY26" s="1723"/>
      <c r="CZ26" s="1723"/>
      <c r="DA26" s="1723"/>
      <c r="DB26" s="1723"/>
      <c r="DC26" s="1724"/>
    </row>
    <row r="27" spans="1:136" ht="8.25" customHeight="1">
      <c r="F27" s="2067">
        <v>3</v>
      </c>
      <c r="G27" s="2068"/>
      <c r="H27" s="2069"/>
      <c r="J27" s="2067">
        <v>2</v>
      </c>
      <c r="K27" s="2068"/>
      <c r="L27" s="2069"/>
      <c r="N27" s="2067">
        <v>7</v>
      </c>
      <c r="O27" s="2068"/>
      <c r="P27" s="2069"/>
      <c r="R27" s="2067">
        <v>0</v>
      </c>
      <c r="S27" s="2068"/>
      <c r="T27" s="2069"/>
      <c r="V27" s="2067">
        <v>1</v>
      </c>
      <c r="W27" s="2068"/>
      <c r="X27" s="2069"/>
      <c r="AC27" s="2067"/>
      <c r="AD27" s="2080"/>
      <c r="AE27" s="2081"/>
      <c r="AG27" s="2067"/>
      <c r="AH27" s="2068"/>
      <c r="AI27" s="2069"/>
      <c r="AQ27" s="2067"/>
      <c r="AR27" s="2080"/>
      <c r="AS27" s="2081"/>
      <c r="AT27" s="1593"/>
      <c r="AU27" s="1474"/>
      <c r="CG27" s="1725"/>
      <c r="CH27" s="1726"/>
      <c r="CI27" s="1726"/>
      <c r="CJ27" s="1726"/>
      <c r="CK27" s="1726"/>
      <c r="CL27" s="1726"/>
      <c r="CM27" s="1726"/>
      <c r="CN27" s="1726"/>
      <c r="CO27" s="1726"/>
      <c r="CP27" s="1726"/>
      <c r="CQ27" s="1726"/>
      <c r="CR27" s="1726"/>
      <c r="CS27" s="1726"/>
      <c r="CT27" s="1726"/>
      <c r="CU27" s="1726"/>
      <c r="CV27" s="1726"/>
      <c r="CW27" s="1726"/>
      <c r="CX27" s="1726"/>
      <c r="CY27" s="1726"/>
      <c r="CZ27" s="1726"/>
      <c r="DA27" s="1726"/>
      <c r="DB27" s="1726"/>
      <c r="DC27" s="1727"/>
    </row>
    <row r="28" spans="1:136" ht="8.25" customHeight="1">
      <c r="F28" s="2070"/>
      <c r="G28" s="2071"/>
      <c r="H28" s="2072"/>
      <c r="J28" s="2070"/>
      <c r="K28" s="2071"/>
      <c r="L28" s="2072"/>
      <c r="N28" s="2070"/>
      <c r="O28" s="2071"/>
      <c r="P28" s="2072"/>
      <c r="R28" s="2070"/>
      <c r="S28" s="2071"/>
      <c r="T28" s="2072"/>
      <c r="V28" s="2070"/>
      <c r="W28" s="2071"/>
      <c r="X28" s="2072"/>
      <c r="AC28" s="2082"/>
      <c r="AD28" s="2083"/>
      <c r="AE28" s="2084"/>
      <c r="AG28" s="2070"/>
      <c r="AH28" s="2071"/>
      <c r="AI28" s="2072"/>
      <c r="AQ28" s="2082"/>
      <c r="AR28" s="2083"/>
      <c r="AS28" s="2084"/>
      <c r="AT28" s="1593"/>
      <c r="AU28" s="1474"/>
      <c r="CD28" s="44"/>
      <c r="CE28" s="124"/>
      <c r="CF28" s="124"/>
      <c r="CG28" s="1725"/>
      <c r="CH28" s="1726"/>
      <c r="CI28" s="1726"/>
      <c r="CJ28" s="1726"/>
      <c r="CK28" s="1726"/>
      <c r="CL28" s="1726"/>
      <c r="CM28" s="1726"/>
      <c r="CN28" s="1726"/>
      <c r="CO28" s="1726"/>
      <c r="CP28" s="1726"/>
      <c r="CQ28" s="1726"/>
      <c r="CR28" s="1726"/>
      <c r="CS28" s="1726"/>
      <c r="CT28" s="1726"/>
      <c r="CU28" s="1726"/>
      <c r="CV28" s="1726"/>
      <c r="CW28" s="1726"/>
      <c r="CX28" s="1726"/>
      <c r="CY28" s="1726"/>
      <c r="CZ28" s="1726"/>
      <c r="DA28" s="1726"/>
      <c r="DB28" s="1726"/>
      <c r="DC28" s="1727"/>
    </row>
    <row r="29" spans="1:136" ht="8.25" customHeight="1">
      <c r="F29" s="2070"/>
      <c r="G29" s="2071"/>
      <c r="H29" s="2072"/>
      <c r="J29" s="2070"/>
      <c r="K29" s="2071"/>
      <c r="L29" s="2072"/>
      <c r="N29" s="2070"/>
      <c r="O29" s="2071"/>
      <c r="P29" s="2072"/>
      <c r="R29" s="2070"/>
      <c r="S29" s="2071"/>
      <c r="T29" s="2072"/>
      <c r="V29" s="2070"/>
      <c r="W29" s="2071"/>
      <c r="X29" s="2072"/>
      <c r="AC29" s="2082"/>
      <c r="AD29" s="2083"/>
      <c r="AE29" s="2084"/>
      <c r="AG29" s="2070"/>
      <c r="AH29" s="2071"/>
      <c r="AI29" s="2072"/>
      <c r="AQ29" s="2082"/>
      <c r="AR29" s="2083"/>
      <c r="AS29" s="2084"/>
      <c r="AT29" s="1593"/>
      <c r="AU29" s="1474"/>
      <c r="CD29" s="44"/>
      <c r="CE29" s="124"/>
      <c r="CF29" s="124"/>
      <c r="CG29" s="1725"/>
      <c r="CH29" s="1726"/>
      <c r="CI29" s="1726"/>
      <c r="CJ29" s="1726"/>
      <c r="CK29" s="1726"/>
      <c r="CL29" s="1726"/>
      <c r="CM29" s="1726"/>
      <c r="CN29" s="1726"/>
      <c r="CO29" s="1726"/>
      <c r="CP29" s="1726"/>
      <c r="CQ29" s="1726"/>
      <c r="CR29" s="1726"/>
      <c r="CS29" s="1726"/>
      <c r="CT29" s="1726"/>
      <c r="CU29" s="1726"/>
      <c r="CV29" s="1726"/>
      <c r="CW29" s="1726"/>
      <c r="CX29" s="1726"/>
      <c r="CY29" s="1726"/>
      <c r="CZ29" s="1726"/>
      <c r="DA29" s="1726"/>
      <c r="DB29" s="1726"/>
      <c r="DC29" s="1727"/>
      <c r="DL29" s="540"/>
      <c r="DM29" s="540"/>
    </row>
    <row r="30" spans="1:136" ht="8.25" customHeight="1">
      <c r="F30" s="2073"/>
      <c r="G30" s="2074"/>
      <c r="H30" s="2075"/>
      <c r="J30" s="2073"/>
      <c r="K30" s="2074"/>
      <c r="L30" s="2075"/>
      <c r="N30" s="2073"/>
      <c r="O30" s="2074"/>
      <c r="P30" s="2075"/>
      <c r="R30" s="2073"/>
      <c r="S30" s="2074"/>
      <c r="T30" s="2075"/>
      <c r="V30" s="2073"/>
      <c r="W30" s="2074"/>
      <c r="X30" s="2075"/>
      <c r="AC30" s="2085"/>
      <c r="AD30" s="2086"/>
      <c r="AE30" s="2087"/>
      <c r="AG30" s="2073"/>
      <c r="AH30" s="2074"/>
      <c r="AI30" s="2075"/>
      <c r="AQ30" s="2085"/>
      <c r="AR30" s="2086"/>
      <c r="AS30" s="2087"/>
      <c r="AT30" s="1593"/>
      <c r="AU30" s="1474"/>
      <c r="BD30" s="1"/>
      <c r="BE30" s="7"/>
      <c r="BF30" s="7"/>
      <c r="BG30" s="7"/>
      <c r="BH30" s="7"/>
      <c r="BI30" s="1733" t="s">
        <v>101</v>
      </c>
      <c r="BJ30" s="1733"/>
      <c r="BK30" s="1733"/>
      <c r="BL30" s="1733"/>
      <c r="BM30" s="1733"/>
      <c r="BN30" s="1733"/>
      <c r="BO30" s="1733"/>
      <c r="BP30" s="1733"/>
      <c r="BQ30" s="1733"/>
      <c r="BR30" s="1733"/>
      <c r="BS30" s="1733"/>
      <c r="BT30" s="1733"/>
      <c r="BU30" s="1733"/>
      <c r="BV30" s="7"/>
      <c r="BW30" s="7"/>
      <c r="BX30" s="7"/>
      <c r="BY30" s="7"/>
      <c r="BZ30" s="2"/>
      <c r="CG30" s="1725"/>
      <c r="CH30" s="1726"/>
      <c r="CI30" s="1726"/>
      <c r="CJ30" s="1726"/>
      <c r="CK30" s="1726"/>
      <c r="CL30" s="1726"/>
      <c r="CM30" s="1726"/>
      <c r="CN30" s="1726"/>
      <c r="CO30" s="1726"/>
      <c r="CP30" s="1726"/>
      <c r="CQ30" s="1726"/>
      <c r="CR30" s="1726"/>
      <c r="CS30" s="1726"/>
      <c r="CT30" s="1726"/>
      <c r="CU30" s="1726"/>
      <c r="CV30" s="1726"/>
      <c r="CW30" s="1726"/>
      <c r="CX30" s="1726"/>
      <c r="CY30" s="1726"/>
      <c r="CZ30" s="1726"/>
      <c r="DA30" s="1726"/>
      <c r="DB30" s="1726"/>
      <c r="DC30" s="1727"/>
      <c r="DL30" s="540"/>
      <c r="DM30" s="540"/>
    </row>
    <row r="31" spans="1:136" ht="8.25" customHeight="1">
      <c r="BD31" s="5"/>
      <c r="BE31" s="9"/>
      <c r="BF31" s="9"/>
      <c r="BG31" s="9"/>
      <c r="BH31" s="9"/>
      <c r="BI31" s="1734"/>
      <c r="BJ31" s="1734"/>
      <c r="BK31" s="1734"/>
      <c r="BL31" s="1734"/>
      <c r="BM31" s="1734"/>
      <c r="BN31" s="1734"/>
      <c r="BO31" s="1734"/>
      <c r="BP31" s="1734"/>
      <c r="BQ31" s="1734"/>
      <c r="BR31" s="1734"/>
      <c r="BS31" s="1734"/>
      <c r="BT31" s="1734"/>
      <c r="BU31" s="1734"/>
      <c r="BV31" s="9"/>
      <c r="BW31" s="9"/>
      <c r="BX31" s="9"/>
      <c r="BY31" s="9"/>
      <c r="BZ31" s="6"/>
      <c r="CF31" s="123"/>
      <c r="CG31" s="1725"/>
      <c r="CH31" s="1726"/>
      <c r="CI31" s="1726"/>
      <c r="CJ31" s="1726"/>
      <c r="CK31" s="1726"/>
      <c r="CL31" s="1726"/>
      <c r="CM31" s="1726"/>
      <c r="CN31" s="1726"/>
      <c r="CO31" s="1726"/>
      <c r="CP31" s="1726"/>
      <c r="CQ31" s="1726"/>
      <c r="CR31" s="1726"/>
      <c r="CS31" s="1726"/>
      <c r="CT31" s="1726"/>
      <c r="CU31" s="1726"/>
      <c r="CV31" s="1726"/>
      <c r="CW31" s="1726"/>
      <c r="CX31" s="1726"/>
      <c r="CY31" s="1726"/>
      <c r="CZ31" s="1726"/>
      <c r="DA31" s="1726"/>
      <c r="DB31" s="1726"/>
      <c r="DC31" s="1727"/>
    </row>
    <row r="32" spans="1:136" ht="8.25" customHeight="1">
      <c r="C32" s="2233" t="s">
        <v>29</v>
      </c>
      <c r="D32" s="2234"/>
      <c r="E32" s="2235"/>
      <c r="F32" s="1647" t="s">
        <v>30</v>
      </c>
      <c r="G32" s="1648"/>
      <c r="H32" s="1648"/>
      <c r="I32" s="1648"/>
      <c r="J32" s="1648"/>
      <c r="K32" s="1648"/>
      <c r="L32" s="1649"/>
      <c r="M32" s="1906" t="s">
        <v>18</v>
      </c>
      <c r="N32" s="1906"/>
      <c r="O32" s="1906"/>
      <c r="P32" s="2206" t="s">
        <v>19</v>
      </c>
      <c r="Q32" s="2206"/>
      <c r="R32" s="2206"/>
      <c r="S32" s="2206"/>
      <c r="T32" s="2206"/>
      <c r="U32" s="2206"/>
      <c r="V32" s="1685" t="s">
        <v>20</v>
      </c>
      <c r="W32" s="1685"/>
      <c r="X32" s="1685"/>
      <c r="Y32" s="1685"/>
      <c r="Z32" s="1685"/>
      <c r="AA32" s="1685"/>
      <c r="AB32" s="1685"/>
      <c r="AC32" s="1685"/>
      <c r="AD32" s="1685"/>
      <c r="AE32" s="1685"/>
      <c r="AF32" s="1685"/>
      <c r="AG32" s="1685"/>
      <c r="AH32" s="1685"/>
      <c r="AI32" s="1685"/>
      <c r="AJ32" s="1685"/>
      <c r="AK32" s="1685"/>
      <c r="AL32" s="1685"/>
      <c r="AM32" s="1685"/>
      <c r="AN32" s="1685" t="s">
        <v>21</v>
      </c>
      <c r="AO32" s="1685"/>
      <c r="AP32" s="1685"/>
      <c r="AQ32" s="1685"/>
      <c r="AR32" s="1685"/>
      <c r="AS32" s="1685"/>
      <c r="AT32" s="1685"/>
      <c r="AU32" s="1685"/>
      <c r="AV32" s="1685"/>
      <c r="AW32" s="1685"/>
      <c r="AX32" s="1685"/>
      <c r="AY32" s="1686"/>
      <c r="AZ32" s="15"/>
      <c r="BD32" s="1735" t="s">
        <v>45</v>
      </c>
      <c r="BE32" s="1735"/>
      <c r="BF32" s="1735"/>
      <c r="BG32" s="1735"/>
      <c r="BH32" s="1735"/>
      <c r="BI32" s="1735" t="s">
        <v>46</v>
      </c>
      <c r="BJ32" s="1735"/>
      <c r="BK32" s="1735"/>
      <c r="BL32" s="1735"/>
      <c r="BM32" s="1735"/>
      <c r="BN32" s="1735"/>
      <c r="BO32" s="1736" t="s">
        <v>47</v>
      </c>
      <c r="BP32" s="1737"/>
      <c r="BQ32" s="1737"/>
      <c r="BR32" s="1737"/>
      <c r="BS32" s="1737"/>
      <c r="BT32" s="1737"/>
      <c r="BU32" s="1738"/>
      <c r="BV32" s="2118" t="s">
        <v>48</v>
      </c>
      <c r="BW32" s="2119"/>
      <c r="BX32" s="2119"/>
      <c r="BY32" s="2119"/>
      <c r="BZ32" s="2120"/>
      <c r="CG32" s="2111" t="s">
        <v>246</v>
      </c>
      <c r="CH32" s="2112"/>
      <c r="CI32" s="2112"/>
      <c r="CJ32" s="2112"/>
      <c r="CK32" s="2112"/>
      <c r="CL32" s="2112"/>
      <c r="CM32" s="2112"/>
      <c r="CN32" s="2112"/>
      <c r="CO32" s="2112"/>
      <c r="CP32" s="2112"/>
      <c r="CQ32" s="2112"/>
      <c r="CR32" s="2112"/>
      <c r="CS32" s="2112"/>
      <c r="CT32" s="2112"/>
      <c r="CU32" s="2112"/>
      <c r="CV32" s="2112"/>
      <c r="CW32" s="2112"/>
      <c r="CX32" s="2112"/>
      <c r="CY32" s="2112"/>
      <c r="CZ32" s="2112"/>
      <c r="DA32" s="2112"/>
      <c r="DB32" s="2112"/>
      <c r="DC32" s="2113"/>
    </row>
    <row r="33" spans="3:107" ht="8.25" customHeight="1">
      <c r="C33" s="1610"/>
      <c r="D33" s="1611"/>
      <c r="E33" s="2236"/>
      <c r="F33" s="1650"/>
      <c r="G33" s="1597"/>
      <c r="H33" s="1597"/>
      <c r="I33" s="1597"/>
      <c r="J33" s="1597"/>
      <c r="K33" s="1597"/>
      <c r="L33" s="1651"/>
      <c r="M33" s="1907"/>
      <c r="N33" s="1907"/>
      <c r="O33" s="1907"/>
      <c r="P33" s="2207"/>
      <c r="Q33" s="2207"/>
      <c r="R33" s="2207"/>
      <c r="S33" s="2207"/>
      <c r="T33" s="2207"/>
      <c r="U33" s="2207"/>
      <c r="V33" s="1687"/>
      <c r="W33" s="1687"/>
      <c r="X33" s="1687"/>
      <c r="Y33" s="1687"/>
      <c r="Z33" s="1687"/>
      <c r="AA33" s="1687"/>
      <c r="AB33" s="1687"/>
      <c r="AC33" s="1687"/>
      <c r="AD33" s="1687"/>
      <c r="AE33" s="1687"/>
      <c r="AF33" s="1687"/>
      <c r="AG33" s="1687"/>
      <c r="AH33" s="1687"/>
      <c r="AI33" s="1687"/>
      <c r="AJ33" s="1687"/>
      <c r="AK33" s="1687"/>
      <c r="AL33" s="1687"/>
      <c r="AM33" s="1687"/>
      <c r="AN33" s="1687"/>
      <c r="AO33" s="1687"/>
      <c r="AP33" s="1687"/>
      <c r="AQ33" s="1687"/>
      <c r="AR33" s="1687"/>
      <c r="AS33" s="1687"/>
      <c r="AT33" s="1687"/>
      <c r="AU33" s="1687"/>
      <c r="AV33" s="1687"/>
      <c r="AW33" s="1687"/>
      <c r="AX33" s="1687"/>
      <c r="AY33" s="1688"/>
      <c r="AZ33" s="20"/>
      <c r="BD33" s="1735"/>
      <c r="BE33" s="1735"/>
      <c r="BF33" s="1735"/>
      <c r="BG33" s="1735"/>
      <c r="BH33" s="1735"/>
      <c r="BI33" s="1735"/>
      <c r="BJ33" s="1735"/>
      <c r="BK33" s="1735"/>
      <c r="BL33" s="1735"/>
      <c r="BM33" s="1735"/>
      <c r="BN33" s="1735"/>
      <c r="BO33" s="1739"/>
      <c r="BP33" s="1740"/>
      <c r="BQ33" s="1740"/>
      <c r="BR33" s="1740"/>
      <c r="BS33" s="1740"/>
      <c r="BT33" s="1740"/>
      <c r="BU33" s="1741"/>
      <c r="BV33" s="2124"/>
      <c r="BW33" s="2125"/>
      <c r="BX33" s="2125"/>
      <c r="BY33" s="2125"/>
      <c r="BZ33" s="2126"/>
      <c r="CF33" s="44"/>
      <c r="CG33" s="2114"/>
      <c r="CH33" s="2112"/>
      <c r="CI33" s="2112"/>
      <c r="CJ33" s="2112"/>
      <c r="CK33" s="2112"/>
      <c r="CL33" s="2112"/>
      <c r="CM33" s="2112"/>
      <c r="CN33" s="2112"/>
      <c r="CO33" s="2112"/>
      <c r="CP33" s="2112"/>
      <c r="CQ33" s="2112"/>
      <c r="CR33" s="2112"/>
      <c r="CS33" s="2112"/>
      <c r="CT33" s="2112"/>
      <c r="CU33" s="2112"/>
      <c r="CV33" s="2112"/>
      <c r="CW33" s="2112"/>
      <c r="CX33" s="2112"/>
      <c r="CY33" s="2112"/>
      <c r="CZ33" s="2112"/>
      <c r="DA33" s="2112"/>
      <c r="DB33" s="2112"/>
      <c r="DC33" s="2113"/>
    </row>
    <row r="34" spans="3:107" ht="2.25" customHeight="1">
      <c r="C34" s="1610"/>
      <c r="D34" s="1611"/>
      <c r="E34" s="2236"/>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2118"/>
      <c r="BE34" s="2119"/>
      <c r="BF34" s="2119"/>
      <c r="BG34" s="2119"/>
      <c r="BH34" s="2120"/>
      <c r="BI34" s="2118"/>
      <c r="BJ34" s="2119"/>
      <c r="BK34" s="2119"/>
      <c r="BL34" s="2119"/>
      <c r="BM34" s="2119"/>
      <c r="BN34" s="2120"/>
      <c r="BO34" s="2128"/>
      <c r="BP34" s="2129"/>
      <c r="BQ34" s="2129"/>
      <c r="BR34" s="2129"/>
      <c r="BS34" s="2129"/>
      <c r="BT34" s="2129"/>
      <c r="BU34" s="2130"/>
      <c r="BV34" s="2118"/>
      <c r="BW34" s="2119"/>
      <c r="BX34" s="2119"/>
      <c r="BY34" s="2119"/>
      <c r="BZ34" s="2120"/>
      <c r="CF34" s="44"/>
      <c r="CG34" s="2114"/>
      <c r="CH34" s="2112"/>
      <c r="CI34" s="2112"/>
      <c r="CJ34" s="2112"/>
      <c r="CK34" s="2112"/>
      <c r="CL34" s="2112"/>
      <c r="CM34" s="2112"/>
      <c r="CN34" s="2112"/>
      <c r="CO34" s="2112"/>
      <c r="CP34" s="2112"/>
      <c r="CQ34" s="2112"/>
      <c r="CR34" s="2112"/>
      <c r="CS34" s="2112"/>
      <c r="CT34" s="2112"/>
      <c r="CU34" s="2112"/>
      <c r="CV34" s="2112"/>
      <c r="CW34" s="2112"/>
      <c r="CX34" s="2112"/>
      <c r="CY34" s="2112"/>
      <c r="CZ34" s="2112"/>
      <c r="DA34" s="2112"/>
      <c r="DB34" s="2112"/>
      <c r="DC34" s="2113"/>
    </row>
    <row r="35" spans="3:107" ht="8.25" customHeight="1">
      <c r="C35" s="1610"/>
      <c r="D35" s="1611"/>
      <c r="E35" s="2236"/>
      <c r="F35" s="56"/>
      <c r="G35" s="1657">
        <f>算定基礎賃金集計表!P9</f>
        <v>0</v>
      </c>
      <c r="H35" s="1582"/>
      <c r="I35" s="1582"/>
      <c r="J35" s="1639">
        <f>算定基礎賃金集計表!R9</f>
        <v>0</v>
      </c>
      <c r="K35" s="1640"/>
      <c r="L35" s="1641"/>
      <c r="M35" s="1639">
        <f>算定基礎賃金集計表!T9</f>
        <v>0</v>
      </c>
      <c r="N35" s="1640"/>
      <c r="O35" s="1641"/>
      <c r="P35" s="1659">
        <f>算定基礎賃金集計表!V9</f>
        <v>0</v>
      </c>
      <c r="Q35" s="1660"/>
      <c r="R35" s="1661"/>
      <c r="S35" s="1659">
        <f>算定基礎賃金集計表!X9</f>
        <v>0</v>
      </c>
      <c r="T35" s="1660"/>
      <c r="U35" s="1661"/>
      <c r="V35" s="1639">
        <f>算定基礎賃金集計表!Z9</f>
        <v>0</v>
      </c>
      <c r="W35" s="1640"/>
      <c r="X35" s="1641"/>
      <c r="Y35" s="1639">
        <f>算定基礎賃金集計表!AB9</f>
        <v>0</v>
      </c>
      <c r="Z35" s="1640"/>
      <c r="AA35" s="1641"/>
      <c r="AB35" s="1639">
        <f>算定基礎賃金集計表!AD9</f>
        <v>0</v>
      </c>
      <c r="AC35" s="1640"/>
      <c r="AD35" s="1641"/>
      <c r="AE35" s="1639">
        <f>算定基礎賃金集計表!AF9</f>
        <v>0</v>
      </c>
      <c r="AF35" s="1640"/>
      <c r="AG35" s="1641"/>
      <c r="AH35" s="1639">
        <f>算定基礎賃金集計表!AH9</f>
        <v>0</v>
      </c>
      <c r="AI35" s="1640"/>
      <c r="AJ35" s="1641"/>
      <c r="AK35" s="1639">
        <f>算定基礎賃金集計表!AJ9</f>
        <v>0</v>
      </c>
      <c r="AL35" s="1640"/>
      <c r="AM35" s="1889"/>
      <c r="AN35" s="1689" t="s">
        <v>102</v>
      </c>
      <c r="AO35" s="1643"/>
      <c r="AP35" s="1690"/>
      <c r="AQ35" s="1691">
        <f>算定基礎賃金集計表!AL9</f>
        <v>0</v>
      </c>
      <c r="AR35" s="1640"/>
      <c r="AS35" s="1641"/>
      <c r="AT35" s="1639">
        <f>算定基礎賃金集計表!AN9</f>
        <v>0</v>
      </c>
      <c r="AU35" s="1640"/>
      <c r="AV35" s="1641"/>
      <c r="AW35" s="1639">
        <f>算定基礎賃金集計表!AP9</f>
        <v>0</v>
      </c>
      <c r="AX35" s="1640"/>
      <c r="AY35" s="1889"/>
      <c r="AZ35" s="53"/>
      <c r="BA35" s="1474"/>
      <c r="BB35" s="1474"/>
      <c r="BD35" s="2121"/>
      <c r="BE35" s="2122"/>
      <c r="BF35" s="2122"/>
      <c r="BG35" s="2122"/>
      <c r="BH35" s="2123"/>
      <c r="BI35" s="2121"/>
      <c r="BJ35" s="2122"/>
      <c r="BK35" s="2122"/>
      <c r="BL35" s="2122"/>
      <c r="BM35" s="2122"/>
      <c r="BN35" s="2123"/>
      <c r="BO35" s="2131"/>
      <c r="BP35" s="2132"/>
      <c r="BQ35" s="2132"/>
      <c r="BR35" s="2132"/>
      <c r="BS35" s="2132"/>
      <c r="BT35" s="2132"/>
      <c r="BU35" s="2133"/>
      <c r="BV35" s="2121"/>
      <c r="BW35" s="2122"/>
      <c r="BX35" s="2122"/>
      <c r="BY35" s="2122"/>
      <c r="BZ35" s="2123"/>
      <c r="CF35" s="44"/>
      <c r="CG35" s="2114"/>
      <c r="CH35" s="2112"/>
      <c r="CI35" s="2112"/>
      <c r="CJ35" s="2112"/>
      <c r="CK35" s="2112"/>
      <c r="CL35" s="2112"/>
      <c r="CM35" s="2112"/>
      <c r="CN35" s="2112"/>
      <c r="CO35" s="2112"/>
      <c r="CP35" s="2112"/>
      <c r="CQ35" s="2112"/>
      <c r="CR35" s="2112"/>
      <c r="CS35" s="2112"/>
      <c r="CT35" s="2112"/>
      <c r="CU35" s="2112"/>
      <c r="CV35" s="2112"/>
      <c r="CW35" s="2112"/>
      <c r="CX35" s="2112"/>
      <c r="CY35" s="2112"/>
      <c r="CZ35" s="2112"/>
      <c r="DA35" s="2112"/>
      <c r="DB35" s="2112"/>
      <c r="DC35" s="2113"/>
    </row>
    <row r="36" spans="3:107" ht="8.25" customHeight="1">
      <c r="C36" s="1610"/>
      <c r="D36" s="1611"/>
      <c r="E36" s="2236"/>
      <c r="F36" s="56"/>
      <c r="G36" s="1658"/>
      <c r="H36" s="1582"/>
      <c r="I36" s="1582"/>
      <c r="J36" s="1642"/>
      <c r="K36" s="1643"/>
      <c r="L36" s="1644"/>
      <c r="M36" s="1642"/>
      <c r="N36" s="1643"/>
      <c r="O36" s="1644"/>
      <c r="P36" s="1662"/>
      <c r="Q36" s="1663"/>
      <c r="R36" s="1664"/>
      <c r="S36" s="1662"/>
      <c r="T36" s="1663"/>
      <c r="U36" s="1664"/>
      <c r="V36" s="1642"/>
      <c r="W36" s="1643"/>
      <c r="X36" s="1644"/>
      <c r="Y36" s="1642"/>
      <c r="Z36" s="1643"/>
      <c r="AA36" s="1644"/>
      <c r="AB36" s="1642"/>
      <c r="AC36" s="1643"/>
      <c r="AD36" s="1644"/>
      <c r="AE36" s="1642"/>
      <c r="AF36" s="1643"/>
      <c r="AG36" s="1644"/>
      <c r="AH36" s="1642"/>
      <c r="AI36" s="1643"/>
      <c r="AJ36" s="1644"/>
      <c r="AK36" s="1642"/>
      <c r="AL36" s="1643"/>
      <c r="AM36" s="1690"/>
      <c r="AN36" s="1689"/>
      <c r="AO36" s="1643"/>
      <c r="AP36" s="1690"/>
      <c r="AQ36" s="1689"/>
      <c r="AR36" s="1643"/>
      <c r="AS36" s="1644"/>
      <c r="AT36" s="1642"/>
      <c r="AU36" s="1643"/>
      <c r="AV36" s="1644"/>
      <c r="AW36" s="1642"/>
      <c r="AX36" s="1643"/>
      <c r="AY36" s="1690"/>
      <c r="AZ36" s="54"/>
      <c r="BA36" s="1474"/>
      <c r="BB36" s="1474"/>
      <c r="BD36" s="2121"/>
      <c r="BE36" s="2122"/>
      <c r="BF36" s="2122"/>
      <c r="BG36" s="2122"/>
      <c r="BH36" s="2123"/>
      <c r="BI36" s="2121"/>
      <c r="BJ36" s="2122"/>
      <c r="BK36" s="2122"/>
      <c r="BL36" s="2122"/>
      <c r="BM36" s="2122"/>
      <c r="BN36" s="2123"/>
      <c r="BO36" s="2131"/>
      <c r="BP36" s="2132"/>
      <c r="BQ36" s="2132"/>
      <c r="BR36" s="2132"/>
      <c r="BS36" s="2132"/>
      <c r="BT36" s="2132"/>
      <c r="BU36" s="2133"/>
      <c r="BV36" s="2121"/>
      <c r="BW36" s="2122"/>
      <c r="BX36" s="2122"/>
      <c r="BY36" s="2122"/>
      <c r="BZ36" s="2123"/>
      <c r="CG36" s="2114"/>
      <c r="CH36" s="2112"/>
      <c r="CI36" s="2112"/>
      <c r="CJ36" s="2112"/>
      <c r="CK36" s="2112"/>
      <c r="CL36" s="2112"/>
      <c r="CM36" s="2112"/>
      <c r="CN36" s="2112"/>
      <c r="CO36" s="2112"/>
      <c r="CP36" s="2112"/>
      <c r="CQ36" s="2112"/>
      <c r="CR36" s="2112"/>
      <c r="CS36" s="2112"/>
      <c r="CT36" s="2112"/>
      <c r="CU36" s="2112"/>
      <c r="CV36" s="2112"/>
      <c r="CW36" s="2112"/>
      <c r="CX36" s="2112"/>
      <c r="CY36" s="2112"/>
      <c r="CZ36" s="2112"/>
      <c r="DA36" s="2112"/>
      <c r="DB36" s="2112"/>
      <c r="DC36" s="2113"/>
    </row>
    <row r="37" spans="3:107" ht="8.25" customHeight="1">
      <c r="C37" s="1610"/>
      <c r="D37" s="1611"/>
      <c r="E37" s="2236"/>
      <c r="F37" s="56"/>
      <c r="G37" s="1658"/>
      <c r="H37" s="1582"/>
      <c r="I37" s="1582"/>
      <c r="J37" s="1612"/>
      <c r="K37" s="1645"/>
      <c r="L37" s="1646"/>
      <c r="M37" s="1612"/>
      <c r="N37" s="1645"/>
      <c r="O37" s="1646"/>
      <c r="P37" s="1665"/>
      <c r="Q37" s="1666"/>
      <c r="R37" s="1667"/>
      <c r="S37" s="1665"/>
      <c r="T37" s="1666"/>
      <c r="U37" s="1667"/>
      <c r="V37" s="1612"/>
      <c r="W37" s="1645"/>
      <c r="X37" s="1646"/>
      <c r="Y37" s="1612"/>
      <c r="Z37" s="1645"/>
      <c r="AA37" s="1646"/>
      <c r="AB37" s="1612"/>
      <c r="AC37" s="1645"/>
      <c r="AD37" s="1646"/>
      <c r="AE37" s="1612"/>
      <c r="AF37" s="1645"/>
      <c r="AG37" s="1646"/>
      <c r="AH37" s="1612"/>
      <c r="AI37" s="1645"/>
      <c r="AJ37" s="1646"/>
      <c r="AK37" s="1612"/>
      <c r="AL37" s="1645"/>
      <c r="AM37" s="1653"/>
      <c r="AN37" s="1689"/>
      <c r="AO37" s="1643"/>
      <c r="AP37" s="1690"/>
      <c r="AQ37" s="1652"/>
      <c r="AR37" s="1645"/>
      <c r="AS37" s="1646"/>
      <c r="AT37" s="1612"/>
      <c r="AU37" s="1645"/>
      <c r="AV37" s="1646"/>
      <c r="AW37" s="1612"/>
      <c r="AX37" s="1645"/>
      <c r="AY37" s="1653"/>
      <c r="AZ37" s="54"/>
      <c r="BA37" s="1474"/>
      <c r="BB37" s="1474"/>
      <c r="BD37" s="2121"/>
      <c r="BE37" s="2122"/>
      <c r="BF37" s="2122"/>
      <c r="BG37" s="2122"/>
      <c r="BH37" s="2123"/>
      <c r="BI37" s="2121"/>
      <c r="BJ37" s="2122"/>
      <c r="BK37" s="2122"/>
      <c r="BL37" s="2122"/>
      <c r="BM37" s="2122"/>
      <c r="BN37" s="2123"/>
      <c r="BO37" s="2131"/>
      <c r="BP37" s="2132"/>
      <c r="BQ37" s="2132"/>
      <c r="BR37" s="2132"/>
      <c r="BS37" s="2132"/>
      <c r="BT37" s="2132"/>
      <c r="BU37" s="2133"/>
      <c r="BV37" s="2121"/>
      <c r="BW37" s="2122"/>
      <c r="BX37" s="2122"/>
      <c r="BY37" s="2122"/>
      <c r="BZ37" s="2123"/>
      <c r="CG37" s="2114"/>
      <c r="CH37" s="2112"/>
      <c r="CI37" s="2112"/>
      <c r="CJ37" s="2112"/>
      <c r="CK37" s="2112"/>
      <c r="CL37" s="2112"/>
      <c r="CM37" s="2112"/>
      <c r="CN37" s="2112"/>
      <c r="CO37" s="2112"/>
      <c r="CP37" s="2112"/>
      <c r="CQ37" s="2112"/>
      <c r="CR37" s="2112"/>
      <c r="CS37" s="2112"/>
      <c r="CT37" s="2112"/>
      <c r="CU37" s="2112"/>
      <c r="CV37" s="2112"/>
      <c r="CW37" s="2112"/>
      <c r="CX37" s="2112"/>
      <c r="CY37" s="2112"/>
      <c r="CZ37" s="2112"/>
      <c r="DA37" s="2112"/>
      <c r="DB37" s="2112"/>
      <c r="DC37" s="2113"/>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2121"/>
      <c r="BE38" s="2122"/>
      <c r="BF38" s="2122"/>
      <c r="BG38" s="2122"/>
      <c r="BH38" s="2123"/>
      <c r="BI38" s="2121"/>
      <c r="BJ38" s="2122"/>
      <c r="BK38" s="2122"/>
      <c r="BL38" s="2122"/>
      <c r="BM38" s="2122"/>
      <c r="BN38" s="2123"/>
      <c r="BO38" s="2131"/>
      <c r="BP38" s="2132"/>
      <c r="BQ38" s="2132"/>
      <c r="BR38" s="2132"/>
      <c r="BS38" s="2132"/>
      <c r="BT38" s="2132"/>
      <c r="BU38" s="2133"/>
      <c r="BV38" s="2121"/>
      <c r="BW38" s="2122"/>
      <c r="BX38" s="2122"/>
      <c r="BY38" s="2122"/>
      <c r="BZ38" s="2123"/>
      <c r="CG38" s="2114"/>
      <c r="CH38" s="2112"/>
      <c r="CI38" s="2112"/>
      <c r="CJ38" s="2112"/>
      <c r="CK38" s="2112"/>
      <c r="CL38" s="2112"/>
      <c r="CM38" s="2112"/>
      <c r="CN38" s="2112"/>
      <c r="CO38" s="2112"/>
      <c r="CP38" s="2112"/>
      <c r="CQ38" s="2112"/>
      <c r="CR38" s="2112"/>
      <c r="CS38" s="2112"/>
      <c r="CT38" s="2112"/>
      <c r="CU38" s="2112"/>
      <c r="CV38" s="2112"/>
      <c r="CW38" s="2112"/>
      <c r="CX38" s="2112"/>
      <c r="CY38" s="2112"/>
      <c r="CZ38" s="2112"/>
      <c r="DA38" s="2112"/>
      <c r="DB38" s="2112"/>
      <c r="DC38" s="2113"/>
    </row>
    <row r="39" spans="3:107" ht="8.25" customHeight="1">
      <c r="BD39" s="2124"/>
      <c r="BE39" s="2125"/>
      <c r="BF39" s="2125"/>
      <c r="BG39" s="2125"/>
      <c r="BH39" s="2126"/>
      <c r="BI39" s="2124"/>
      <c r="BJ39" s="2125"/>
      <c r="BK39" s="2125"/>
      <c r="BL39" s="2125"/>
      <c r="BM39" s="2125"/>
      <c r="BN39" s="2126"/>
      <c r="BO39" s="2134"/>
      <c r="BP39" s="2135"/>
      <c r="BQ39" s="2135"/>
      <c r="BR39" s="2135"/>
      <c r="BS39" s="2135"/>
      <c r="BT39" s="2135"/>
      <c r="BU39" s="2136"/>
      <c r="BV39" s="2124"/>
      <c r="BW39" s="2125"/>
      <c r="BX39" s="2125"/>
      <c r="BY39" s="2125"/>
      <c r="BZ39" s="2126"/>
      <c r="CG39" s="2114"/>
      <c r="CH39" s="2112"/>
      <c r="CI39" s="2112"/>
      <c r="CJ39" s="2112"/>
      <c r="CK39" s="2112"/>
      <c r="CL39" s="2112"/>
      <c r="CM39" s="2112"/>
      <c r="CN39" s="2112"/>
      <c r="CO39" s="2112"/>
      <c r="CP39" s="2112"/>
      <c r="CQ39" s="2112"/>
      <c r="CR39" s="2112"/>
      <c r="CS39" s="2112"/>
      <c r="CT39" s="2112"/>
      <c r="CU39" s="2112"/>
      <c r="CV39" s="2112"/>
      <c r="CW39" s="2112"/>
      <c r="CX39" s="2112"/>
      <c r="CY39" s="2112"/>
      <c r="CZ39" s="2112"/>
      <c r="DA39" s="2112"/>
      <c r="DB39" s="2112"/>
      <c r="DC39" s="2113"/>
    </row>
    <row r="40" spans="3:107" ht="8.25" customHeight="1">
      <c r="CG40" s="2114"/>
      <c r="CH40" s="2112"/>
      <c r="CI40" s="2112"/>
      <c r="CJ40" s="2112"/>
      <c r="CK40" s="2112"/>
      <c r="CL40" s="2112"/>
      <c r="CM40" s="2112"/>
      <c r="CN40" s="2112"/>
      <c r="CO40" s="2112"/>
      <c r="CP40" s="2112"/>
      <c r="CQ40" s="2112"/>
      <c r="CR40" s="2112"/>
      <c r="CS40" s="2112"/>
      <c r="CT40" s="2112"/>
      <c r="CU40" s="2112"/>
      <c r="CV40" s="2112"/>
      <c r="CW40" s="2112"/>
      <c r="CX40" s="2112"/>
      <c r="CY40" s="2112"/>
      <c r="CZ40" s="2112"/>
      <c r="DA40" s="2112"/>
      <c r="DB40" s="2112"/>
      <c r="DC40" s="2113"/>
    </row>
    <row r="41" spans="3:107" ht="8.25" customHeight="1">
      <c r="G41" s="2127" t="s">
        <v>697</v>
      </c>
      <c r="H41" s="2127"/>
      <c r="I41" s="2127"/>
      <c r="J41" s="2127"/>
      <c r="K41" s="2127"/>
      <c r="L41" s="2127"/>
      <c r="M41" s="2127"/>
      <c r="N41" s="2127"/>
      <c r="O41" s="2127"/>
      <c r="P41" s="2127"/>
      <c r="Q41" s="2127"/>
      <c r="R41" s="2127"/>
      <c r="S41" s="2127"/>
      <c r="T41" s="2127"/>
      <c r="U41" s="2127"/>
      <c r="V41" s="2127"/>
      <c r="W41" s="2127"/>
      <c r="X41" s="2127"/>
      <c r="Y41" s="2127"/>
      <c r="Z41" s="2127"/>
      <c r="AA41" s="2127"/>
      <c r="AB41" s="2127"/>
      <c r="AC41" s="2127"/>
      <c r="AD41" s="2127"/>
      <c r="AN41" s="2127" t="s">
        <v>698</v>
      </c>
      <c r="AO41" s="2127"/>
      <c r="AP41" s="2127"/>
      <c r="AQ41" s="2127"/>
      <c r="AR41" s="2127"/>
      <c r="AS41" s="2127"/>
      <c r="AT41" s="2127"/>
      <c r="AU41" s="2127"/>
      <c r="AV41" s="2127"/>
      <c r="AW41" s="2127"/>
      <c r="AX41" s="2127"/>
      <c r="AY41" s="2127"/>
      <c r="AZ41" s="2127"/>
      <c r="BA41" s="2127"/>
      <c r="BB41" s="2127"/>
      <c r="BC41" s="2127"/>
      <c r="BD41" s="2127"/>
      <c r="BE41" s="2127"/>
      <c r="BF41" s="2127"/>
      <c r="BG41" s="2127"/>
      <c r="BH41" s="2127"/>
      <c r="BI41" s="2127"/>
      <c r="BJ41" s="2127"/>
      <c r="BK41" s="2127"/>
      <c r="BL41" s="2127"/>
      <c r="BM41" s="2127"/>
      <c r="BS41" s="1731" t="s">
        <v>44</v>
      </c>
      <c r="BT41" s="1731"/>
      <c r="BU41" s="1731"/>
      <c r="BV41" s="1731"/>
      <c r="BW41" s="1731"/>
      <c r="BX41" s="1731"/>
      <c r="BY41" s="1731"/>
      <c r="BZ41" s="1731"/>
      <c r="CA41" s="1731"/>
      <c r="CB41" s="1731"/>
      <c r="CC41" s="1731"/>
      <c r="CG41" s="2114"/>
      <c r="CH41" s="2112"/>
      <c r="CI41" s="2112"/>
      <c r="CJ41" s="2112"/>
      <c r="CK41" s="2112"/>
      <c r="CL41" s="2112"/>
      <c r="CM41" s="2112"/>
      <c r="CN41" s="2112"/>
      <c r="CO41" s="2112"/>
      <c r="CP41" s="2112"/>
      <c r="CQ41" s="2112"/>
      <c r="CR41" s="2112"/>
      <c r="CS41" s="2112"/>
      <c r="CT41" s="2112"/>
      <c r="CU41" s="2112"/>
      <c r="CV41" s="2112"/>
      <c r="CW41" s="2112"/>
      <c r="CX41" s="2112"/>
      <c r="CY41" s="2112"/>
      <c r="CZ41" s="2112"/>
      <c r="DA41" s="2112"/>
      <c r="DB41" s="2112"/>
      <c r="DC41" s="2113"/>
    </row>
    <row r="42" spans="3:107" ht="8.25" customHeight="1" thickBot="1">
      <c r="G42" s="2127"/>
      <c r="H42" s="2127"/>
      <c r="I42" s="2127"/>
      <c r="J42" s="2127"/>
      <c r="K42" s="2127"/>
      <c r="L42" s="2127"/>
      <c r="M42" s="2127"/>
      <c r="N42" s="2127"/>
      <c r="O42" s="2127"/>
      <c r="P42" s="2127"/>
      <c r="Q42" s="2127"/>
      <c r="R42" s="2127"/>
      <c r="S42" s="2127"/>
      <c r="T42" s="2127"/>
      <c r="U42" s="2127"/>
      <c r="V42" s="2127"/>
      <c r="W42" s="2127"/>
      <c r="X42" s="2127"/>
      <c r="Y42" s="2127"/>
      <c r="Z42" s="2127"/>
      <c r="AA42" s="2127"/>
      <c r="AB42" s="2127"/>
      <c r="AC42" s="2127"/>
      <c r="AD42" s="2127"/>
      <c r="AN42" s="2127"/>
      <c r="AO42" s="2127"/>
      <c r="AP42" s="2127"/>
      <c r="AQ42" s="2127"/>
      <c r="AR42" s="2127"/>
      <c r="AS42" s="2127"/>
      <c r="AT42" s="2127"/>
      <c r="AU42" s="2127"/>
      <c r="AV42" s="2127"/>
      <c r="AW42" s="2127"/>
      <c r="AX42" s="2127"/>
      <c r="AY42" s="2127"/>
      <c r="AZ42" s="2127"/>
      <c r="BA42" s="2127"/>
      <c r="BB42" s="2127"/>
      <c r="BC42" s="2127"/>
      <c r="BD42" s="2127"/>
      <c r="BE42" s="2127"/>
      <c r="BF42" s="2127"/>
      <c r="BG42" s="2127"/>
      <c r="BH42" s="2127"/>
      <c r="BI42" s="2127"/>
      <c r="BJ42" s="2127"/>
      <c r="BK42" s="2127"/>
      <c r="BL42" s="2127"/>
      <c r="BM42" s="2127"/>
      <c r="BS42" s="1731"/>
      <c r="BT42" s="1731"/>
      <c r="BU42" s="1731"/>
      <c r="BV42" s="1731"/>
      <c r="BW42" s="1731"/>
      <c r="BX42" s="1731"/>
      <c r="BY42" s="1731"/>
      <c r="BZ42" s="1731"/>
      <c r="CA42" s="1731"/>
      <c r="CB42" s="1731"/>
      <c r="CC42" s="1731"/>
      <c r="CG42" s="2115"/>
      <c r="CH42" s="2116"/>
      <c r="CI42" s="2116"/>
      <c r="CJ42" s="2116"/>
      <c r="CK42" s="2116"/>
      <c r="CL42" s="2116"/>
      <c r="CM42" s="2116"/>
      <c r="CN42" s="2116"/>
      <c r="CO42" s="2116"/>
      <c r="CP42" s="2116"/>
      <c r="CQ42" s="2116"/>
      <c r="CR42" s="2116"/>
      <c r="CS42" s="2116"/>
      <c r="CT42" s="2116"/>
      <c r="CU42" s="2116"/>
      <c r="CV42" s="2116"/>
      <c r="CW42" s="2116"/>
      <c r="CX42" s="2116"/>
      <c r="CY42" s="2116"/>
      <c r="CZ42" s="2116"/>
      <c r="DA42" s="2116"/>
      <c r="DB42" s="2116"/>
      <c r="DC42" s="2117"/>
    </row>
    <row r="43" spans="3:107" ht="8.25" customHeight="1">
      <c r="G43" s="2091" t="s">
        <v>49</v>
      </c>
      <c r="H43" s="2092"/>
      <c r="I43" s="2093"/>
      <c r="J43" s="2077" t="s">
        <v>103</v>
      </c>
      <c r="K43" s="2077"/>
      <c r="L43" s="2077"/>
      <c r="M43" s="1647"/>
      <c r="N43" s="1648"/>
      <c r="O43" s="1648"/>
      <c r="P43" s="1668" t="s">
        <v>27</v>
      </c>
      <c r="Q43" s="1669"/>
      <c r="R43" s="1670"/>
      <c r="S43" s="2077" t="s">
        <v>104</v>
      </c>
      <c r="T43" s="2077"/>
      <c r="U43" s="2077"/>
      <c r="V43" s="1647"/>
      <c r="W43" s="1648"/>
      <c r="X43" s="1648"/>
      <c r="Y43" s="1668" t="s">
        <v>50</v>
      </c>
      <c r="Z43" s="1669"/>
      <c r="AA43" s="1670"/>
      <c r="AB43" s="2077" t="s">
        <v>105</v>
      </c>
      <c r="AC43" s="2077"/>
      <c r="AD43" s="2077"/>
      <c r="AE43" s="1647"/>
      <c r="AF43" s="1648"/>
      <c r="AG43" s="1648"/>
      <c r="AH43" s="1668" t="s">
        <v>51</v>
      </c>
      <c r="AI43" s="1669"/>
      <c r="AJ43" s="1670"/>
      <c r="AK43" s="1593"/>
      <c r="AL43" s="1594"/>
      <c r="AM43" s="18"/>
      <c r="AN43" s="2091" t="s">
        <v>49</v>
      </c>
      <c r="AO43" s="2092"/>
      <c r="AP43" s="2093"/>
      <c r="AQ43" s="2077" t="s">
        <v>103</v>
      </c>
      <c r="AR43" s="2077"/>
      <c r="AS43" s="2077"/>
      <c r="AT43" s="1647"/>
      <c r="AU43" s="1648"/>
      <c r="AV43" s="1648"/>
      <c r="AW43" s="1668" t="s">
        <v>27</v>
      </c>
      <c r="AX43" s="1669"/>
      <c r="AY43" s="1670"/>
      <c r="AZ43" s="2077" t="s">
        <v>104</v>
      </c>
      <c r="BA43" s="2077"/>
      <c r="BB43" s="2077"/>
      <c r="BC43" s="1647"/>
      <c r="BD43" s="1648"/>
      <c r="BE43" s="1648"/>
      <c r="BF43" s="1668" t="s">
        <v>50</v>
      </c>
      <c r="BG43" s="1669"/>
      <c r="BH43" s="1670"/>
      <c r="BI43" s="2077" t="s">
        <v>105</v>
      </c>
      <c r="BJ43" s="2077"/>
      <c r="BK43" s="2077"/>
      <c r="BL43" s="1647"/>
      <c r="BM43" s="1648"/>
      <c r="BN43" s="1648"/>
      <c r="BO43" s="1668" t="s">
        <v>51</v>
      </c>
      <c r="BP43" s="1669"/>
      <c r="BQ43" s="1670"/>
      <c r="BR43" s="1593"/>
      <c r="BS43" s="1594"/>
      <c r="BU43" s="1721"/>
      <c r="BV43" s="1721"/>
      <c r="BW43" s="1721"/>
      <c r="BX43" s="1593"/>
      <c r="BY43" s="1594"/>
    </row>
    <row r="44" spans="3:107" ht="8.25" customHeight="1">
      <c r="G44" s="1698"/>
      <c r="H44" s="1634"/>
      <c r="I44" s="1635"/>
      <c r="J44" s="2078"/>
      <c r="K44" s="2078"/>
      <c r="L44" s="2078"/>
      <c r="M44" s="1698"/>
      <c r="N44" s="1634"/>
      <c r="O44" s="1634"/>
      <c r="P44" s="1633"/>
      <c r="Q44" s="1634"/>
      <c r="R44" s="1635"/>
      <c r="S44" s="2078"/>
      <c r="T44" s="2078"/>
      <c r="U44" s="2078"/>
      <c r="V44" s="1698"/>
      <c r="W44" s="1634"/>
      <c r="X44" s="1634"/>
      <c r="Y44" s="1633"/>
      <c r="Z44" s="1634"/>
      <c r="AA44" s="1635"/>
      <c r="AB44" s="2078"/>
      <c r="AC44" s="2078"/>
      <c r="AD44" s="2078"/>
      <c r="AE44" s="1698"/>
      <c r="AF44" s="1634"/>
      <c r="AG44" s="1634"/>
      <c r="AH44" s="1633"/>
      <c r="AI44" s="1634"/>
      <c r="AJ44" s="1635"/>
      <c r="AK44" s="1595"/>
      <c r="AL44" s="1594"/>
      <c r="AM44" s="18"/>
      <c r="AN44" s="1698"/>
      <c r="AO44" s="1634"/>
      <c r="AP44" s="1635"/>
      <c r="AQ44" s="2078"/>
      <c r="AR44" s="2078"/>
      <c r="AS44" s="2078"/>
      <c r="AT44" s="1698"/>
      <c r="AU44" s="1634"/>
      <c r="AV44" s="1634"/>
      <c r="AW44" s="1633"/>
      <c r="AX44" s="1634"/>
      <c r="AY44" s="1635"/>
      <c r="AZ44" s="2078"/>
      <c r="BA44" s="2078"/>
      <c r="BB44" s="2078"/>
      <c r="BC44" s="1698"/>
      <c r="BD44" s="1634"/>
      <c r="BE44" s="1634"/>
      <c r="BF44" s="1633"/>
      <c r="BG44" s="1634"/>
      <c r="BH44" s="1635"/>
      <c r="BI44" s="2078"/>
      <c r="BJ44" s="2078"/>
      <c r="BK44" s="2078"/>
      <c r="BL44" s="1698"/>
      <c r="BM44" s="1634"/>
      <c r="BN44" s="1634"/>
      <c r="BO44" s="1633"/>
      <c r="BP44" s="1634"/>
      <c r="BQ44" s="1635"/>
      <c r="BR44" s="1595"/>
      <c r="BS44" s="1594"/>
      <c r="BU44" s="1721"/>
      <c r="BV44" s="1721"/>
      <c r="BW44" s="1721"/>
      <c r="BX44" s="1595"/>
      <c r="BY44" s="1594"/>
    </row>
    <row r="45" spans="3:107" ht="8.25" customHeight="1">
      <c r="G45" s="1700"/>
      <c r="H45" s="1637"/>
      <c r="I45" s="1638"/>
      <c r="J45" s="2079"/>
      <c r="K45" s="2079"/>
      <c r="L45" s="2079"/>
      <c r="M45" s="1700"/>
      <c r="N45" s="1637"/>
      <c r="O45" s="1637"/>
      <c r="P45" s="1636"/>
      <c r="Q45" s="1637"/>
      <c r="R45" s="1638"/>
      <c r="S45" s="2079"/>
      <c r="T45" s="2079"/>
      <c r="U45" s="2079"/>
      <c r="V45" s="1700"/>
      <c r="W45" s="1637"/>
      <c r="X45" s="1637"/>
      <c r="Y45" s="1636"/>
      <c r="Z45" s="1637"/>
      <c r="AA45" s="1638"/>
      <c r="AB45" s="2079"/>
      <c r="AC45" s="2079"/>
      <c r="AD45" s="2079"/>
      <c r="AE45" s="1700"/>
      <c r="AF45" s="1637"/>
      <c r="AG45" s="1637"/>
      <c r="AH45" s="1636"/>
      <c r="AI45" s="1637"/>
      <c r="AJ45" s="1638"/>
      <c r="AK45" s="1595"/>
      <c r="AL45" s="1594"/>
      <c r="AM45" s="18"/>
      <c r="AN45" s="1700"/>
      <c r="AO45" s="1637"/>
      <c r="AP45" s="1638"/>
      <c r="AQ45" s="2079"/>
      <c r="AR45" s="2079"/>
      <c r="AS45" s="2079"/>
      <c r="AT45" s="1700"/>
      <c r="AU45" s="1637"/>
      <c r="AV45" s="1637"/>
      <c r="AW45" s="1636"/>
      <c r="AX45" s="1637"/>
      <c r="AY45" s="1638"/>
      <c r="AZ45" s="2079"/>
      <c r="BA45" s="2079"/>
      <c r="BB45" s="2079"/>
      <c r="BC45" s="1700"/>
      <c r="BD45" s="1637"/>
      <c r="BE45" s="1637"/>
      <c r="BF45" s="1636"/>
      <c r="BG45" s="1637"/>
      <c r="BH45" s="1638"/>
      <c r="BI45" s="2079"/>
      <c r="BJ45" s="2079"/>
      <c r="BK45" s="2079"/>
      <c r="BL45" s="1700"/>
      <c r="BM45" s="1637"/>
      <c r="BN45" s="1637"/>
      <c r="BO45" s="1636"/>
      <c r="BP45" s="1637"/>
      <c r="BQ45" s="1638"/>
      <c r="BR45" s="1595"/>
      <c r="BS45" s="1594"/>
      <c r="BU45" s="1721"/>
      <c r="BV45" s="1721"/>
      <c r="BW45" s="1721"/>
      <c r="BX45" s="1595"/>
      <c r="BY45" s="1594"/>
    </row>
    <row r="46" spans="3:107" ht="8.25" customHeight="1" thickBot="1">
      <c r="G46" s="1731" t="s">
        <v>36</v>
      </c>
      <c r="H46" s="2083"/>
      <c r="I46" s="2083"/>
      <c r="J46" s="2083"/>
      <c r="K46" s="2083"/>
      <c r="L46" s="2083"/>
      <c r="M46" s="2083"/>
      <c r="N46" s="2083"/>
      <c r="O46" s="2083"/>
      <c r="P46" s="2083"/>
      <c r="Q46" s="2083"/>
      <c r="R46" s="2083"/>
      <c r="AB46" s="1731" t="s">
        <v>37</v>
      </c>
      <c r="AC46" s="2083"/>
      <c r="AD46" s="2083"/>
      <c r="AE46" s="2083"/>
      <c r="AF46" s="2083"/>
      <c r="AG46" s="2083"/>
      <c r="AH46" s="2083"/>
      <c r="AI46" s="2083"/>
      <c r="AJ46" s="2083"/>
      <c r="AK46" s="2083"/>
      <c r="AL46" s="2083"/>
      <c r="AM46" s="2083"/>
      <c r="AN46" s="2083"/>
      <c r="AO46" s="2083"/>
      <c r="AW46" s="567"/>
      <c r="AX46" s="568"/>
      <c r="AY46" s="568"/>
      <c r="AZ46" s="568"/>
      <c r="BA46" s="568"/>
      <c r="BB46" s="568"/>
      <c r="BC46" s="568"/>
      <c r="BD46" s="568"/>
      <c r="BE46" s="568"/>
      <c r="BF46" s="568"/>
      <c r="BG46" s="568"/>
      <c r="BH46" s="568"/>
      <c r="BI46" s="568"/>
      <c r="BJ46" s="568"/>
      <c r="BK46" s="568"/>
      <c r="BN46" s="1731" t="s">
        <v>42</v>
      </c>
      <c r="BO46" s="1731"/>
      <c r="BP46" s="1731"/>
      <c r="BQ46" s="1731"/>
      <c r="BR46" s="1731"/>
      <c r="BS46" s="1731"/>
      <c r="BT46" s="1731"/>
      <c r="BU46" s="1731" t="s">
        <v>43</v>
      </c>
      <c r="BV46" s="1731"/>
      <c r="BW46" s="1731"/>
      <c r="BX46" s="1731"/>
      <c r="BY46" s="1731"/>
      <c r="BZ46" s="1731"/>
      <c r="CA46" s="1731"/>
      <c r="CB46" s="1731"/>
      <c r="CC46" s="1731"/>
      <c r="CD46" s="1731"/>
      <c r="CE46" s="1731"/>
      <c r="CF46" s="1731"/>
    </row>
    <row r="47" spans="3:107" ht="8.25" customHeight="1" thickTop="1">
      <c r="D47" s="88"/>
      <c r="E47" s="72"/>
      <c r="F47" s="72"/>
      <c r="G47" s="2086"/>
      <c r="H47" s="2086"/>
      <c r="I47" s="2086"/>
      <c r="J47" s="2086"/>
      <c r="K47" s="2086"/>
      <c r="L47" s="2086"/>
      <c r="M47" s="2086"/>
      <c r="N47" s="2086"/>
      <c r="O47" s="2086"/>
      <c r="P47" s="2086"/>
      <c r="Q47" s="2086"/>
      <c r="R47" s="2086"/>
      <c r="S47" s="72"/>
      <c r="T47" s="72"/>
      <c r="U47" s="72"/>
      <c r="V47" s="72"/>
      <c r="W47" s="72"/>
      <c r="X47" s="72"/>
      <c r="Y47" s="72"/>
      <c r="Z47" s="72"/>
      <c r="AA47" s="72"/>
      <c r="AB47" s="2086"/>
      <c r="AC47" s="2086"/>
      <c r="AD47" s="2086"/>
      <c r="AE47" s="2086"/>
      <c r="AF47" s="2086"/>
      <c r="AG47" s="2086"/>
      <c r="AH47" s="2086"/>
      <c r="AI47" s="2086"/>
      <c r="AJ47" s="2086"/>
      <c r="AK47" s="2086"/>
      <c r="AL47" s="2086"/>
      <c r="AM47" s="2086"/>
      <c r="AN47" s="2086"/>
      <c r="AO47" s="2086"/>
      <c r="AP47" s="72"/>
      <c r="AQ47" s="72"/>
      <c r="AR47" s="72"/>
      <c r="AS47" s="72"/>
      <c r="AT47" s="72"/>
      <c r="AU47" s="73"/>
      <c r="AW47" s="568"/>
      <c r="AX47" s="568"/>
      <c r="AY47" s="568"/>
      <c r="AZ47" s="568"/>
      <c r="BA47" s="568"/>
      <c r="BB47" s="568"/>
      <c r="BC47" s="568"/>
      <c r="BD47" s="568"/>
      <c r="BE47" s="568"/>
      <c r="BF47" s="568"/>
      <c r="BG47" s="568"/>
      <c r="BH47" s="568"/>
      <c r="BI47" s="568"/>
      <c r="BJ47" s="568"/>
      <c r="BK47" s="568"/>
      <c r="BN47" s="1731"/>
      <c r="BO47" s="1731"/>
      <c r="BP47" s="1731"/>
      <c r="BQ47" s="1731"/>
      <c r="BR47" s="1731"/>
      <c r="BS47" s="1731"/>
      <c r="BT47" s="1731"/>
      <c r="BU47" s="1731"/>
      <c r="BV47" s="1731"/>
      <c r="BW47" s="1731"/>
      <c r="BX47" s="1731"/>
      <c r="BY47" s="1731"/>
      <c r="BZ47" s="1731"/>
      <c r="CA47" s="1731"/>
      <c r="CB47" s="1731"/>
      <c r="CC47" s="1731"/>
      <c r="CD47" s="1731"/>
      <c r="CE47" s="1731"/>
      <c r="CF47" s="1731"/>
    </row>
    <row r="48" spans="3:107" ht="8.25" customHeight="1">
      <c r="D48" s="87"/>
      <c r="G48" s="2147" t="s">
        <v>33</v>
      </c>
      <c r="H48" s="1669"/>
      <c r="I48" s="1669"/>
      <c r="J48" s="2090" t="s">
        <v>35</v>
      </c>
      <c r="K48" s="2090"/>
      <c r="L48" s="2090"/>
      <c r="M48" s="2090" t="s">
        <v>31</v>
      </c>
      <c r="N48" s="2090"/>
      <c r="O48" s="2090"/>
      <c r="P48" s="2090" t="s">
        <v>32</v>
      </c>
      <c r="Q48" s="2090"/>
      <c r="R48" s="2090"/>
      <c r="S48" s="2090" t="s">
        <v>33</v>
      </c>
      <c r="T48" s="2090"/>
      <c r="U48" s="2090"/>
      <c r="V48" s="1669" t="s">
        <v>25</v>
      </c>
      <c r="W48" s="1669"/>
      <c r="X48" s="1670"/>
      <c r="Y48" s="1593"/>
      <c r="Z48" s="1594"/>
      <c r="AA48" s="18"/>
      <c r="AB48" s="2147" t="s">
        <v>33</v>
      </c>
      <c r="AC48" s="1669"/>
      <c r="AD48" s="1669"/>
      <c r="AE48" s="2090" t="s">
        <v>35</v>
      </c>
      <c r="AF48" s="2090"/>
      <c r="AG48" s="2090"/>
      <c r="AH48" s="2090" t="s">
        <v>31</v>
      </c>
      <c r="AI48" s="2090"/>
      <c r="AJ48" s="2090"/>
      <c r="AK48" s="2090" t="s">
        <v>32</v>
      </c>
      <c r="AL48" s="2090"/>
      <c r="AM48" s="2090"/>
      <c r="AN48" s="2090" t="s">
        <v>33</v>
      </c>
      <c r="AO48" s="2090"/>
      <c r="AP48" s="2090"/>
      <c r="AQ48" s="1669" t="s">
        <v>25</v>
      </c>
      <c r="AR48" s="1669"/>
      <c r="AS48" s="1670"/>
      <c r="AT48" s="1474"/>
      <c r="AU48" s="2141"/>
      <c r="AW48" s="569"/>
      <c r="AX48" s="569"/>
      <c r="AY48" s="569"/>
      <c r="AZ48" s="569"/>
      <c r="BA48" s="569"/>
      <c r="BB48" s="569"/>
      <c r="BC48" s="569"/>
      <c r="BD48" s="569"/>
      <c r="BE48" s="569"/>
      <c r="BF48" s="569"/>
      <c r="BG48" s="569"/>
      <c r="BH48" s="569"/>
      <c r="BI48" s="569"/>
      <c r="BJ48" s="569"/>
      <c r="BK48" s="569"/>
      <c r="BL48" s="22"/>
      <c r="BO48" s="1721"/>
      <c r="BP48" s="1721"/>
      <c r="BQ48" s="1721"/>
      <c r="BR48" s="1593"/>
      <c r="BS48" s="1594"/>
      <c r="BU48" s="1721"/>
      <c r="BV48" s="1721"/>
      <c r="BW48" s="1721"/>
      <c r="BX48" s="1593"/>
      <c r="BY48" s="1594"/>
    </row>
    <row r="49" spans="4:111" ht="8.25" customHeight="1">
      <c r="D49" s="87"/>
      <c r="G49" s="2148" t="str">
        <f>IF(ISERROR(MID('保険料計算シート（非表示）'!E2,LEN('保険料計算シート（非表示）'!E2)-5,1)),"",MID('保険料計算シート（非表示）'!E2,LEN('保険料計算シート（非表示）'!E2)-5,1))</f>
        <v/>
      </c>
      <c r="H49" s="2088"/>
      <c r="I49" s="2088"/>
      <c r="J49" s="2088" t="str">
        <f>IF(ISERROR(MID('保険料計算シート（非表示）'!E2,LEN('保険料計算シート（非表示）'!E2)-4,1)),"",MID('保険料計算シート（非表示）'!E2,LEN('保険料計算シート（非表示）'!E2)-4,1))</f>
        <v/>
      </c>
      <c r="K49" s="2088"/>
      <c r="L49" s="2088"/>
      <c r="M49" s="2088" t="str">
        <f>IF(ISERROR(MID('保険料計算シート（非表示）'!E2,LEN('保険料計算シート（非表示）'!E2)-3,1)),"",MID('保険料計算シート（非表示）'!E2,LEN('保険料計算シート（非表示）'!E2)-3,1))</f>
        <v/>
      </c>
      <c r="N49" s="2088"/>
      <c r="O49" s="2088"/>
      <c r="P49" s="2088" t="str">
        <f>IF(ISERROR(MID('保険料計算シート（非表示）'!E2,LEN('保険料計算シート（非表示）'!E2)-2,1)),"",MID('保険料計算シート（非表示）'!E2,LEN('保険料計算シート（非表示）'!E2)-2,1))</f>
        <v/>
      </c>
      <c r="Q49" s="2088"/>
      <c r="R49" s="2088"/>
      <c r="S49" s="2088" t="str">
        <f>IF(ISERROR(MID('保険料計算シート（非表示）'!E2,LEN('保険料計算シート（非表示）'!E2)-1,1)),"",MID('保険料計算シート（非表示）'!E2,LEN('保険料計算シート（非表示）'!E2)-1,1))</f>
        <v/>
      </c>
      <c r="T49" s="2088"/>
      <c r="U49" s="2088"/>
      <c r="V49" s="1634" t="str">
        <f>IF('保険料計算シート（非表示）'!E2=0,"",IF(ISERROR(MID('保険料計算シート（非表示）'!E2,LEN('保険料計算シート（非表示）'!E2),1)),"",MID('保険料計算シート（非表示）'!E2,LEN('保険料計算シート（非表示）'!E2),1)))</f>
        <v/>
      </c>
      <c r="W49" s="1634"/>
      <c r="X49" s="1635"/>
      <c r="Y49" s="1595"/>
      <c r="Z49" s="1594"/>
      <c r="AA49" s="18"/>
      <c r="AB49" s="2148" t="str">
        <f>IF(ISERROR(MID('保険料計算シート（非表示）'!F2,LEN('保険料計算シート（非表示）'!F2)-5,1)),"",MID('保険料計算シート（非表示）'!F2,LEN('保険料計算シート（非表示）'!F2)-5,1))</f>
        <v/>
      </c>
      <c r="AC49" s="2088"/>
      <c r="AD49" s="2088"/>
      <c r="AE49" s="2088" t="str">
        <f>IF(ISERROR(MID('保険料計算シート（非表示）'!F2,LEN('保険料計算シート（非表示）'!F2)-4,1)),"",MID('保険料計算シート（非表示）'!F2,LEN('保険料計算シート（非表示）'!F2)-4,1))</f>
        <v/>
      </c>
      <c r="AF49" s="2088"/>
      <c r="AG49" s="2088"/>
      <c r="AH49" s="2088" t="str">
        <f>IF(ISERROR(MID('保険料計算シート（非表示）'!F2,LEN('保険料計算シート（非表示）'!F2)-3,1)),"",MID('保険料計算シート（非表示）'!F2,LEN('保険料計算シート（非表示）'!F2)-3,1))</f>
        <v/>
      </c>
      <c r="AI49" s="2088"/>
      <c r="AJ49" s="2088"/>
      <c r="AK49" s="2088" t="str">
        <f>IF(ISERROR(MID('保険料計算シート（非表示）'!F2,LEN('保険料計算シート（非表示）'!F2)-2,1)),"",MID('保険料計算シート（非表示）'!F2,LEN('保険料計算シート（非表示）'!F2)-2,1))</f>
        <v/>
      </c>
      <c r="AL49" s="2088"/>
      <c r="AM49" s="2088"/>
      <c r="AN49" s="2088" t="str">
        <f>IF(ISERROR(MID('保険料計算シート（非表示）'!F2,LEN('保険料計算シート（非表示）'!F2)-1,1)),"",MID('保険料計算シート（非表示）'!F2,LEN('保険料計算シート（非表示）'!F2)-1,1))</f>
        <v/>
      </c>
      <c r="AO49" s="2088"/>
      <c r="AP49" s="2088"/>
      <c r="AQ49" s="1634" t="str">
        <f>IF('保険料計算シート（非表示）'!F2=0,"",IF(ISERROR(MID('保険料計算シート（非表示）'!F2,LEN('保険料計算シート（非表示）'!F2),1)),"",MID('保険料計算シート（非表示）'!F2,LEN('保険料計算シート（非表示）'!F2),1)))</f>
        <v/>
      </c>
      <c r="AR49" s="1634"/>
      <c r="AS49" s="1635"/>
      <c r="AT49" s="1594"/>
      <c r="AU49" s="2141"/>
      <c r="AW49" s="570"/>
      <c r="AX49" s="570"/>
      <c r="AY49" s="570"/>
      <c r="AZ49" s="570"/>
      <c r="BA49" s="570"/>
      <c r="BB49" s="570"/>
      <c r="BC49" s="570"/>
      <c r="BD49" s="570"/>
      <c r="BE49" s="570"/>
      <c r="BF49" s="570"/>
      <c r="BG49" s="570"/>
      <c r="BH49" s="570"/>
      <c r="BI49" s="570"/>
      <c r="BJ49" s="570"/>
      <c r="BK49" s="570"/>
      <c r="BO49" s="1721"/>
      <c r="BP49" s="1721"/>
      <c r="BQ49" s="1721"/>
      <c r="BR49" s="1595"/>
      <c r="BS49" s="1594"/>
      <c r="BU49" s="1721"/>
      <c r="BV49" s="1721"/>
      <c r="BW49" s="1721"/>
      <c r="BX49" s="1595"/>
      <c r="BY49" s="1594"/>
    </row>
    <row r="50" spans="4:111" ht="8.25" customHeight="1">
      <c r="D50" s="87"/>
      <c r="G50" s="2149"/>
      <c r="H50" s="2089"/>
      <c r="I50" s="2089"/>
      <c r="J50" s="2089"/>
      <c r="K50" s="2089"/>
      <c r="L50" s="2089"/>
      <c r="M50" s="2089"/>
      <c r="N50" s="2089"/>
      <c r="O50" s="2089"/>
      <c r="P50" s="2089"/>
      <c r="Q50" s="2089"/>
      <c r="R50" s="2089"/>
      <c r="S50" s="2089"/>
      <c r="T50" s="2089"/>
      <c r="U50" s="2089"/>
      <c r="V50" s="1637"/>
      <c r="W50" s="1637"/>
      <c r="X50" s="1638"/>
      <c r="Y50" s="1595"/>
      <c r="Z50" s="1594"/>
      <c r="AA50" s="18"/>
      <c r="AB50" s="2149"/>
      <c r="AC50" s="2089"/>
      <c r="AD50" s="2089"/>
      <c r="AE50" s="2089"/>
      <c r="AF50" s="2089"/>
      <c r="AG50" s="2089"/>
      <c r="AH50" s="2089"/>
      <c r="AI50" s="2089"/>
      <c r="AJ50" s="2089"/>
      <c r="AK50" s="2089"/>
      <c r="AL50" s="2089"/>
      <c r="AM50" s="2089"/>
      <c r="AN50" s="2089"/>
      <c r="AO50" s="2089"/>
      <c r="AP50" s="2089"/>
      <c r="AQ50" s="1637"/>
      <c r="AR50" s="1637"/>
      <c r="AS50" s="1638"/>
      <c r="AT50" s="1594"/>
      <c r="AU50" s="2141"/>
      <c r="AW50" s="570"/>
      <c r="AX50" s="570"/>
      <c r="AY50" s="570"/>
      <c r="AZ50" s="570"/>
      <c r="BA50" s="570"/>
      <c r="BB50" s="570"/>
      <c r="BC50" s="570"/>
      <c r="BD50" s="570"/>
      <c r="BE50" s="570"/>
      <c r="BF50" s="570"/>
      <c r="BG50" s="570"/>
      <c r="BH50" s="570"/>
      <c r="BI50" s="570"/>
      <c r="BJ50" s="570"/>
      <c r="BK50" s="570"/>
      <c r="BO50" s="1721"/>
      <c r="BP50" s="1721"/>
      <c r="BQ50" s="1721"/>
      <c r="BR50" s="1595"/>
      <c r="BS50" s="1594"/>
      <c r="BU50" s="1721"/>
      <c r="BV50" s="1721"/>
      <c r="BW50" s="1721"/>
      <c r="BX50" s="1595"/>
      <c r="BY50" s="1594"/>
    </row>
    <row r="51" spans="4:111" ht="4.9000000000000004"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1732" t="s">
        <v>52</v>
      </c>
      <c r="CG51" s="1732"/>
      <c r="CH51" s="1732"/>
      <c r="CI51" s="1732"/>
      <c r="CJ51" s="1732"/>
      <c r="CK51" s="1732"/>
      <c r="CL51" s="1732"/>
      <c r="CM51" s="1732"/>
      <c r="CN51" s="1732"/>
      <c r="CO51" s="1732"/>
      <c r="CP51" s="1732"/>
      <c r="CQ51" s="1732"/>
      <c r="CR51" s="1732"/>
      <c r="CS51" s="1732"/>
      <c r="CT51" s="1732"/>
      <c r="CU51" s="1732"/>
      <c r="CV51" s="1732"/>
      <c r="CW51" s="1732"/>
      <c r="CX51" s="1732"/>
      <c r="CY51" s="1732"/>
      <c r="CZ51" s="1732"/>
      <c r="DA51" s="1732"/>
      <c r="DB51" s="1732"/>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1732"/>
      <c r="CG52" s="1732"/>
      <c r="CH52" s="1732"/>
      <c r="CI52" s="1732"/>
      <c r="CJ52" s="1732"/>
      <c r="CK52" s="1732"/>
      <c r="CL52" s="1732"/>
      <c r="CM52" s="1732"/>
      <c r="CN52" s="1732"/>
      <c r="CO52" s="1732"/>
      <c r="CP52" s="1732"/>
      <c r="CQ52" s="1732"/>
      <c r="CR52" s="1732"/>
      <c r="CS52" s="1732"/>
      <c r="CT52" s="1732"/>
      <c r="CU52" s="1732"/>
      <c r="CV52" s="1732"/>
      <c r="CW52" s="1732"/>
      <c r="CX52" s="1732"/>
      <c r="CY52" s="1732"/>
      <c r="CZ52" s="1732"/>
      <c r="DA52" s="1732"/>
      <c r="DB52" s="1732"/>
      <c r="DC52" s="44"/>
    </row>
    <row r="53" spans="4:111" ht="8.25" customHeight="1"/>
    <row r="54" spans="4:111" ht="8.25" customHeight="1">
      <c r="D54" s="2323" t="s">
        <v>90</v>
      </c>
      <c r="E54" s="2324"/>
      <c r="F54" s="2325"/>
      <c r="G54" s="31"/>
      <c r="H54" s="2051" t="s">
        <v>106</v>
      </c>
      <c r="I54" s="2051"/>
      <c r="J54" s="2051"/>
      <c r="K54" s="31"/>
      <c r="L54" s="31"/>
      <c r="M54" s="31"/>
      <c r="N54" s="31"/>
      <c r="O54" s="31"/>
      <c r="P54" s="31"/>
      <c r="Q54" s="32"/>
      <c r="R54" s="45"/>
      <c r="S54" s="40"/>
      <c r="T54" s="40"/>
      <c r="U54" s="40"/>
      <c r="V54" s="40"/>
      <c r="W54" s="40"/>
      <c r="X54" s="40"/>
      <c r="Y54" s="40"/>
      <c r="Z54" s="40"/>
      <c r="AA54" s="40"/>
      <c r="AB54" s="40"/>
      <c r="AC54" s="40"/>
      <c r="AD54" s="40"/>
      <c r="AE54" s="40"/>
      <c r="AF54" s="1728" t="s">
        <v>107</v>
      </c>
      <c r="AG54" s="1728"/>
      <c r="AH54" s="1728"/>
      <c r="AI54" s="1728"/>
      <c r="AJ54" s="1728"/>
      <c r="AK54" s="1728"/>
      <c r="AL54" s="1728"/>
      <c r="AM54" s="1728"/>
      <c r="AN54" s="1728"/>
      <c r="AO54" s="40"/>
      <c r="AP54" s="40"/>
      <c r="AQ54" s="40"/>
      <c r="AR54" s="1627" t="str">
        <f>TEXT(DATE(LEFT('設定シート（非表示）'!C6,4)-1,4,1),"ggg")</f>
        <v>令和</v>
      </c>
      <c r="AS54" s="1627"/>
      <c r="AT54" s="1627"/>
      <c r="AU54" s="1627"/>
      <c r="AV54" s="2106" t="str">
        <f>TEXT(DATE(LEFT('設定シート（非表示）'!C6,4)-1,4,1),"e")</f>
        <v>4</v>
      </c>
      <c r="AW54" s="1627"/>
      <c r="AX54" s="1627"/>
      <c r="AY54" s="1627" t="s">
        <v>27</v>
      </c>
      <c r="AZ54" s="1627"/>
      <c r="BA54" s="1627">
        <v>4</v>
      </c>
      <c r="BB54" s="1627"/>
      <c r="BC54" s="1627"/>
      <c r="BD54" s="1627" t="s">
        <v>53</v>
      </c>
      <c r="BE54" s="1627"/>
      <c r="BF54" s="1627">
        <v>1</v>
      </c>
      <c r="BG54" s="1627"/>
      <c r="BH54" s="1627"/>
      <c r="BI54" s="1627" t="s">
        <v>57</v>
      </c>
      <c r="BJ54" s="1627"/>
      <c r="BK54" s="40"/>
      <c r="BL54" s="1627" t="s">
        <v>58</v>
      </c>
      <c r="BM54" s="1627"/>
      <c r="BN54" s="1627"/>
      <c r="BO54" s="1627"/>
      <c r="BP54" s="40"/>
      <c r="BQ54" s="1627" t="str">
        <f>TEXT(DATE(LEFT('設定シート（非表示）'!C6,4)-1,5,11),"ggg")</f>
        <v>令和</v>
      </c>
      <c r="BR54" s="1627"/>
      <c r="BS54" s="1627"/>
      <c r="BT54" s="1627"/>
      <c r="BU54" s="2106" t="str">
        <f>TEXT(DATE(LEFT('設定シート（非表示）'!C6,4),4,1),"e")</f>
        <v>5</v>
      </c>
      <c r="BV54" s="1627"/>
      <c r="BW54" s="1627"/>
      <c r="BX54" s="1627" t="s">
        <v>27</v>
      </c>
      <c r="BY54" s="1627"/>
      <c r="BZ54" s="1627">
        <v>3</v>
      </c>
      <c r="CA54" s="1627"/>
      <c r="CB54" s="1627"/>
      <c r="CC54" s="1627" t="s">
        <v>53</v>
      </c>
      <c r="CD54" s="1627"/>
      <c r="CE54" s="1627">
        <v>31</v>
      </c>
      <c r="CF54" s="1627"/>
      <c r="CG54" s="1627"/>
      <c r="CH54" s="1627" t="s">
        <v>57</v>
      </c>
      <c r="CI54" s="1627"/>
      <c r="CJ54" s="40"/>
      <c r="CK54" s="1627" t="s">
        <v>108</v>
      </c>
      <c r="CL54" s="1627"/>
      <c r="CM54" s="1627"/>
      <c r="CN54" s="1627"/>
      <c r="CO54" s="13"/>
      <c r="CP54" s="40"/>
      <c r="CQ54" s="40"/>
      <c r="CR54" s="40"/>
      <c r="CS54" s="40"/>
      <c r="CT54" s="40"/>
      <c r="CU54" s="40"/>
      <c r="CV54" s="40"/>
      <c r="CW54" s="40"/>
      <c r="CX54" s="13"/>
      <c r="CY54" s="13"/>
      <c r="CZ54" s="13"/>
      <c r="DA54" s="13"/>
      <c r="DB54" s="13"/>
      <c r="DC54" s="15"/>
    </row>
    <row r="55" spans="4:111" ht="8.25" customHeight="1">
      <c r="D55" s="2326"/>
      <c r="E55" s="2327"/>
      <c r="F55" s="2328"/>
      <c r="G55" s="33"/>
      <c r="H55" s="1396"/>
      <c r="I55" s="1396"/>
      <c r="J55" s="1396"/>
      <c r="K55" s="33"/>
      <c r="L55" s="33"/>
      <c r="M55" s="33"/>
      <c r="N55" s="33"/>
      <c r="O55" s="33"/>
      <c r="P55" s="33"/>
      <c r="Q55" s="34"/>
      <c r="R55" s="46"/>
      <c r="S55" s="30"/>
      <c r="T55" s="30"/>
      <c r="U55" s="30"/>
      <c r="V55" s="30"/>
      <c r="W55" s="30"/>
      <c r="X55" s="30"/>
      <c r="Y55" s="30"/>
      <c r="Z55" s="30"/>
      <c r="AA55" s="30"/>
      <c r="AB55" s="30"/>
      <c r="AC55" s="30"/>
      <c r="AD55" s="30"/>
      <c r="AE55" s="30"/>
      <c r="AF55" s="1729"/>
      <c r="AG55" s="1729"/>
      <c r="AH55" s="1729"/>
      <c r="AI55" s="1729"/>
      <c r="AJ55" s="1729"/>
      <c r="AK55" s="1729"/>
      <c r="AL55" s="1729"/>
      <c r="AM55" s="1729"/>
      <c r="AN55" s="1729"/>
      <c r="AO55" s="30"/>
      <c r="AP55" s="30"/>
      <c r="AQ55" s="30"/>
      <c r="AR55" s="1628"/>
      <c r="AS55" s="1628"/>
      <c r="AT55" s="1628"/>
      <c r="AU55" s="1628"/>
      <c r="AV55" s="1628"/>
      <c r="AW55" s="1628"/>
      <c r="AX55" s="1628"/>
      <c r="AY55" s="1628"/>
      <c r="AZ55" s="1628"/>
      <c r="BA55" s="1628"/>
      <c r="BB55" s="1628"/>
      <c r="BC55" s="1628"/>
      <c r="BD55" s="1628"/>
      <c r="BE55" s="1628"/>
      <c r="BF55" s="1628"/>
      <c r="BG55" s="1628"/>
      <c r="BH55" s="1628"/>
      <c r="BI55" s="1628"/>
      <c r="BJ55" s="1628"/>
      <c r="BK55" s="30"/>
      <c r="BL55" s="1628"/>
      <c r="BM55" s="1628"/>
      <c r="BN55" s="1628"/>
      <c r="BO55" s="1628"/>
      <c r="BP55" s="30"/>
      <c r="BQ55" s="1628"/>
      <c r="BR55" s="1628"/>
      <c r="BS55" s="1628"/>
      <c r="BT55" s="1628"/>
      <c r="BU55" s="1628"/>
      <c r="BV55" s="1628"/>
      <c r="BW55" s="1628"/>
      <c r="BX55" s="1628"/>
      <c r="BY55" s="1628"/>
      <c r="BZ55" s="1628"/>
      <c r="CA55" s="1628"/>
      <c r="CB55" s="1628"/>
      <c r="CC55" s="1628"/>
      <c r="CD55" s="1628"/>
      <c r="CE55" s="1628"/>
      <c r="CF55" s="1628"/>
      <c r="CG55" s="1628"/>
      <c r="CH55" s="1628"/>
      <c r="CI55" s="1628"/>
      <c r="CJ55" s="30"/>
      <c r="CK55" s="1628"/>
      <c r="CL55" s="1628"/>
      <c r="CM55" s="1628"/>
      <c r="CN55" s="1628"/>
      <c r="CP55" s="30"/>
      <c r="CQ55" s="30"/>
      <c r="CR55" s="30"/>
      <c r="CS55" s="30"/>
      <c r="CT55" s="30"/>
      <c r="CU55" s="30"/>
      <c r="CV55" s="30"/>
      <c r="CW55" s="30"/>
      <c r="DC55" s="18"/>
    </row>
    <row r="56" spans="4:111" ht="8.25" customHeight="1">
      <c r="D56" s="2326"/>
      <c r="E56" s="2327"/>
      <c r="F56" s="2328"/>
      <c r="G56" s="33"/>
      <c r="H56" s="1396"/>
      <c r="I56" s="1396"/>
      <c r="J56" s="1396"/>
      <c r="K56" s="33"/>
      <c r="L56" s="33"/>
      <c r="M56" s="33"/>
      <c r="N56" s="33"/>
      <c r="O56" s="33"/>
      <c r="P56" s="33"/>
      <c r="Q56" s="34"/>
      <c r="R56" s="47"/>
      <c r="S56" s="42"/>
      <c r="T56" s="42"/>
      <c r="U56" s="42"/>
      <c r="V56" s="42"/>
      <c r="W56" s="42"/>
      <c r="X56" s="42"/>
      <c r="Y56" s="42"/>
      <c r="Z56" s="42"/>
      <c r="AA56" s="42"/>
      <c r="AB56" s="42"/>
      <c r="AC56" s="42"/>
      <c r="AD56" s="42"/>
      <c r="AE56" s="42"/>
      <c r="AF56" s="1730"/>
      <c r="AG56" s="1730"/>
      <c r="AH56" s="1730"/>
      <c r="AI56" s="1730"/>
      <c r="AJ56" s="1730"/>
      <c r="AK56" s="1730"/>
      <c r="AL56" s="1730"/>
      <c r="AM56" s="1730"/>
      <c r="AN56" s="1730"/>
      <c r="AO56" s="42"/>
      <c r="AP56" s="42"/>
      <c r="AQ56" s="42"/>
      <c r="AR56" s="1629"/>
      <c r="AS56" s="1629"/>
      <c r="AT56" s="1629"/>
      <c r="AU56" s="1629"/>
      <c r="AV56" s="1629"/>
      <c r="AW56" s="1629"/>
      <c r="AX56" s="1629"/>
      <c r="AY56" s="1629"/>
      <c r="AZ56" s="1629"/>
      <c r="BA56" s="1629"/>
      <c r="BB56" s="1629"/>
      <c r="BC56" s="1629"/>
      <c r="BD56" s="1629"/>
      <c r="BE56" s="1629"/>
      <c r="BF56" s="1629"/>
      <c r="BG56" s="1629"/>
      <c r="BH56" s="1629"/>
      <c r="BI56" s="1629"/>
      <c r="BJ56" s="1629"/>
      <c r="BK56" s="42"/>
      <c r="BL56" s="1629"/>
      <c r="BM56" s="1629"/>
      <c r="BN56" s="1629"/>
      <c r="BO56" s="1629"/>
      <c r="BP56" s="42"/>
      <c r="BQ56" s="1629"/>
      <c r="BR56" s="1629"/>
      <c r="BS56" s="1629"/>
      <c r="BT56" s="1629"/>
      <c r="BU56" s="1629"/>
      <c r="BV56" s="1629"/>
      <c r="BW56" s="1629"/>
      <c r="BX56" s="1629"/>
      <c r="BY56" s="1629"/>
      <c r="BZ56" s="1629"/>
      <c r="CA56" s="1629"/>
      <c r="CB56" s="1629"/>
      <c r="CC56" s="1629"/>
      <c r="CD56" s="1629"/>
      <c r="CE56" s="1629"/>
      <c r="CF56" s="1629"/>
      <c r="CG56" s="1629"/>
      <c r="CH56" s="1629"/>
      <c r="CI56" s="1629"/>
      <c r="CJ56" s="42"/>
      <c r="CK56" s="1629"/>
      <c r="CL56" s="1629"/>
      <c r="CM56" s="1629"/>
      <c r="CN56" s="1629"/>
      <c r="CP56" s="42"/>
      <c r="CQ56" s="42"/>
      <c r="CR56" s="42"/>
      <c r="CS56" s="42"/>
      <c r="CT56" s="42"/>
      <c r="CU56" s="42"/>
      <c r="CV56" s="42"/>
      <c r="CW56" s="42"/>
      <c r="DC56" s="18"/>
    </row>
    <row r="57" spans="4:111" ht="8.25" customHeight="1">
      <c r="D57" s="2326"/>
      <c r="E57" s="2327"/>
      <c r="F57" s="2328"/>
      <c r="G57" s="35"/>
      <c r="H57" s="1600" t="s">
        <v>109</v>
      </c>
      <c r="I57" s="1600"/>
      <c r="J57" s="1600"/>
      <c r="K57" s="1600"/>
      <c r="L57" s="1600"/>
      <c r="M57" s="1600"/>
      <c r="N57" s="1600"/>
      <c r="O57" s="1600"/>
      <c r="P57" s="1600"/>
      <c r="Q57" s="36"/>
      <c r="R57" s="27"/>
      <c r="V57" s="2137" t="s">
        <v>357</v>
      </c>
      <c r="W57" s="2137"/>
      <c r="X57" s="2137"/>
      <c r="Y57" s="2137"/>
      <c r="Z57" s="2137"/>
      <c r="AA57" s="2137"/>
      <c r="AB57" s="2137"/>
      <c r="AC57" s="2137"/>
      <c r="AD57" s="2137"/>
      <c r="AE57" s="2137"/>
      <c r="AF57" s="2137"/>
      <c r="AG57" s="2137"/>
      <c r="AH57" s="2137"/>
      <c r="AI57" s="2137"/>
      <c r="AJ57" s="2137"/>
      <c r="AK57" s="2137"/>
      <c r="AL57" s="2137"/>
      <c r="AM57" s="2137"/>
      <c r="AN57" s="2137"/>
      <c r="AO57" s="2137"/>
      <c r="AP57" s="2137"/>
      <c r="AQ57" s="2137"/>
      <c r="AR57" s="2137"/>
      <c r="AS57" s="2137"/>
      <c r="AT57" s="2137"/>
      <c r="AU57" s="2137"/>
      <c r="AV57" s="2137"/>
      <c r="AW57" s="2138"/>
      <c r="BA57" s="18"/>
      <c r="BB57" s="2011" t="s">
        <v>358</v>
      </c>
      <c r="BC57" s="2012"/>
      <c r="BD57" s="2012"/>
      <c r="BE57" s="2012"/>
      <c r="BF57" s="2012"/>
      <c r="BG57" s="2012"/>
      <c r="BH57" s="2012"/>
      <c r="BI57" s="2012"/>
      <c r="BJ57" s="2012"/>
      <c r="BK57" s="2012"/>
      <c r="BL57" s="2012"/>
      <c r="BM57" s="2013"/>
      <c r="BQ57" s="1728" t="s">
        <v>59</v>
      </c>
      <c r="BR57" s="1728"/>
      <c r="BS57" s="1728"/>
      <c r="BT57" s="1728"/>
      <c r="BU57" s="1728"/>
      <c r="BV57" s="1728"/>
      <c r="BW57" s="1728"/>
      <c r="BX57" s="1728"/>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3"/>
      <c r="CY57" s="13"/>
      <c r="CZ57" s="13"/>
      <c r="DA57" s="13"/>
      <c r="DB57" s="13"/>
      <c r="DC57" s="15"/>
      <c r="DD57" s="1719" t="s">
        <v>529</v>
      </c>
      <c r="DE57" s="1716"/>
      <c r="DF57" s="1716" t="s">
        <v>531</v>
      </c>
      <c r="DG57" s="1716"/>
    </row>
    <row r="58" spans="4:111" ht="8.25" customHeight="1">
      <c r="D58" s="2326"/>
      <c r="E58" s="2327"/>
      <c r="F58" s="2328"/>
      <c r="G58" s="35"/>
      <c r="H58" s="1600"/>
      <c r="I58" s="1600"/>
      <c r="J58" s="1600"/>
      <c r="K58" s="1600"/>
      <c r="L58" s="1600"/>
      <c r="M58" s="1600"/>
      <c r="N58" s="1600"/>
      <c r="O58" s="1600"/>
      <c r="P58" s="1600"/>
      <c r="Q58" s="36"/>
      <c r="R58" s="27"/>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465"/>
      <c r="BA58" s="18"/>
      <c r="BB58" s="2014"/>
      <c r="BC58" s="2015"/>
      <c r="BD58" s="2015"/>
      <c r="BE58" s="2015"/>
      <c r="BF58" s="2015"/>
      <c r="BG58" s="2015"/>
      <c r="BH58" s="2015"/>
      <c r="BI58" s="2015"/>
      <c r="BJ58" s="2015"/>
      <c r="BK58" s="2015"/>
      <c r="BL58" s="2015"/>
      <c r="BM58" s="2016"/>
      <c r="BQ58" s="1729"/>
      <c r="BR58" s="1729"/>
      <c r="BS58" s="1729"/>
      <c r="BT58" s="1729"/>
      <c r="BU58" s="1729"/>
      <c r="BV58" s="1729"/>
      <c r="BW58" s="1729"/>
      <c r="BX58" s="1729"/>
      <c r="BY58" s="1729"/>
      <c r="BZ58" s="1729"/>
      <c r="CA58" s="1729"/>
      <c r="CB58" s="1729"/>
      <c r="CC58" s="1729"/>
      <c r="CD58" s="1729"/>
      <c r="CE58" s="1729"/>
      <c r="CF58" s="1729"/>
      <c r="CG58" s="1729"/>
      <c r="CH58" s="1729"/>
      <c r="CI58" s="1729"/>
      <c r="CJ58" s="1729"/>
      <c r="CK58" s="1729"/>
      <c r="CL58" s="1729"/>
      <c r="CM58" s="1729"/>
      <c r="CN58" s="1729"/>
      <c r="CO58" s="1729"/>
      <c r="CP58" s="1729"/>
      <c r="CQ58" s="1729"/>
      <c r="CR58" s="1729"/>
      <c r="CS58" s="1729"/>
      <c r="CT58" s="1729"/>
      <c r="CU58" s="1729"/>
      <c r="CV58" s="1729"/>
      <c r="CW58" s="1729"/>
      <c r="DC58" s="18"/>
      <c r="DD58" s="1717" t="s">
        <v>88</v>
      </c>
      <c r="DE58" s="1718"/>
      <c r="DF58" s="1718" t="s">
        <v>89</v>
      </c>
      <c r="DG58" s="1718"/>
    </row>
    <row r="59" spans="4:111" ht="8.25" customHeight="1">
      <c r="D59" s="2326"/>
      <c r="E59" s="2327"/>
      <c r="F59" s="2328"/>
      <c r="G59" s="37"/>
      <c r="H59" s="2052"/>
      <c r="I59" s="2052"/>
      <c r="J59" s="2052"/>
      <c r="K59" s="2052"/>
      <c r="L59" s="2052"/>
      <c r="M59" s="2052"/>
      <c r="N59" s="2052"/>
      <c r="O59" s="2052"/>
      <c r="P59" s="2052"/>
      <c r="Q59" s="38"/>
      <c r="R59" s="39"/>
      <c r="S59" s="12"/>
      <c r="T59" s="12"/>
      <c r="U59" s="12"/>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c r="AS59" s="2139"/>
      <c r="AT59" s="2139"/>
      <c r="AU59" s="2139"/>
      <c r="AV59" s="2139"/>
      <c r="AW59" s="2140"/>
      <c r="AX59" s="12"/>
      <c r="AY59" s="12"/>
      <c r="AZ59" s="12"/>
      <c r="BA59" s="20"/>
      <c r="BB59" s="2017"/>
      <c r="BC59" s="2018"/>
      <c r="BD59" s="2018"/>
      <c r="BE59" s="2018"/>
      <c r="BF59" s="2018"/>
      <c r="BG59" s="2018"/>
      <c r="BH59" s="2018"/>
      <c r="BI59" s="2018"/>
      <c r="BJ59" s="2018"/>
      <c r="BK59" s="2018"/>
      <c r="BL59" s="2018"/>
      <c r="BM59" s="2019"/>
      <c r="BN59" s="12"/>
      <c r="BO59" s="12"/>
      <c r="BP59" s="12"/>
      <c r="BQ59" s="1730"/>
      <c r="BR59" s="1730"/>
      <c r="BS59" s="1730"/>
      <c r="BT59" s="1730"/>
      <c r="BU59" s="1730"/>
      <c r="BV59" s="1730"/>
      <c r="BW59" s="1730"/>
      <c r="BX59" s="1730"/>
      <c r="BY59" s="1730"/>
      <c r="BZ59" s="1730"/>
      <c r="CA59" s="1730"/>
      <c r="CB59" s="1730"/>
      <c r="CC59" s="1730"/>
      <c r="CD59" s="1730"/>
      <c r="CE59" s="1730"/>
      <c r="CF59" s="1730"/>
      <c r="CG59" s="1730"/>
      <c r="CH59" s="1730"/>
      <c r="CI59" s="1730"/>
      <c r="CJ59" s="1730"/>
      <c r="CK59" s="1730"/>
      <c r="CL59" s="1730"/>
      <c r="CM59" s="1730"/>
      <c r="CN59" s="1730"/>
      <c r="CO59" s="1730"/>
      <c r="CP59" s="1730"/>
      <c r="CQ59" s="1730"/>
      <c r="CR59" s="1730"/>
      <c r="CS59" s="1730"/>
      <c r="CT59" s="1730"/>
      <c r="CU59" s="1730"/>
      <c r="CV59" s="1730"/>
      <c r="CW59" s="1730"/>
      <c r="CX59" s="12"/>
      <c r="CY59" s="12"/>
      <c r="CZ59" s="12"/>
      <c r="DA59" s="12"/>
      <c r="DB59" s="12"/>
      <c r="DC59" s="20"/>
      <c r="DD59" s="1717"/>
      <c r="DE59" s="1718"/>
      <c r="DF59" s="1718"/>
      <c r="DG59" s="1718"/>
    </row>
    <row r="60" spans="4:111" ht="8.25" customHeight="1">
      <c r="D60" s="2326"/>
      <c r="E60" s="2327"/>
      <c r="F60" s="2328"/>
      <c r="G60" s="2199" t="s">
        <v>359</v>
      </c>
      <c r="H60" s="2051"/>
      <c r="I60" s="2051"/>
      <c r="J60" s="2051"/>
      <c r="K60" s="2051"/>
      <c r="L60" s="2051"/>
      <c r="M60" s="2051"/>
      <c r="N60" s="2051"/>
      <c r="O60" s="2051"/>
      <c r="P60" s="2051"/>
      <c r="Q60" s="2200"/>
      <c r="R60" s="2103" t="s">
        <v>110</v>
      </c>
      <c r="S60" s="2008"/>
      <c r="T60" s="2008"/>
      <c r="U60" s="2008"/>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47" t="s">
        <v>111</v>
      </c>
      <c r="BC60" s="1997"/>
      <c r="BH60" s="1997" t="s">
        <v>41</v>
      </c>
      <c r="BI60" s="1997"/>
      <c r="BJ60" s="1997"/>
      <c r="BK60" s="1997"/>
      <c r="BL60" s="1997"/>
      <c r="BM60" s="1649"/>
      <c r="BN60" s="2007" t="s">
        <v>112</v>
      </c>
      <c r="BO60" s="2008"/>
      <c r="BP60" s="2008"/>
      <c r="BQ60" s="2008"/>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1717"/>
      <c r="DE60" s="1718"/>
      <c r="DF60" s="1718"/>
      <c r="DG60" s="1718"/>
    </row>
    <row r="61" spans="4:111" ht="8.25" customHeight="1">
      <c r="D61" s="2326"/>
      <c r="E61" s="2327"/>
      <c r="F61" s="2328"/>
      <c r="G61" s="2201"/>
      <c r="H61" s="1396"/>
      <c r="I61" s="1396"/>
      <c r="J61" s="1396"/>
      <c r="K61" s="1396"/>
      <c r="L61" s="1396"/>
      <c r="M61" s="1396"/>
      <c r="N61" s="1396"/>
      <c r="O61" s="1396"/>
      <c r="P61" s="1396"/>
      <c r="Q61" s="2202"/>
      <c r="R61" s="2104"/>
      <c r="S61" s="1748"/>
      <c r="T61" s="1748"/>
      <c r="U61" s="1748"/>
      <c r="V61" s="1615" t="str">
        <f>IF(ISERROR(MID('保険料計算シート（非表示）'!E5,LEN('保険料計算シート（非表示）'!E5)-8,1)),"",MID('保険料計算シート（非表示）'!E5,LEN('保険料計算シート（非表示）'!E5)-8,1))</f>
        <v/>
      </c>
      <c r="W61" s="1616"/>
      <c r="X61" s="1616"/>
      <c r="Y61" s="1582" t="str">
        <f>IF(ISERROR(MID('保険料計算シート（非表示）'!E5,LEN('保険料計算シート（非表示）'!E5)-7,1)),"",MID('保険料計算シート（非表示）'!E5,LEN('保険料計算シート（非表示）'!E5)-7,1))</f>
        <v/>
      </c>
      <c r="Z61" s="1582"/>
      <c r="AA61" s="1582"/>
      <c r="AB61" s="1582" t="str">
        <f>IF(ISERROR(MID('保険料計算シート（非表示）'!E5,LEN('保険料計算シート（非表示）'!E5)-6,1)),"",MID('保険料計算シート（非表示）'!E5,LEN('保険料計算シート（非表示）'!E5)-6,1))</f>
        <v/>
      </c>
      <c r="AC61" s="1582"/>
      <c r="AD61" s="1582"/>
      <c r="AE61" s="1582" t="str">
        <f>IF(ISERROR(MID('保険料計算シート（非表示）'!E5,LEN('保険料計算シート（非表示）'!E5)-5,1)),"",MID('保険料計算シート（非表示）'!E5,LEN('保険料計算シート（非表示）'!E5)-5,1))</f>
        <v/>
      </c>
      <c r="AF61" s="1582"/>
      <c r="AG61" s="1582"/>
      <c r="AH61" s="1582" t="str">
        <f>IF(ISERROR(MID('保険料計算シート（非表示）'!E5,LEN('保険料計算シート（非表示）'!E5)-4,1)),"",MID('保険料計算シート（非表示）'!E5,LEN('保険料計算シート（非表示）'!E5)-4,1))</f>
        <v/>
      </c>
      <c r="AI61" s="1582"/>
      <c r="AJ61" s="1582"/>
      <c r="AK61" s="1582" t="str">
        <f>IF(ISERROR(MID('保険料計算シート（非表示）'!E5,LEN('保険料計算シート（非表示）'!E5)-3,1)),"",MID('保険料計算シート（非表示）'!E5,LEN('保険料計算シート（非表示）'!E5)-3,1))</f>
        <v/>
      </c>
      <c r="AL61" s="1582"/>
      <c r="AM61" s="1582"/>
      <c r="AN61" s="1582" t="str">
        <f>IF(ISERROR(MID('保険料計算シート（非表示）'!E5,LEN('保険料計算シート（非表示）'!E5)-2,1)),"",MID('保険料計算シート（非表示）'!E5,LEN('保険料計算シート（非表示）'!E5)-2,1))</f>
        <v/>
      </c>
      <c r="AO61" s="1582"/>
      <c r="AP61" s="1582"/>
      <c r="AQ61" s="1582" t="str">
        <f>IF(ISERROR(MID('保険料計算シート（非表示）'!E5,LEN('保険料計算シート（非表示）'!E5)-1,1)),"",MID('保険料計算シート（非表示）'!E5,LEN('保険料計算シート（非表示）'!E5)-1,1))</f>
        <v/>
      </c>
      <c r="AR61" s="1582"/>
      <c r="AS61" s="1582"/>
      <c r="AT61" s="2050" t="str">
        <f>IF('保険料計算シート（非表示）'!E5=0,"",IF(ISERROR(MID('保険料計算シート（非表示）'!E5,LEN('保険料計算シート（非表示）'!E5),1)),"",MID('保険料計算シート（非表示）'!E5,LEN('保険料計算シート（非表示）'!E5),1)))</f>
        <v/>
      </c>
      <c r="AU61" s="1640"/>
      <c r="AV61" s="1889"/>
      <c r="AW61" s="1593"/>
      <c r="AX61" s="1594"/>
      <c r="BA61" s="18"/>
      <c r="BB61" s="1595"/>
      <c r="BC61" s="1594"/>
      <c r="BH61" s="1594"/>
      <c r="BI61" s="1594"/>
      <c r="BJ61" s="1594"/>
      <c r="BK61" s="1594"/>
      <c r="BL61" s="1594"/>
      <c r="BM61" s="2004"/>
      <c r="BN61" s="2009"/>
      <c r="BO61" s="1748"/>
      <c r="BP61" s="1748"/>
      <c r="BQ61" s="1748"/>
      <c r="BR61" s="1615" t="str">
        <f>IF(ISERROR(MID('保険料計算シート（非表示）'!G5,LEN('保険料計算シート（非表示）'!G5)-10,1)),"",MID('保険料計算シート（非表示）'!G5,LEN('保険料計算シート（非表示）'!G5)-10,1))</f>
        <v/>
      </c>
      <c r="BS61" s="1616"/>
      <c r="BT61" s="1616"/>
      <c r="BU61" s="1582" t="str">
        <f>IF(ISERROR(MID('保険料計算シート（非表示）'!G5,LEN('保険料計算シート（非表示）'!G5)-9,1)),"",MID('保険料計算シート（非表示）'!G5,LEN('保険料計算シート（非表示）'!G5)-9,1))</f>
        <v/>
      </c>
      <c r="BV61" s="1582"/>
      <c r="BW61" s="1582"/>
      <c r="BX61" s="1626" t="str">
        <f>IF(ISERROR(MID('保険料計算シート（非表示）'!G5,LEN('保険料計算シート（非表示）'!G5)-8,1)),"",MID('保険料計算シート（非表示）'!G5,LEN('保険料計算シート（非表示）'!G5)-8,1))</f>
        <v/>
      </c>
      <c r="BY61" s="1582"/>
      <c r="BZ61" s="1582"/>
      <c r="CA61" s="1582" t="str">
        <f>IF(ISERROR(MID('保険料計算シート（非表示）'!G5,LEN('保険料計算シート（非表示）'!G5)-7,1)),"",MID('保険料計算シート（非表示）'!G5,LEN('保険料計算シート（非表示）'!G5)-7,1))</f>
        <v/>
      </c>
      <c r="CB61" s="1582"/>
      <c r="CC61" s="1582"/>
      <c r="CD61" s="1582" t="str">
        <f>IF(ISERROR(MID('保険料計算シート（非表示）'!G5,LEN('保険料計算シート（非表示）'!G5)-6,1)),"",MID('保険料計算シート（非表示）'!G5,LEN('保険料計算シート（非表示）'!G5)-6,1))</f>
        <v/>
      </c>
      <c r="CE61" s="1582"/>
      <c r="CF61" s="1582"/>
      <c r="CG61" s="1582" t="str">
        <f>IF(ISERROR(MID('保険料計算シート（非表示）'!G5,LEN('保険料計算シート（非表示）'!G5)-5,1)),"",MID('保険料計算シート（非表示）'!G5,LEN('保険料計算シート（非表示）'!G5)-5,1))</f>
        <v/>
      </c>
      <c r="CH61" s="1582"/>
      <c r="CI61" s="1582"/>
      <c r="CJ61" s="1582" t="str">
        <f>IF(ISERROR(MID('保険料計算シート（非表示）'!G5,LEN('保険料計算シート（非表示）'!G5)-4,1)),"",MID('保険料計算シート（非表示）'!G5,LEN('保険料計算シート（非表示）'!G5)-4,1))</f>
        <v/>
      </c>
      <c r="CK61" s="1582"/>
      <c r="CL61" s="1582"/>
      <c r="CM61" s="1582" t="str">
        <f>IF(ISERROR(MID('保険料計算シート（非表示）'!G5,LEN('保険料計算シート（非表示）'!G5)-3,1)),"",MID('保険料計算シート（非表示）'!G5,LEN('保険料計算シート（非表示）'!G5)-3,1))</f>
        <v/>
      </c>
      <c r="CN61" s="1582"/>
      <c r="CO61" s="1582"/>
      <c r="CP61" s="1582" t="str">
        <f>IF(ISERROR(MID('保険料計算シート（非表示）'!G5,LEN('保険料計算シート（非表示）'!G5)-2,1)),"",MID('保険料計算シート（非表示）'!G5,LEN('保険料計算シート（非表示）'!G5)-2,1))</f>
        <v/>
      </c>
      <c r="CQ61" s="1582"/>
      <c r="CR61" s="1582"/>
      <c r="CS61" s="1582" t="str">
        <f>IF(ISERROR(MID('保険料計算シート（非表示）'!G5,LEN('保険料計算シート（非表示）'!G5)-1,1)),"",MID('保険料計算シート（非表示）'!G5,LEN('保険料計算シート（非表示）'!G5)-1,1))</f>
        <v/>
      </c>
      <c r="CT61" s="1582"/>
      <c r="CU61" s="1582"/>
      <c r="CV61" s="1582" t="str">
        <f>IF('保険料計算シート（非表示）'!G5=0,"",IF(ISERROR(MID('保険料計算シート（非表示）'!G5,LEN('保険料計算シート（非表示）'!G5),1)),"",MID('保険料計算シート（非表示）'!G5,LEN('保険料計算シート（非表示）'!G5),1)))</f>
        <v/>
      </c>
      <c r="CW61" s="1582"/>
      <c r="CX61" s="1596"/>
      <c r="CY61" s="1593"/>
      <c r="CZ61" s="1594"/>
      <c r="DC61" s="18"/>
      <c r="DD61" s="1717"/>
      <c r="DE61" s="1718"/>
      <c r="DF61" s="1718"/>
      <c r="DG61" s="1718"/>
    </row>
    <row r="62" spans="4:111" ht="8.25" customHeight="1">
      <c r="D62" s="2326"/>
      <c r="E62" s="2327"/>
      <c r="F62" s="2328"/>
      <c r="G62" s="2201"/>
      <c r="H62" s="1396"/>
      <c r="I62" s="1396"/>
      <c r="J62" s="1396"/>
      <c r="K62" s="1396"/>
      <c r="L62" s="1396"/>
      <c r="M62" s="1396"/>
      <c r="N62" s="1396"/>
      <c r="O62" s="1396"/>
      <c r="P62" s="1396"/>
      <c r="Q62" s="2202"/>
      <c r="R62" s="2104"/>
      <c r="S62" s="1748"/>
      <c r="T62" s="1748"/>
      <c r="U62" s="1748"/>
      <c r="V62" s="1615"/>
      <c r="W62" s="1616"/>
      <c r="X62" s="1616"/>
      <c r="Y62" s="1582"/>
      <c r="Z62" s="1582"/>
      <c r="AA62" s="1582"/>
      <c r="AB62" s="1582"/>
      <c r="AC62" s="1582"/>
      <c r="AD62" s="1582"/>
      <c r="AE62" s="1582"/>
      <c r="AF62" s="1582"/>
      <c r="AG62" s="1582"/>
      <c r="AH62" s="1582"/>
      <c r="AI62" s="1582"/>
      <c r="AJ62" s="1582"/>
      <c r="AK62" s="1582"/>
      <c r="AL62" s="1582"/>
      <c r="AM62" s="1582"/>
      <c r="AN62" s="1582"/>
      <c r="AO62" s="1582"/>
      <c r="AP62" s="1582"/>
      <c r="AQ62" s="1582"/>
      <c r="AR62" s="1582"/>
      <c r="AS62" s="1582"/>
      <c r="AT62" s="1642"/>
      <c r="AU62" s="1643"/>
      <c r="AV62" s="1690"/>
      <c r="AW62" s="1595"/>
      <c r="AX62" s="1594"/>
      <c r="BA62" s="18"/>
      <c r="BB62" s="2107" t="s">
        <v>966</v>
      </c>
      <c r="BC62" s="1743"/>
      <c r="BD62" s="1743"/>
      <c r="BE62" s="1743"/>
      <c r="BF62" s="1743"/>
      <c r="BG62" s="1743"/>
      <c r="BH62" s="1743"/>
      <c r="BI62" s="1743"/>
      <c r="BJ62" s="1743"/>
      <c r="BK62" s="1743"/>
      <c r="BL62" s="1743"/>
      <c r="BM62" s="1744"/>
      <c r="BN62" s="2009"/>
      <c r="BO62" s="1748"/>
      <c r="BP62" s="1748"/>
      <c r="BQ62" s="1748"/>
      <c r="BR62" s="1615"/>
      <c r="BS62" s="1616"/>
      <c r="BT62" s="1616"/>
      <c r="BU62" s="1582"/>
      <c r="BV62" s="1582"/>
      <c r="BW62" s="1582"/>
      <c r="BX62" s="1626"/>
      <c r="BY62" s="1582"/>
      <c r="BZ62" s="1582"/>
      <c r="CA62" s="1582"/>
      <c r="CB62" s="1582"/>
      <c r="CC62" s="1582"/>
      <c r="CD62" s="1582"/>
      <c r="CE62" s="1582"/>
      <c r="CF62" s="1582"/>
      <c r="CG62" s="1582"/>
      <c r="CH62" s="1582"/>
      <c r="CI62" s="1582"/>
      <c r="CJ62" s="1582"/>
      <c r="CK62" s="1582"/>
      <c r="CL62" s="1582"/>
      <c r="CM62" s="1582"/>
      <c r="CN62" s="1582"/>
      <c r="CO62" s="1582"/>
      <c r="CP62" s="1582"/>
      <c r="CQ62" s="1582"/>
      <c r="CR62" s="1582"/>
      <c r="CS62" s="1582"/>
      <c r="CT62" s="1582"/>
      <c r="CU62" s="1582"/>
      <c r="CV62" s="1582"/>
      <c r="CW62" s="1582"/>
      <c r="CX62" s="1596"/>
      <c r="CY62" s="1595"/>
      <c r="CZ62" s="1594"/>
      <c r="DC62" s="18"/>
      <c r="DD62" s="1717"/>
      <c r="DE62" s="1718"/>
      <c r="DF62" s="1718"/>
      <c r="DG62" s="1718"/>
    </row>
    <row r="63" spans="4:111" ht="8.25" customHeight="1">
      <c r="D63" s="2326"/>
      <c r="E63" s="2327"/>
      <c r="F63" s="2328"/>
      <c r="G63" s="2201"/>
      <c r="H63" s="1396"/>
      <c r="I63" s="1396"/>
      <c r="J63" s="1396"/>
      <c r="K63" s="1396"/>
      <c r="L63" s="1396"/>
      <c r="M63" s="1396"/>
      <c r="N63" s="1396"/>
      <c r="O63" s="1396"/>
      <c r="P63" s="1396"/>
      <c r="Q63" s="2202"/>
      <c r="R63" s="2104"/>
      <c r="S63" s="1748"/>
      <c r="T63" s="1748"/>
      <c r="U63" s="1748"/>
      <c r="V63" s="1615"/>
      <c r="W63" s="1616"/>
      <c r="X63" s="1616"/>
      <c r="Y63" s="1582"/>
      <c r="Z63" s="1582"/>
      <c r="AA63" s="1582"/>
      <c r="AB63" s="1582"/>
      <c r="AC63" s="1582"/>
      <c r="AD63" s="1582"/>
      <c r="AE63" s="1582"/>
      <c r="AF63" s="1582"/>
      <c r="AG63" s="1582"/>
      <c r="AH63" s="1582"/>
      <c r="AI63" s="1582"/>
      <c r="AJ63" s="1582"/>
      <c r="AK63" s="1582"/>
      <c r="AL63" s="1582"/>
      <c r="AM63" s="1582"/>
      <c r="AN63" s="1582"/>
      <c r="AO63" s="1582"/>
      <c r="AP63" s="1582"/>
      <c r="AQ63" s="1582"/>
      <c r="AR63" s="1582"/>
      <c r="AS63" s="1582"/>
      <c r="AT63" s="1612"/>
      <c r="AU63" s="1645"/>
      <c r="AV63" s="1653"/>
      <c r="AW63" s="1595"/>
      <c r="AX63" s="1594"/>
      <c r="AY63" s="1731" t="s">
        <v>22</v>
      </c>
      <c r="AZ63" s="1731"/>
      <c r="BA63" s="1757"/>
      <c r="BB63" s="2107"/>
      <c r="BC63" s="1743"/>
      <c r="BD63" s="1743"/>
      <c r="BE63" s="1743"/>
      <c r="BF63" s="1743"/>
      <c r="BG63" s="1743"/>
      <c r="BH63" s="1743"/>
      <c r="BI63" s="1743"/>
      <c r="BJ63" s="1743"/>
      <c r="BK63" s="1743"/>
      <c r="BL63" s="1743"/>
      <c r="BM63" s="1744"/>
      <c r="BN63" s="2009"/>
      <c r="BO63" s="1748"/>
      <c r="BP63" s="1748"/>
      <c r="BQ63" s="1748"/>
      <c r="BR63" s="1615"/>
      <c r="BS63" s="1616"/>
      <c r="BT63" s="1616"/>
      <c r="BU63" s="1582"/>
      <c r="BV63" s="1582"/>
      <c r="BW63" s="1582"/>
      <c r="BX63" s="1626"/>
      <c r="BY63" s="1582"/>
      <c r="BZ63" s="1582"/>
      <c r="CA63" s="1582"/>
      <c r="CB63" s="1582"/>
      <c r="CC63" s="1582"/>
      <c r="CD63" s="1582"/>
      <c r="CE63" s="1582"/>
      <c r="CF63" s="1582"/>
      <c r="CG63" s="1582"/>
      <c r="CH63" s="1582"/>
      <c r="CI63" s="1582"/>
      <c r="CJ63" s="1582"/>
      <c r="CK63" s="1582"/>
      <c r="CL63" s="1582"/>
      <c r="CM63" s="1582"/>
      <c r="CN63" s="1582"/>
      <c r="CO63" s="1582"/>
      <c r="CP63" s="1582"/>
      <c r="CQ63" s="1582"/>
      <c r="CR63" s="1582"/>
      <c r="CS63" s="1582"/>
      <c r="CT63" s="1582"/>
      <c r="CU63" s="1582"/>
      <c r="CV63" s="1582"/>
      <c r="CW63" s="1582"/>
      <c r="CX63" s="1596"/>
      <c r="CY63" s="1595"/>
      <c r="CZ63" s="1594"/>
      <c r="DA63" s="1594" t="s">
        <v>26</v>
      </c>
      <c r="DB63" s="1594"/>
      <c r="DC63" s="18"/>
      <c r="DD63" s="1717"/>
      <c r="DE63" s="1718"/>
      <c r="DF63" s="1718"/>
      <c r="DG63" s="1718"/>
    </row>
    <row r="64" spans="4:111" ht="8.25" customHeight="1">
      <c r="D64" s="2326"/>
      <c r="E64" s="2327"/>
      <c r="F64" s="2328"/>
      <c r="G64" s="2203"/>
      <c r="H64" s="2204"/>
      <c r="I64" s="2204"/>
      <c r="J64" s="2204"/>
      <c r="K64" s="2204"/>
      <c r="L64" s="2204"/>
      <c r="M64" s="2204"/>
      <c r="N64" s="2204"/>
      <c r="O64" s="2204"/>
      <c r="P64" s="2204"/>
      <c r="Q64" s="2205"/>
      <c r="R64" s="2105"/>
      <c r="S64" s="1749"/>
      <c r="T64" s="1749"/>
      <c r="U64" s="1749"/>
      <c r="AD64" s="1592" t="s">
        <v>113</v>
      </c>
      <c r="AE64" s="1592"/>
      <c r="AM64" s="1592" t="s">
        <v>113</v>
      </c>
      <c r="AN64" s="1592"/>
      <c r="AY64" s="1731"/>
      <c r="AZ64" s="1731"/>
      <c r="BA64" s="1757"/>
      <c r="BB64" s="2108"/>
      <c r="BC64" s="2109"/>
      <c r="BD64" s="2109"/>
      <c r="BE64" s="2109"/>
      <c r="BF64" s="2109"/>
      <c r="BG64" s="2109"/>
      <c r="BH64" s="2109"/>
      <c r="BI64" s="2109"/>
      <c r="BJ64" s="2109"/>
      <c r="BK64" s="2109"/>
      <c r="BL64" s="2109"/>
      <c r="BM64" s="2110"/>
      <c r="BN64" s="2010"/>
      <c r="BO64" s="1749"/>
      <c r="BP64" s="1749"/>
      <c r="BQ64" s="1749"/>
      <c r="BR64" s="41"/>
      <c r="BS64" s="41"/>
      <c r="BT64" s="41"/>
      <c r="BU64" s="41"/>
      <c r="BV64" s="41"/>
      <c r="BW64" s="1592" t="s">
        <v>113</v>
      </c>
      <c r="BX64" s="1592"/>
      <c r="BY64" s="12"/>
      <c r="BZ64" s="12"/>
      <c r="CA64" s="12"/>
      <c r="CB64" s="12"/>
      <c r="CC64" s="12"/>
      <c r="CD64" s="12"/>
      <c r="CE64" s="12"/>
      <c r="CF64" s="1592" t="s">
        <v>113</v>
      </c>
      <c r="CG64" s="1592"/>
      <c r="CH64" s="12"/>
      <c r="CI64" s="12"/>
      <c r="CJ64" s="12"/>
      <c r="CK64" s="12"/>
      <c r="CL64" s="12"/>
      <c r="CM64" s="12"/>
      <c r="CN64" s="12"/>
      <c r="CO64" s="1592" t="s">
        <v>113</v>
      </c>
      <c r="CP64" s="1592"/>
      <c r="CQ64" s="12"/>
      <c r="CR64" s="12"/>
      <c r="CS64" s="12"/>
      <c r="CT64" s="12"/>
      <c r="CU64" s="12"/>
      <c r="CV64" s="12"/>
      <c r="CW64" s="12"/>
      <c r="CX64" s="12"/>
      <c r="CY64" s="12"/>
      <c r="CZ64" s="12"/>
      <c r="DA64" s="1597"/>
      <c r="DB64" s="1597"/>
      <c r="DC64" s="20"/>
      <c r="DD64" s="1717"/>
      <c r="DE64" s="1718"/>
      <c r="DF64" s="1718"/>
      <c r="DG64" s="1718"/>
    </row>
    <row r="65" spans="4:111" ht="8.25" customHeight="1">
      <c r="D65" s="2326"/>
      <c r="E65" s="2327"/>
      <c r="F65" s="2328"/>
      <c r="G65" s="2053" t="s">
        <v>40</v>
      </c>
      <c r="H65" s="2054"/>
      <c r="I65" s="2054"/>
      <c r="J65" s="2054"/>
      <c r="K65" s="2054"/>
      <c r="L65" s="2054"/>
      <c r="M65" s="2054"/>
      <c r="N65" s="2054"/>
      <c r="O65" s="2054"/>
      <c r="P65" s="2054"/>
      <c r="Q65" s="2055"/>
      <c r="R65" s="2103" t="s">
        <v>114</v>
      </c>
      <c r="S65" s="2008"/>
      <c r="T65" s="2008"/>
      <c r="U65" s="2008"/>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47" t="s">
        <v>115</v>
      </c>
      <c r="BC65" s="1997"/>
      <c r="BH65" s="1997" t="s">
        <v>41</v>
      </c>
      <c r="BI65" s="1997"/>
      <c r="BJ65" s="1997"/>
      <c r="BK65" s="1997"/>
      <c r="BL65" s="1997"/>
      <c r="BM65" s="1649"/>
      <c r="BN65" s="1748" t="s">
        <v>116</v>
      </c>
      <c r="BO65" s="1748"/>
      <c r="BP65" s="1748"/>
      <c r="BQ65" s="1748"/>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1717"/>
      <c r="DE65" s="1718"/>
      <c r="DF65" s="1718"/>
      <c r="DG65" s="1718"/>
    </row>
    <row r="66" spans="4:111" ht="8.25" customHeight="1">
      <c r="D66" s="2326"/>
      <c r="E66" s="2327"/>
      <c r="F66" s="2328"/>
      <c r="G66" s="2056"/>
      <c r="H66" s="1096"/>
      <c r="I66" s="1096"/>
      <c r="J66" s="1096"/>
      <c r="K66" s="1096"/>
      <c r="L66" s="1096"/>
      <c r="M66" s="1096"/>
      <c r="N66" s="1096"/>
      <c r="O66" s="1096"/>
      <c r="P66" s="1096"/>
      <c r="Q66" s="2057"/>
      <c r="R66" s="2104"/>
      <c r="S66" s="1748"/>
      <c r="T66" s="1748"/>
      <c r="U66" s="1748"/>
      <c r="V66" s="1615" t="str">
        <f>IF(ISERROR(MID('保険料計算シート（非表示）'!E6,LEN('保険料計算シート（非表示）'!E6)-8,1)),"",MID('保険料計算シート（非表示）'!E6,LEN('保険料計算シート（非表示）'!E6)-8,1))</f>
        <v/>
      </c>
      <c r="W66" s="1616"/>
      <c r="X66" s="1616"/>
      <c r="Y66" s="1582" t="str">
        <f>IF(ISERROR(MID('保険料計算シート（非表示）'!E6,LEN('保険料計算シート（非表示）'!E6)-7,1)),"",MID('保険料計算シート（非表示）'!E6,LEN('保険料計算シート（非表示）'!E6)-7,1))</f>
        <v/>
      </c>
      <c r="Z66" s="1582"/>
      <c r="AA66" s="1582"/>
      <c r="AB66" s="1582" t="str">
        <f>IF(ISERROR(MID('保険料計算シート（非表示）'!E6,LEN('保険料計算シート（非表示）'!E6)-6,1)),"",MID('保険料計算シート（非表示）'!E6,LEN('保険料計算シート（非表示）'!E6)-6,1))</f>
        <v/>
      </c>
      <c r="AC66" s="1582"/>
      <c r="AD66" s="1582"/>
      <c r="AE66" s="1582" t="str">
        <f>IF(ISERROR(MID('保険料計算シート（非表示）'!E6,LEN('保険料計算シート（非表示）'!E6)-5,1)),"",MID('保険料計算シート（非表示）'!E6,LEN('保険料計算シート（非表示）'!E6)-5,1))</f>
        <v/>
      </c>
      <c r="AF66" s="1582"/>
      <c r="AG66" s="1582"/>
      <c r="AH66" s="1582" t="str">
        <f>IF(ISERROR(MID('保険料計算シート（非表示）'!E6,LEN('保険料計算シート（非表示）'!E6)-4,1)),"",MID('保険料計算シート（非表示）'!E6,LEN('保険料計算シート（非表示）'!E6)-4,1))</f>
        <v/>
      </c>
      <c r="AI66" s="1582"/>
      <c r="AJ66" s="1582"/>
      <c r="AK66" s="1582" t="str">
        <f>IF(ISERROR(MID('保険料計算シート（非表示）'!E6,LEN('保険料計算シート（非表示）'!E6)-3,1)),"",MID('保険料計算シート（非表示）'!E6,LEN('保険料計算シート（非表示）'!E6)-3,1))</f>
        <v/>
      </c>
      <c r="AL66" s="1582"/>
      <c r="AM66" s="1582"/>
      <c r="AN66" s="2050" t="str">
        <f>IF(ISERROR(MID('保険料計算シート（非表示）'!E6,LEN('保険料計算シート（非表示）'!E6)-2,1)),"",MID('保険料計算シート（非表示）'!E6,LEN('保険料計算シート（非表示）'!E6)-2,1))</f>
        <v/>
      </c>
      <c r="AO66" s="1640"/>
      <c r="AP66" s="1641"/>
      <c r="AQ66" s="1582" t="str">
        <f>IF(ISERROR(MID('保険料計算シート（非表示）'!E6,LEN('保険料計算シート（非表示）'!E6)-1,1)),"",MID('保険料計算シート（非表示）'!E6,LEN('保険料計算シート（非表示）'!E6)-1,1))</f>
        <v/>
      </c>
      <c r="AR66" s="1582"/>
      <c r="AS66" s="1582"/>
      <c r="AT66" s="1582" t="str">
        <f>IF('保険料計算シート（非表示）'!E6=0,"",IF(ISERROR(MID('保険料計算シート（非表示）'!E6,LEN('保険料計算シート（非表示）'!E6),1)),"",MID('保険料計算シート（非表示）'!E6,LEN('保険料計算シート（非表示）'!E6),1)))</f>
        <v/>
      </c>
      <c r="AU66" s="1582"/>
      <c r="AV66" s="1596"/>
      <c r="AW66" s="1474"/>
      <c r="AX66" s="1594"/>
      <c r="BA66" s="18"/>
      <c r="BB66" s="1595"/>
      <c r="BC66" s="1594"/>
      <c r="BH66" s="1594"/>
      <c r="BI66" s="1594"/>
      <c r="BJ66" s="1594"/>
      <c r="BK66" s="1594"/>
      <c r="BL66" s="1594"/>
      <c r="BM66" s="2004"/>
      <c r="BN66" s="1748"/>
      <c r="BO66" s="1748"/>
      <c r="BP66" s="1748"/>
      <c r="BQ66" s="1748"/>
      <c r="BR66" s="1615" t="str">
        <f>IF(ISERROR(MID('保険料計算シート（非表示）'!G6,LEN('保険料計算シート（非表示）'!G6)-10,1)),"",MID('保険料計算シート（非表示）'!G6,LEN('保険料計算シート（非表示）'!G6)-10,1))</f>
        <v/>
      </c>
      <c r="BS66" s="1616"/>
      <c r="BT66" s="1616"/>
      <c r="BU66" s="1582" t="str">
        <f>IF(ISERROR(MID('保険料計算シート（非表示）'!G6,LEN('保険料計算シート（非表示）'!G6)-9,1)),"",MID('保険料計算シート（非表示）'!G6,LEN('保険料計算シート（非表示）'!G6)-9,1))</f>
        <v/>
      </c>
      <c r="BV66" s="1582"/>
      <c r="BW66" s="1582"/>
      <c r="BX66" s="1626" t="str">
        <f>IF(ISERROR(MID('保険料計算シート（非表示）'!G6,LEN('保険料計算シート（非表示）'!G6)-8,1)),"",MID('保険料計算シート（非表示）'!G6,LEN('保険料計算シート（非表示）'!G6)-8,1))</f>
        <v/>
      </c>
      <c r="BY66" s="1582"/>
      <c r="BZ66" s="1582"/>
      <c r="CA66" s="1582" t="str">
        <f>IF(ISERROR(MID('保険料計算シート（非表示）'!G6,LEN('保険料計算シート（非表示）'!G6)-7,1)),"",MID('保険料計算シート（非表示）'!G6,LEN('保険料計算シート（非表示）'!G6)-7,1))</f>
        <v/>
      </c>
      <c r="CB66" s="1582"/>
      <c r="CC66" s="1582"/>
      <c r="CD66" s="1582" t="str">
        <f>IF(ISERROR(MID('保険料計算シート（非表示）'!G6,LEN('保険料計算シート（非表示）'!G6)-6,1)),"",MID('保険料計算シート（非表示）'!G6,LEN('保険料計算シート（非表示）'!G6)-6,1))</f>
        <v/>
      </c>
      <c r="CE66" s="1582"/>
      <c r="CF66" s="1582"/>
      <c r="CG66" s="1582" t="str">
        <f>IF(ISERROR(MID('保険料計算シート（非表示）'!G6,LEN('保険料計算シート（非表示）'!G6)-5,1)),"",MID('保険料計算シート（非表示）'!G6,LEN('保険料計算シート（非表示）'!G6)-5,1))</f>
        <v/>
      </c>
      <c r="CH66" s="1582"/>
      <c r="CI66" s="1582"/>
      <c r="CJ66" s="1582" t="str">
        <f>IF(ISERROR(MID('保険料計算シート（非表示）'!G6,LEN('保険料計算シート（非表示）'!G6)-4,1)),"",MID('保険料計算シート（非表示）'!G6,LEN('保険料計算シート（非表示）'!G6)-4,1))</f>
        <v/>
      </c>
      <c r="CK66" s="1582"/>
      <c r="CL66" s="1582"/>
      <c r="CM66" s="1582" t="str">
        <f>IF(ISERROR(MID('保険料計算シート（非表示）'!G6,LEN('保険料計算シート（非表示）'!G6)-3,1)),"",MID('保険料計算シート（非表示）'!G6,LEN('保険料計算シート（非表示）'!G6)-3,1))</f>
        <v/>
      </c>
      <c r="CN66" s="1582"/>
      <c r="CO66" s="1582"/>
      <c r="CP66" s="1582" t="str">
        <f>IF(ISERROR(MID('保険料計算シート（非表示）'!G6,LEN('保険料計算シート（非表示）'!G6)-2,1)),"",MID('保険料計算シート（非表示）'!G6,LEN('保険料計算シート（非表示）'!G6)-2,1))</f>
        <v/>
      </c>
      <c r="CQ66" s="1582"/>
      <c r="CR66" s="1582"/>
      <c r="CS66" s="1582" t="str">
        <f>IF(ISERROR(MID('保険料計算シート（非表示）'!G6,LEN('保険料計算シート（非表示）'!G6)-1,1)),"",MID('保険料計算シート（非表示）'!G6,LEN('保険料計算シート（非表示）'!G6)-1,1))</f>
        <v/>
      </c>
      <c r="CT66" s="1582"/>
      <c r="CU66" s="1582"/>
      <c r="CV66" s="1582" t="str">
        <f>IF('保険料計算シート（非表示）'!G6=0,"",IF(ISERROR(MID('保険料計算シート（非表示）'!G6,LEN('保険料計算シート（非表示）'!G6),1)),"",MID('保険料計算シート（非表示）'!G6,LEN('保険料計算シート（非表示）'!G6),1)))</f>
        <v/>
      </c>
      <c r="CW66" s="1582"/>
      <c r="CX66" s="1596"/>
      <c r="CY66" s="1593"/>
      <c r="CZ66" s="1594"/>
      <c r="DC66" s="18"/>
      <c r="DD66" s="1717"/>
      <c r="DE66" s="1718"/>
      <c r="DF66" s="1718"/>
      <c r="DG66" s="1718"/>
    </row>
    <row r="67" spans="4:111" ht="8.25" customHeight="1">
      <c r="D67" s="2326"/>
      <c r="E67" s="2327"/>
      <c r="F67" s="2328"/>
      <c r="G67" s="2056"/>
      <c r="H67" s="1096"/>
      <c r="I67" s="1096"/>
      <c r="J67" s="1096"/>
      <c r="K67" s="1096"/>
      <c r="L67" s="1096"/>
      <c r="M67" s="1096"/>
      <c r="N67" s="1096"/>
      <c r="O67" s="1096"/>
      <c r="P67" s="1096"/>
      <c r="Q67" s="2057"/>
      <c r="R67" s="2104"/>
      <c r="S67" s="1748"/>
      <c r="T67" s="1748"/>
      <c r="U67" s="1748"/>
      <c r="V67" s="1615"/>
      <c r="W67" s="1616"/>
      <c r="X67" s="1616"/>
      <c r="Y67" s="1582"/>
      <c r="Z67" s="1582"/>
      <c r="AA67" s="1582"/>
      <c r="AB67" s="1582"/>
      <c r="AC67" s="1582"/>
      <c r="AD67" s="1582"/>
      <c r="AE67" s="1582"/>
      <c r="AF67" s="1582"/>
      <c r="AG67" s="1582"/>
      <c r="AH67" s="1582"/>
      <c r="AI67" s="1582"/>
      <c r="AJ67" s="1582"/>
      <c r="AK67" s="1582"/>
      <c r="AL67" s="1582"/>
      <c r="AM67" s="1582"/>
      <c r="AN67" s="1642"/>
      <c r="AO67" s="1643"/>
      <c r="AP67" s="1644"/>
      <c r="AQ67" s="1582"/>
      <c r="AR67" s="1582"/>
      <c r="AS67" s="1582"/>
      <c r="AT67" s="1582"/>
      <c r="AU67" s="1582"/>
      <c r="AV67" s="1596"/>
      <c r="AW67" s="1594"/>
      <c r="AX67" s="1594"/>
      <c r="BB67" s="2107" t="s">
        <v>966</v>
      </c>
      <c r="BC67" s="1743"/>
      <c r="BD67" s="1743"/>
      <c r="BE67" s="1743"/>
      <c r="BF67" s="1743"/>
      <c r="BG67" s="1743"/>
      <c r="BH67" s="1743"/>
      <c r="BI67" s="1743"/>
      <c r="BJ67" s="1743"/>
      <c r="BK67" s="1743"/>
      <c r="BL67" s="1743"/>
      <c r="BM67" s="1744"/>
      <c r="BN67" s="1748"/>
      <c r="BO67" s="1748"/>
      <c r="BP67" s="1748"/>
      <c r="BQ67" s="1748"/>
      <c r="BR67" s="1615"/>
      <c r="BS67" s="1616"/>
      <c r="BT67" s="1616"/>
      <c r="BU67" s="1582"/>
      <c r="BV67" s="1582"/>
      <c r="BW67" s="1582"/>
      <c r="BX67" s="1626"/>
      <c r="BY67" s="1582"/>
      <c r="BZ67" s="1582"/>
      <c r="CA67" s="1582"/>
      <c r="CB67" s="1582"/>
      <c r="CC67" s="1582"/>
      <c r="CD67" s="1582"/>
      <c r="CE67" s="1582"/>
      <c r="CF67" s="1582"/>
      <c r="CG67" s="1582"/>
      <c r="CH67" s="1582"/>
      <c r="CI67" s="1582"/>
      <c r="CJ67" s="1582"/>
      <c r="CK67" s="1582"/>
      <c r="CL67" s="1582"/>
      <c r="CM67" s="1582"/>
      <c r="CN67" s="1582"/>
      <c r="CO67" s="1582"/>
      <c r="CP67" s="1582"/>
      <c r="CQ67" s="1582"/>
      <c r="CR67" s="1582"/>
      <c r="CS67" s="1582"/>
      <c r="CT67" s="1582"/>
      <c r="CU67" s="1582"/>
      <c r="CV67" s="1582"/>
      <c r="CW67" s="1582"/>
      <c r="CX67" s="1596"/>
      <c r="CY67" s="1595"/>
      <c r="CZ67" s="1594"/>
      <c r="DC67" s="18"/>
      <c r="DD67" s="1717"/>
      <c r="DE67" s="1718"/>
      <c r="DF67" s="1718"/>
      <c r="DG67" s="1718"/>
    </row>
    <row r="68" spans="4:111" ht="8.25" customHeight="1">
      <c r="D68" s="2326"/>
      <c r="E68" s="2327"/>
      <c r="F68" s="2328"/>
      <c r="G68" s="2056"/>
      <c r="H68" s="1096"/>
      <c r="I68" s="1096"/>
      <c r="J68" s="1096"/>
      <c r="K68" s="1096"/>
      <c r="L68" s="1096"/>
      <c r="M68" s="1096"/>
      <c r="N68" s="1096"/>
      <c r="O68" s="1096"/>
      <c r="P68" s="1096"/>
      <c r="Q68" s="2057"/>
      <c r="R68" s="2104"/>
      <c r="S68" s="1748"/>
      <c r="T68" s="1748"/>
      <c r="U68" s="1748"/>
      <c r="V68" s="1615"/>
      <c r="W68" s="1616"/>
      <c r="X68" s="1616"/>
      <c r="Y68" s="1582"/>
      <c r="Z68" s="1582"/>
      <c r="AA68" s="1582"/>
      <c r="AB68" s="1582"/>
      <c r="AC68" s="1582"/>
      <c r="AD68" s="1582"/>
      <c r="AE68" s="1582"/>
      <c r="AF68" s="1582"/>
      <c r="AG68" s="1582"/>
      <c r="AH68" s="1582"/>
      <c r="AI68" s="1582"/>
      <c r="AJ68" s="1582"/>
      <c r="AK68" s="1582"/>
      <c r="AL68" s="1582"/>
      <c r="AM68" s="1582"/>
      <c r="AN68" s="1612"/>
      <c r="AO68" s="1645"/>
      <c r="AP68" s="1646"/>
      <c r="AQ68" s="1582"/>
      <c r="AR68" s="1582"/>
      <c r="AS68" s="1582"/>
      <c r="AT68" s="1582"/>
      <c r="AU68" s="1582"/>
      <c r="AV68" s="1596"/>
      <c r="AW68" s="1594"/>
      <c r="AX68" s="1594"/>
      <c r="AY68" s="1731" t="s">
        <v>22</v>
      </c>
      <c r="AZ68" s="1731"/>
      <c r="BA68" s="1731"/>
      <c r="BB68" s="2107"/>
      <c r="BC68" s="1743"/>
      <c r="BD68" s="1743"/>
      <c r="BE68" s="1743"/>
      <c r="BF68" s="1743"/>
      <c r="BG68" s="1743"/>
      <c r="BH68" s="1743"/>
      <c r="BI68" s="1743"/>
      <c r="BJ68" s="1743"/>
      <c r="BK68" s="1743"/>
      <c r="BL68" s="1743"/>
      <c r="BM68" s="1744"/>
      <c r="BN68" s="1748"/>
      <c r="BO68" s="1748"/>
      <c r="BP68" s="1748"/>
      <c r="BQ68" s="1748"/>
      <c r="BR68" s="1615"/>
      <c r="BS68" s="1616"/>
      <c r="BT68" s="1616"/>
      <c r="BU68" s="1582"/>
      <c r="BV68" s="1582"/>
      <c r="BW68" s="1582"/>
      <c r="BX68" s="1626"/>
      <c r="BY68" s="1582"/>
      <c r="BZ68" s="1582"/>
      <c r="CA68" s="1582"/>
      <c r="CB68" s="1582"/>
      <c r="CC68" s="1582"/>
      <c r="CD68" s="1582"/>
      <c r="CE68" s="1582"/>
      <c r="CF68" s="1582"/>
      <c r="CG68" s="1582"/>
      <c r="CH68" s="1582"/>
      <c r="CI68" s="1582"/>
      <c r="CJ68" s="1582"/>
      <c r="CK68" s="1582"/>
      <c r="CL68" s="1582"/>
      <c r="CM68" s="1582"/>
      <c r="CN68" s="1582"/>
      <c r="CO68" s="1582"/>
      <c r="CP68" s="1582"/>
      <c r="CQ68" s="1582"/>
      <c r="CR68" s="1582"/>
      <c r="CS68" s="1582"/>
      <c r="CT68" s="1582"/>
      <c r="CU68" s="1582"/>
      <c r="CV68" s="1582"/>
      <c r="CW68" s="1582"/>
      <c r="CX68" s="1596"/>
      <c r="CY68" s="1595"/>
      <c r="CZ68" s="1594"/>
      <c r="DA68" s="1594" t="s">
        <v>26</v>
      </c>
      <c r="DB68" s="1594"/>
      <c r="DC68" s="18"/>
      <c r="DD68" s="1717"/>
      <c r="DE68" s="1718"/>
      <c r="DF68" s="1718"/>
      <c r="DG68" s="1718"/>
    </row>
    <row r="69" spans="4:111" ht="8.25" customHeight="1">
      <c r="D69" s="2326"/>
      <c r="E69" s="2327"/>
      <c r="F69" s="2328"/>
      <c r="G69" s="2058"/>
      <c r="H69" s="2059"/>
      <c r="I69" s="2059"/>
      <c r="J69" s="2059"/>
      <c r="K69" s="2059"/>
      <c r="L69" s="2059"/>
      <c r="M69" s="2059"/>
      <c r="N69" s="2059"/>
      <c r="O69" s="2059"/>
      <c r="P69" s="2059"/>
      <c r="Q69" s="2060"/>
      <c r="R69" s="2105"/>
      <c r="S69" s="1749"/>
      <c r="T69" s="1749"/>
      <c r="U69" s="1749"/>
      <c r="V69" s="12"/>
      <c r="W69" s="12"/>
      <c r="X69" s="12"/>
      <c r="Y69" s="12"/>
      <c r="Z69" s="12"/>
      <c r="AA69" s="12"/>
      <c r="AB69" s="12"/>
      <c r="AC69" s="12"/>
      <c r="AD69" s="1592" t="s">
        <v>113</v>
      </c>
      <c r="AE69" s="1592"/>
      <c r="AF69" s="12"/>
      <c r="AG69" s="12"/>
      <c r="AH69" s="12"/>
      <c r="AI69" s="12"/>
      <c r="AJ69" s="12"/>
      <c r="AK69" s="12"/>
      <c r="AL69" s="12"/>
      <c r="AM69" s="1592" t="s">
        <v>113</v>
      </c>
      <c r="AN69" s="1592"/>
      <c r="AO69" s="12"/>
      <c r="AP69" s="12"/>
      <c r="AQ69" s="12"/>
      <c r="AR69" s="12"/>
      <c r="AS69" s="12"/>
      <c r="AT69" s="12"/>
      <c r="AU69" s="12"/>
      <c r="AV69" s="12"/>
      <c r="AW69" s="12"/>
      <c r="AX69" s="12"/>
      <c r="AY69" s="1992"/>
      <c r="AZ69" s="1992"/>
      <c r="BA69" s="1992"/>
      <c r="BB69" s="2108"/>
      <c r="BC69" s="2109"/>
      <c r="BD69" s="2109"/>
      <c r="BE69" s="2109"/>
      <c r="BF69" s="2109"/>
      <c r="BG69" s="2109"/>
      <c r="BH69" s="2109"/>
      <c r="BI69" s="2109"/>
      <c r="BJ69" s="2109"/>
      <c r="BK69" s="2109"/>
      <c r="BL69" s="2109"/>
      <c r="BM69" s="2110"/>
      <c r="BN69" s="1749"/>
      <c r="BO69" s="1749"/>
      <c r="BP69" s="1749"/>
      <c r="BQ69" s="1749"/>
      <c r="BR69" s="41"/>
      <c r="BS69" s="41"/>
      <c r="BT69" s="41"/>
      <c r="BU69" s="41"/>
      <c r="BV69" s="41"/>
      <c r="BW69" s="1592" t="s">
        <v>113</v>
      </c>
      <c r="BX69" s="1592"/>
      <c r="BY69" s="12"/>
      <c r="BZ69" s="12"/>
      <c r="CA69" s="12"/>
      <c r="CB69" s="12"/>
      <c r="CC69" s="12"/>
      <c r="CD69" s="12"/>
      <c r="CE69" s="12"/>
      <c r="CF69" s="1592" t="s">
        <v>113</v>
      </c>
      <c r="CG69" s="1592"/>
      <c r="CH69" s="12"/>
      <c r="CI69" s="12"/>
      <c r="CJ69" s="12"/>
      <c r="CK69" s="12"/>
      <c r="CL69" s="12"/>
      <c r="CM69" s="12"/>
      <c r="CN69" s="12"/>
      <c r="CO69" s="1592" t="s">
        <v>113</v>
      </c>
      <c r="CP69" s="1592"/>
      <c r="CQ69" s="12"/>
      <c r="CR69" s="12"/>
      <c r="CS69" s="12"/>
      <c r="CT69" s="12"/>
      <c r="CU69" s="12"/>
      <c r="CV69" s="12"/>
      <c r="CW69" s="12"/>
      <c r="CX69" s="12"/>
      <c r="CY69" s="12"/>
      <c r="CZ69" s="12"/>
      <c r="DA69" s="1597"/>
      <c r="DB69" s="1597"/>
      <c r="DC69" s="20"/>
      <c r="DD69" s="1717"/>
      <c r="DE69" s="1718"/>
      <c r="DF69" s="1718"/>
      <c r="DG69" s="1718"/>
    </row>
    <row r="70" spans="4:111" ht="8.25" customHeight="1">
      <c r="D70" s="2326"/>
      <c r="E70" s="2327"/>
      <c r="F70" s="2328"/>
      <c r="G70" s="2053" t="s">
        <v>678</v>
      </c>
      <c r="H70" s="2054"/>
      <c r="I70" s="2054"/>
      <c r="J70" s="2054"/>
      <c r="K70" s="2054"/>
      <c r="L70" s="2054"/>
      <c r="M70" s="2054"/>
      <c r="N70" s="2054"/>
      <c r="O70" s="2054"/>
      <c r="P70" s="2054"/>
      <c r="Q70" s="2055"/>
      <c r="R70" s="2338" t="s">
        <v>117</v>
      </c>
      <c r="S70" s="1752"/>
      <c r="T70" s="1752"/>
      <c r="U70" s="1752"/>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47" t="s">
        <v>117</v>
      </c>
      <c r="BC70" s="1997"/>
      <c r="BH70" s="1997" t="s">
        <v>41</v>
      </c>
      <c r="BI70" s="1997"/>
      <c r="BJ70" s="1997"/>
      <c r="BK70" s="1997"/>
      <c r="BL70" s="1997"/>
      <c r="BM70" s="1649"/>
      <c r="BN70" s="1751" t="s">
        <v>118</v>
      </c>
      <c r="BO70" s="1752"/>
      <c r="BP70" s="1752"/>
      <c r="BQ70" s="1752"/>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1718"/>
      <c r="DG70" s="1718"/>
    </row>
    <row r="71" spans="4:111" ht="8.25" customHeight="1">
      <c r="D71" s="2326"/>
      <c r="E71" s="2327"/>
      <c r="F71" s="2328"/>
      <c r="G71" s="2056"/>
      <c r="H71" s="1096"/>
      <c r="I71" s="1096"/>
      <c r="J71" s="1096"/>
      <c r="K71" s="1096"/>
      <c r="L71" s="1096"/>
      <c r="M71" s="1096"/>
      <c r="N71" s="1096"/>
      <c r="O71" s="1096"/>
      <c r="P71" s="1096"/>
      <c r="Q71" s="2057"/>
      <c r="R71" s="2209"/>
      <c r="S71" s="1754"/>
      <c r="T71" s="1754"/>
      <c r="U71" s="1754"/>
      <c r="V71" s="1615" t="str">
        <f>IF(ISERROR(MID('保険料計算シート（非表示）'!E9,LEN('保険料計算シート（非表示）'!E9)-8,1)),"",MID('保険料計算シート（非表示）'!E9,LEN('保険料計算シート（非表示）'!E9)-8,1))</f>
        <v/>
      </c>
      <c r="W71" s="1616"/>
      <c r="X71" s="1616"/>
      <c r="Y71" s="1582" t="str">
        <f>IF(ISERROR(MID('保険料計算シート（非表示）'!E9,LEN('保険料計算シート（非表示）'!E9)-7,1)),"",MID('保険料計算シート（非表示）'!E9,LEN('保険料計算シート（非表示）'!E9)-7,1))</f>
        <v/>
      </c>
      <c r="Z71" s="1582"/>
      <c r="AA71" s="1582"/>
      <c r="AB71" s="1582" t="str">
        <f>IF(ISERROR(MID('保険料計算シート（非表示）'!E9,LEN('保険料計算シート（非表示）'!E9)-6,1)),"",MID('保険料計算シート（非表示）'!E9,LEN('保険料計算シート（非表示）'!E9)-6,1))</f>
        <v/>
      </c>
      <c r="AC71" s="1582"/>
      <c r="AD71" s="1582"/>
      <c r="AE71" s="1582" t="str">
        <f>IF(ISERROR(MID('保険料計算シート（非表示）'!E9,LEN('保険料計算シート（非表示）'!E9)-5,1)),"",MID('保険料計算シート（非表示）'!E9,LEN('保険料計算シート（非表示）'!E9)-5,1))</f>
        <v/>
      </c>
      <c r="AF71" s="1582"/>
      <c r="AG71" s="1582"/>
      <c r="AH71" s="1582" t="str">
        <f>IF(ISERROR(MID('保険料計算シート（非表示）'!E9,LEN('保険料計算シート（非表示）'!E9)-4,1)),"",MID('保険料計算シート（非表示）'!E9,LEN('保険料計算シート（非表示）'!E9)-4,1))</f>
        <v/>
      </c>
      <c r="AI71" s="1582"/>
      <c r="AJ71" s="1582"/>
      <c r="AK71" s="1582" t="str">
        <f>IF(ISERROR(MID('保険料計算シート（非表示）'!E9,LEN('保険料計算シート（非表示）'!E9)-3,1)),"",MID('保険料計算シート（非表示）'!E9,LEN('保険料計算シート（非表示）'!E9)-3,1))</f>
        <v/>
      </c>
      <c r="AL71" s="1582"/>
      <c r="AM71" s="1582"/>
      <c r="AN71" s="1582" t="str">
        <f>IF(ISERROR(MID('保険料計算シート（非表示）'!E9,LEN('保険料計算シート（非表示）'!E9)-2,1)),"",MID('保険料計算シート（非表示）'!E9,LEN('保険料計算シート（非表示）'!E9)-2,1))</f>
        <v/>
      </c>
      <c r="AO71" s="1582"/>
      <c r="AP71" s="1582"/>
      <c r="AQ71" s="1582" t="str">
        <f>IF(ISERROR(MID('保険料計算シート（非表示）'!E9,LEN('保険料計算シート（非表示）'!E9)-1,1)),"",MID('保険料計算シート（非表示）'!E9,LEN('保険料計算シート（非表示）'!E9)-1,1))</f>
        <v/>
      </c>
      <c r="AR71" s="1582"/>
      <c r="AS71" s="1582"/>
      <c r="AT71" s="1582" t="str">
        <f>IF('保険料計算シート（非表示）'!E9=0,"",IF(ISERROR(MID('保険料計算シート（非表示）'!E9,LEN('保険料計算シート（非表示）'!E9),1)),"",MID('保険料計算シート（非表示）'!E9,LEN('保険料計算シート（非表示）'!E9),1)))</f>
        <v/>
      </c>
      <c r="AU71" s="1582"/>
      <c r="AV71" s="1596"/>
      <c r="AW71" s="1593"/>
      <c r="AX71" s="1594"/>
      <c r="BA71" s="18"/>
      <c r="BB71" s="1595"/>
      <c r="BC71" s="1594"/>
      <c r="BH71" s="1594"/>
      <c r="BI71" s="1594"/>
      <c r="BJ71" s="1594"/>
      <c r="BK71" s="1594"/>
      <c r="BL71" s="1594"/>
      <c r="BM71" s="2004"/>
      <c r="BN71" s="1753"/>
      <c r="BO71" s="1754"/>
      <c r="BP71" s="1754"/>
      <c r="BQ71" s="1754"/>
      <c r="BR71" s="1615" t="str">
        <f>IF(ISERROR(MID('保険料計算シート（非表示）'!G9,LEN('保険料計算シート（非表示）'!G9)-10,1)),"",MID('保険料計算シート（非表示）'!G9,LEN('保険料計算シート（非表示）'!G9)-10,1))</f>
        <v/>
      </c>
      <c r="BS71" s="1616"/>
      <c r="BT71" s="1616"/>
      <c r="BU71" s="1582" t="str">
        <f>IF(ISERROR(MID('保険料計算シート（非表示）'!G9,LEN('保険料計算シート（非表示）'!G9)-9,1)),"",MID('保険料計算シート（非表示）'!G9,LEN('保険料計算シート（非表示）'!G9)-9,1))</f>
        <v/>
      </c>
      <c r="BV71" s="1582"/>
      <c r="BW71" s="1582"/>
      <c r="BX71" s="1626" t="str">
        <f>IF(ISERROR(MID('保険料計算シート（非表示）'!G9,LEN('保険料計算シート（非表示）'!G9)-8,1)),"",MID('保険料計算シート（非表示）'!G9,LEN('保険料計算シート（非表示）'!G9)-8,1))</f>
        <v/>
      </c>
      <c r="BY71" s="1582"/>
      <c r="BZ71" s="1582"/>
      <c r="CA71" s="1582" t="str">
        <f>IF(ISERROR(MID('保険料計算シート（非表示）'!G9,LEN('保険料計算シート（非表示）'!G9)-7,1)),"",MID('保険料計算シート（非表示）'!G9,LEN('保険料計算シート（非表示）'!G9)-7,1))</f>
        <v/>
      </c>
      <c r="CB71" s="1582"/>
      <c r="CC71" s="1582"/>
      <c r="CD71" s="1582" t="str">
        <f>IF(ISERROR(MID('保険料計算シート（非表示）'!G9,LEN('保険料計算シート（非表示）'!G9)-6,1)),"",MID('保険料計算シート（非表示）'!G9,LEN('保険料計算シート（非表示）'!G9)-6,1))</f>
        <v/>
      </c>
      <c r="CE71" s="1582"/>
      <c r="CF71" s="1582"/>
      <c r="CG71" s="1582" t="str">
        <f>IF(ISERROR(MID('保険料計算シート（非表示）'!G9,LEN('保険料計算シート（非表示）'!G9)-5,1)),"",MID('保険料計算シート（非表示）'!G9,LEN('保険料計算シート（非表示）'!G9)-5,1))</f>
        <v/>
      </c>
      <c r="CH71" s="1582"/>
      <c r="CI71" s="1582"/>
      <c r="CJ71" s="1582" t="str">
        <f>IF(ISERROR(MID('保険料計算シート（非表示）'!G9,LEN('保険料計算シート（非表示）'!G9)-4,1)),"",MID('保険料計算シート（非表示）'!G9,LEN('保険料計算シート（非表示）'!G9)-4,1))</f>
        <v/>
      </c>
      <c r="CK71" s="1582"/>
      <c r="CL71" s="1582"/>
      <c r="CM71" s="1582" t="str">
        <f>IF(ISERROR(MID('保険料計算シート（非表示）'!G9,LEN('保険料計算シート（非表示）'!G9)-3,1)),"",MID('保険料計算シート（非表示）'!G9,LEN('保険料計算シート（非表示）'!G9)-3,1))</f>
        <v/>
      </c>
      <c r="CN71" s="1582"/>
      <c r="CO71" s="1582"/>
      <c r="CP71" s="1582" t="str">
        <f>IF(ISERROR(MID('保険料計算シート（非表示）'!G9,LEN('保険料計算シート（非表示）'!G9)-2,1)),"",MID('保険料計算シート（非表示）'!G9,LEN('保険料計算シート（非表示）'!G9)-2,1))</f>
        <v/>
      </c>
      <c r="CQ71" s="1582"/>
      <c r="CR71" s="1582"/>
      <c r="CS71" s="1582" t="str">
        <f>IF(ISERROR(MID('保険料計算シート（非表示）'!G9,LEN('保険料計算シート（非表示）'!G9)-1,1)),"",MID('保険料計算シート（非表示）'!G9,LEN('保険料計算シート（非表示）'!G9)-1,1))</f>
        <v/>
      </c>
      <c r="CT71" s="1582"/>
      <c r="CU71" s="1582"/>
      <c r="CV71" s="1582" t="str">
        <f>IF('保険料計算シート（非表示）'!G9=0,"",IF(ISERROR(MID('保険料計算シート（非表示）'!G9,LEN('保険料計算シート（非表示）'!G9),1)),"",MID('保険料計算シート（非表示）'!G9,LEN('保険料計算シート（非表示）'!G9),1)))</f>
        <v/>
      </c>
      <c r="CW71" s="1582"/>
      <c r="CX71" s="1596"/>
      <c r="CY71" s="1593"/>
      <c r="CZ71" s="1594"/>
      <c r="DC71" s="18"/>
      <c r="DF71" s="1718"/>
      <c r="DG71" s="1718"/>
    </row>
    <row r="72" spans="4:111" ht="8.25" customHeight="1">
      <c r="D72" s="2326"/>
      <c r="E72" s="2327"/>
      <c r="F72" s="2328"/>
      <c r="G72" s="2056"/>
      <c r="H72" s="1096"/>
      <c r="I72" s="1096"/>
      <c r="J72" s="1096"/>
      <c r="K72" s="1096"/>
      <c r="L72" s="1096"/>
      <c r="M72" s="1096"/>
      <c r="N72" s="1096"/>
      <c r="O72" s="1096"/>
      <c r="P72" s="1096"/>
      <c r="Q72" s="2057"/>
      <c r="R72" s="2209"/>
      <c r="S72" s="1754"/>
      <c r="T72" s="1754"/>
      <c r="U72" s="1754"/>
      <c r="V72" s="1615"/>
      <c r="W72" s="1616"/>
      <c r="X72" s="1616"/>
      <c r="Y72" s="1582"/>
      <c r="Z72" s="1582"/>
      <c r="AA72" s="1582"/>
      <c r="AB72" s="1582"/>
      <c r="AC72" s="1582"/>
      <c r="AD72" s="1582"/>
      <c r="AE72" s="1582"/>
      <c r="AF72" s="1582"/>
      <c r="AG72" s="1582"/>
      <c r="AH72" s="1582"/>
      <c r="AI72" s="1582"/>
      <c r="AJ72" s="1582"/>
      <c r="AK72" s="1582"/>
      <c r="AL72" s="1582"/>
      <c r="AM72" s="1582"/>
      <c r="AN72" s="1582"/>
      <c r="AO72" s="1582"/>
      <c r="AP72" s="1582"/>
      <c r="AQ72" s="1582"/>
      <c r="AR72" s="1582"/>
      <c r="AS72" s="1582"/>
      <c r="AT72" s="1582"/>
      <c r="AU72" s="1582"/>
      <c r="AV72" s="1596"/>
      <c r="AW72" s="1595"/>
      <c r="AX72" s="1594"/>
      <c r="BB72" s="1742" t="s">
        <v>966</v>
      </c>
      <c r="BC72" s="1743"/>
      <c r="BD72" s="1743"/>
      <c r="BE72" s="1743"/>
      <c r="BF72" s="1743"/>
      <c r="BG72" s="1743"/>
      <c r="BH72" s="1743"/>
      <c r="BI72" s="1743"/>
      <c r="BJ72" s="1743"/>
      <c r="BK72" s="1743"/>
      <c r="BL72" s="1743"/>
      <c r="BM72" s="1744"/>
      <c r="BN72" s="1754"/>
      <c r="BO72" s="1754"/>
      <c r="BP72" s="1754"/>
      <c r="BQ72" s="1754"/>
      <c r="BR72" s="1615"/>
      <c r="BS72" s="1616"/>
      <c r="BT72" s="1616"/>
      <c r="BU72" s="1582"/>
      <c r="BV72" s="1582"/>
      <c r="BW72" s="1582"/>
      <c r="BX72" s="1626"/>
      <c r="BY72" s="1582"/>
      <c r="BZ72" s="1582"/>
      <c r="CA72" s="1582"/>
      <c r="CB72" s="1582"/>
      <c r="CC72" s="1582"/>
      <c r="CD72" s="1582"/>
      <c r="CE72" s="1582"/>
      <c r="CF72" s="1582"/>
      <c r="CG72" s="1582"/>
      <c r="CH72" s="1582"/>
      <c r="CI72" s="1582"/>
      <c r="CJ72" s="1582"/>
      <c r="CK72" s="1582"/>
      <c r="CL72" s="1582"/>
      <c r="CM72" s="1582"/>
      <c r="CN72" s="1582"/>
      <c r="CO72" s="1582"/>
      <c r="CP72" s="1582"/>
      <c r="CQ72" s="1582"/>
      <c r="CR72" s="1582"/>
      <c r="CS72" s="1582"/>
      <c r="CT72" s="1582"/>
      <c r="CU72" s="1582"/>
      <c r="CV72" s="1582"/>
      <c r="CW72" s="1582"/>
      <c r="CX72" s="1596"/>
      <c r="CY72" s="1595"/>
      <c r="CZ72" s="1594"/>
      <c r="DC72" s="18"/>
      <c r="DF72" s="1718"/>
      <c r="DG72" s="1718"/>
    </row>
    <row r="73" spans="4:111" ht="8.25" customHeight="1">
      <c r="D73" s="2326"/>
      <c r="E73" s="2327"/>
      <c r="F73" s="2328"/>
      <c r="G73" s="2056"/>
      <c r="H73" s="1096"/>
      <c r="I73" s="1096"/>
      <c r="J73" s="1096"/>
      <c r="K73" s="1096"/>
      <c r="L73" s="1096"/>
      <c r="M73" s="1096"/>
      <c r="N73" s="1096"/>
      <c r="O73" s="1096"/>
      <c r="P73" s="1096"/>
      <c r="Q73" s="2057"/>
      <c r="R73" s="2209"/>
      <c r="S73" s="1754"/>
      <c r="T73" s="1754"/>
      <c r="U73" s="1754"/>
      <c r="V73" s="1615"/>
      <c r="W73" s="1616"/>
      <c r="X73" s="1616"/>
      <c r="Y73" s="1582"/>
      <c r="Z73" s="1582"/>
      <c r="AA73" s="1582"/>
      <c r="AB73" s="1582"/>
      <c r="AC73" s="1582"/>
      <c r="AD73" s="1582"/>
      <c r="AE73" s="1582"/>
      <c r="AF73" s="1582"/>
      <c r="AG73" s="1582"/>
      <c r="AH73" s="1582"/>
      <c r="AI73" s="1582"/>
      <c r="AJ73" s="1582"/>
      <c r="AK73" s="1582"/>
      <c r="AL73" s="1582"/>
      <c r="AM73" s="1582"/>
      <c r="AN73" s="1582"/>
      <c r="AO73" s="1582"/>
      <c r="AP73" s="1582"/>
      <c r="AQ73" s="1582"/>
      <c r="AR73" s="1582"/>
      <c r="AS73" s="1582"/>
      <c r="AT73" s="1582"/>
      <c r="AU73" s="1582"/>
      <c r="AV73" s="1596"/>
      <c r="AW73" s="1595"/>
      <c r="AX73" s="1594"/>
      <c r="AY73" s="1731" t="s">
        <v>22</v>
      </c>
      <c r="AZ73" s="1731"/>
      <c r="BA73" s="1731"/>
      <c r="BB73" s="1742"/>
      <c r="BC73" s="1743"/>
      <c r="BD73" s="1743"/>
      <c r="BE73" s="1743"/>
      <c r="BF73" s="1743"/>
      <c r="BG73" s="1743"/>
      <c r="BH73" s="1743"/>
      <c r="BI73" s="1743"/>
      <c r="BJ73" s="1743"/>
      <c r="BK73" s="1743"/>
      <c r="BL73" s="1743"/>
      <c r="BM73" s="1744"/>
      <c r="BN73" s="1754"/>
      <c r="BO73" s="1754"/>
      <c r="BP73" s="1754"/>
      <c r="BQ73" s="1754"/>
      <c r="BR73" s="1615"/>
      <c r="BS73" s="1616"/>
      <c r="BT73" s="1616"/>
      <c r="BU73" s="1582"/>
      <c r="BV73" s="1582"/>
      <c r="BW73" s="1582"/>
      <c r="BX73" s="1626"/>
      <c r="BY73" s="1582"/>
      <c r="BZ73" s="1582"/>
      <c r="CA73" s="1582"/>
      <c r="CB73" s="1582"/>
      <c r="CC73" s="1582"/>
      <c r="CD73" s="1582"/>
      <c r="CE73" s="1582"/>
      <c r="CF73" s="1582"/>
      <c r="CG73" s="1582"/>
      <c r="CH73" s="1582"/>
      <c r="CI73" s="1582"/>
      <c r="CJ73" s="1582"/>
      <c r="CK73" s="1582"/>
      <c r="CL73" s="1582"/>
      <c r="CM73" s="1582"/>
      <c r="CN73" s="1582"/>
      <c r="CO73" s="1582"/>
      <c r="CP73" s="1582"/>
      <c r="CQ73" s="1582"/>
      <c r="CR73" s="1582"/>
      <c r="CS73" s="1582"/>
      <c r="CT73" s="1582"/>
      <c r="CU73" s="1582"/>
      <c r="CV73" s="1582"/>
      <c r="CW73" s="1582"/>
      <c r="CX73" s="1596"/>
      <c r="CY73" s="1595"/>
      <c r="CZ73" s="1594"/>
      <c r="DA73" s="1594" t="s">
        <v>26</v>
      </c>
      <c r="DB73" s="1594"/>
      <c r="DC73" s="18"/>
      <c r="DF73" s="1718"/>
      <c r="DG73" s="1718"/>
    </row>
    <row r="74" spans="4:111" ht="8.25" customHeight="1" thickBot="1">
      <c r="D74" s="2329"/>
      <c r="E74" s="2330"/>
      <c r="F74" s="2331"/>
      <c r="G74" s="2058"/>
      <c r="H74" s="2059"/>
      <c r="I74" s="2059"/>
      <c r="J74" s="2059"/>
      <c r="K74" s="2059"/>
      <c r="L74" s="2059"/>
      <c r="M74" s="2059"/>
      <c r="N74" s="2059"/>
      <c r="O74" s="2059"/>
      <c r="P74" s="2059"/>
      <c r="Q74" s="2060"/>
      <c r="R74" s="2209"/>
      <c r="S74" s="1754"/>
      <c r="T74" s="1754"/>
      <c r="U74" s="1754"/>
      <c r="Y74" s="12"/>
      <c r="Z74" s="12"/>
      <c r="AA74" s="12"/>
      <c r="AB74" s="12"/>
      <c r="AC74" s="12"/>
      <c r="AD74" s="1592" t="s">
        <v>113</v>
      </c>
      <c r="AE74" s="1592"/>
      <c r="AF74" s="12"/>
      <c r="AG74" s="12"/>
      <c r="AH74" s="12"/>
      <c r="AI74" s="12"/>
      <c r="AJ74" s="12"/>
      <c r="AK74" s="12"/>
      <c r="AL74" s="12"/>
      <c r="AM74" s="1592" t="s">
        <v>113</v>
      </c>
      <c r="AN74" s="1592"/>
      <c r="AO74" s="12"/>
      <c r="AP74" s="12"/>
      <c r="AQ74" s="12"/>
      <c r="AR74" s="12"/>
      <c r="AS74" s="12"/>
      <c r="AT74" s="12"/>
      <c r="AU74" s="12"/>
      <c r="AV74" s="12"/>
      <c r="AY74" s="1731"/>
      <c r="AZ74" s="1731"/>
      <c r="BA74" s="1731"/>
      <c r="BB74" s="1745"/>
      <c r="BC74" s="1746"/>
      <c r="BD74" s="1746"/>
      <c r="BE74" s="1746"/>
      <c r="BF74" s="1746"/>
      <c r="BG74" s="1746"/>
      <c r="BH74" s="1746"/>
      <c r="BI74" s="1746"/>
      <c r="BJ74" s="1746"/>
      <c r="BK74" s="1746"/>
      <c r="BL74" s="1746"/>
      <c r="BM74" s="1747"/>
      <c r="BN74" s="1754"/>
      <c r="BO74" s="1754"/>
      <c r="BP74" s="1754"/>
      <c r="BQ74" s="1754"/>
      <c r="BR74" s="41"/>
      <c r="BS74" s="41"/>
      <c r="BT74" s="41"/>
      <c r="BU74" s="41"/>
      <c r="BV74" s="41"/>
      <c r="BW74" s="1592" t="s">
        <v>113</v>
      </c>
      <c r="BX74" s="1592"/>
      <c r="BY74" s="12"/>
      <c r="BZ74" s="12"/>
      <c r="CA74" s="12"/>
      <c r="CB74" s="12"/>
      <c r="CC74" s="12"/>
      <c r="CD74" s="12"/>
      <c r="CE74" s="12"/>
      <c r="CF74" s="1592" t="s">
        <v>113</v>
      </c>
      <c r="CG74" s="1592"/>
      <c r="CH74" s="12"/>
      <c r="CI74" s="12"/>
      <c r="CJ74" s="12"/>
      <c r="CK74" s="12"/>
      <c r="CL74" s="12"/>
      <c r="CM74" s="12"/>
      <c r="CN74" s="12"/>
      <c r="CO74" s="1592" t="s">
        <v>113</v>
      </c>
      <c r="CP74" s="1592"/>
      <c r="CQ74" s="12"/>
      <c r="CR74" s="12"/>
      <c r="CS74" s="12"/>
      <c r="CT74" s="12"/>
      <c r="CU74" s="12"/>
      <c r="CV74" s="12"/>
      <c r="CW74" s="12"/>
      <c r="CX74" s="12"/>
      <c r="DA74" s="1594"/>
      <c r="DB74" s="1594"/>
      <c r="DC74" s="18"/>
      <c r="DF74" s="1718"/>
      <c r="DG74" s="1718"/>
    </row>
    <row r="75" spans="4:111" ht="8.25" customHeight="1" thickTop="1">
      <c r="D75" s="78"/>
      <c r="E75" s="79"/>
      <c r="F75" s="79"/>
      <c r="G75" s="79"/>
      <c r="H75" s="79"/>
      <c r="I75" s="79"/>
      <c r="J75" s="79"/>
      <c r="K75" s="79"/>
      <c r="L75" s="79"/>
      <c r="M75" s="79"/>
      <c r="N75" s="79"/>
      <c r="O75" s="79"/>
      <c r="P75" s="79"/>
      <c r="Q75" s="80"/>
      <c r="R75" s="2208" t="s">
        <v>119</v>
      </c>
      <c r="S75" s="1755"/>
      <c r="T75" s="1755"/>
      <c r="U75" s="1755"/>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95" t="s">
        <v>120</v>
      </c>
      <c r="BC75" s="1594"/>
      <c r="BH75" s="1594" t="s">
        <v>41</v>
      </c>
      <c r="BI75" s="1594"/>
      <c r="BJ75" s="1594"/>
      <c r="BK75" s="1594"/>
      <c r="BL75" s="1594"/>
      <c r="BM75" s="2004"/>
      <c r="BN75" s="1755" t="s">
        <v>121</v>
      </c>
      <c r="BO75" s="1755"/>
      <c r="BP75" s="1755"/>
      <c r="BQ75" s="1755"/>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1718"/>
      <c r="DG75" s="1718"/>
    </row>
    <row r="76" spans="4:111" ht="8.25" customHeight="1">
      <c r="D76" s="2100" t="s">
        <v>24</v>
      </c>
      <c r="E76" s="2101"/>
      <c r="F76" s="2101"/>
      <c r="G76" s="2101"/>
      <c r="H76" s="2101"/>
      <c r="I76" s="2101"/>
      <c r="J76" s="2101"/>
      <c r="K76" s="2101"/>
      <c r="L76" s="2101"/>
      <c r="M76" s="2101"/>
      <c r="N76" s="2101"/>
      <c r="O76" s="2101"/>
      <c r="P76" s="2101"/>
      <c r="Q76" s="2102"/>
      <c r="R76" s="2209"/>
      <c r="S76" s="1754"/>
      <c r="T76" s="1754"/>
      <c r="U76" s="1754"/>
      <c r="V76" s="1615" t="str">
        <f>IF(ISERROR(MID('保険料計算シート（非表示）'!E10,LEN('保険料計算シート（非表示）'!E10)-8,1)),"",MID('保険料計算シート（非表示）'!E10,LEN('保険料計算シート（非表示）'!E10)-8,1))</f>
        <v/>
      </c>
      <c r="W76" s="1616"/>
      <c r="X76" s="1616"/>
      <c r="Y76" s="1582" t="str">
        <f>IF(ISERROR(MID('保険料計算シート（非表示）'!E10,LEN('保険料計算シート（非表示）'!E10)-7,1)),"",MID('保険料計算シート（非表示）'!E10,LEN('保険料計算シート（非表示）'!E10)-7,1))</f>
        <v/>
      </c>
      <c r="Z76" s="1582"/>
      <c r="AA76" s="1582"/>
      <c r="AB76" s="1582" t="str">
        <f>IF(ISERROR(MID('保険料計算シート（非表示）'!E10,LEN('保険料計算シート（非表示）'!E10)-6,1)),"",MID('保険料計算シート（非表示）'!E10,LEN('保険料計算シート（非表示）'!E10)-6,1))</f>
        <v/>
      </c>
      <c r="AC76" s="1582"/>
      <c r="AD76" s="1582"/>
      <c r="AE76" s="1582" t="str">
        <f>IF(ISERROR(MID('保険料計算シート（非表示）'!E10,LEN('保険料計算シート（非表示）'!E10)-5,1)),"",MID('保険料計算シート（非表示）'!E10,LEN('保険料計算シート（非表示）'!E10)-5,1))</f>
        <v/>
      </c>
      <c r="AF76" s="1582"/>
      <c r="AG76" s="1582"/>
      <c r="AH76" s="1582" t="str">
        <f>IF(ISERROR(MID('保険料計算シート（非表示）'!E10,LEN('保険料計算シート（非表示）'!E10)-4,1)),"",MID('保険料計算シート（非表示）'!E10,LEN('保険料計算シート（非表示）'!E10)-4,1))</f>
        <v/>
      </c>
      <c r="AI76" s="1582"/>
      <c r="AJ76" s="1582"/>
      <c r="AK76" s="1582" t="str">
        <f>IF(ISERROR(MID('保険料計算シート（非表示）'!E10,LEN('保険料計算シート（非表示）'!E10)-3,1)),"",MID('保険料計算シート（非表示）'!E10,LEN('保険料計算シート（非表示）'!E10)-3,1))</f>
        <v/>
      </c>
      <c r="AL76" s="1582"/>
      <c r="AM76" s="1582"/>
      <c r="AN76" s="1582" t="str">
        <f>IF(ISERROR(MID('保険料計算シート（非表示）'!E10,LEN('保険料計算シート（非表示）'!E10)-2,1)),"",MID('保険料計算シート（非表示）'!E10,LEN('保険料計算シート（非表示）'!E10)-2,1))</f>
        <v/>
      </c>
      <c r="AO76" s="1582"/>
      <c r="AP76" s="1582"/>
      <c r="AQ76" s="1582" t="str">
        <f>IF(ISERROR(MID('保険料計算シート（非表示）'!E10,LEN('保険料計算シート（非表示）'!E10)-1,1)),"",MID('保険料計算シート（非表示）'!E10,LEN('保険料計算シート（非表示）'!E10)-1,1))</f>
        <v/>
      </c>
      <c r="AR76" s="1582"/>
      <c r="AS76" s="1582"/>
      <c r="AT76" s="1582" t="str">
        <f>IF('保険料計算シート（非表示）'!E10=0,"",IF(ISERROR(MID('保険料計算シート（非表示）'!E10,LEN('保険料計算シート（非表示）'!E10),1)),"",MID('保険料計算シート（非表示）'!E10,LEN('保険料計算シート（非表示）'!E10),1)))</f>
        <v/>
      </c>
      <c r="AU76" s="1582"/>
      <c r="AV76" s="1596"/>
      <c r="AW76" s="1593"/>
      <c r="AX76" s="1594"/>
      <c r="BB76" s="1595"/>
      <c r="BC76" s="1594"/>
      <c r="BH76" s="1594"/>
      <c r="BI76" s="1594"/>
      <c r="BJ76" s="1594"/>
      <c r="BK76" s="1594"/>
      <c r="BL76" s="1594"/>
      <c r="BM76" s="2004"/>
      <c r="BN76" s="1754"/>
      <c r="BO76" s="1754"/>
      <c r="BP76" s="1754"/>
      <c r="BQ76" s="1754"/>
      <c r="BR76" s="1615" t="str">
        <f>IF(ISERROR(MID('保険料計算シート（非表示）'!G10,LEN('保険料計算シート（非表示）'!G10)-10,1)),"",MID('保険料計算シート（非表示）'!G10,LEN('保険料計算シート（非表示）'!G10)-10,1))</f>
        <v/>
      </c>
      <c r="BS76" s="1616"/>
      <c r="BT76" s="1616"/>
      <c r="BU76" s="1582" t="str">
        <f>IF(ISERROR(MID('保険料計算シート（非表示）'!G10,LEN('保険料計算シート（非表示）'!G10)-9,1)),"",MID('保険料計算シート（非表示）'!G10,LEN('保険料計算シート（非表示）'!G10)-9,1))</f>
        <v/>
      </c>
      <c r="BV76" s="1582"/>
      <c r="BW76" s="1582"/>
      <c r="BX76" s="1626" t="str">
        <f>IF(ISERROR(MID('保険料計算シート（非表示）'!G10,LEN('保険料計算シート（非表示）'!G10)-8,1)),"",MID('保険料計算シート（非表示）'!G10,LEN('保険料計算シート（非表示）'!G10)-8,1))</f>
        <v/>
      </c>
      <c r="BY76" s="1582"/>
      <c r="BZ76" s="1582"/>
      <c r="CA76" s="1582" t="str">
        <f>IF(ISERROR(MID('保険料計算シート（非表示）'!G10,LEN('保険料計算シート（非表示）'!G10)-7,1)),"",MID('保険料計算シート（非表示）'!G10,LEN('保険料計算シート（非表示）'!G10)-7,1))</f>
        <v/>
      </c>
      <c r="CB76" s="1582"/>
      <c r="CC76" s="1582"/>
      <c r="CD76" s="1582" t="str">
        <f>IF(ISERROR(MID('保険料計算シート（非表示）'!G10,LEN('保険料計算シート（非表示）'!G10)-6,1)),"",MID('保険料計算シート（非表示）'!G10,LEN('保険料計算シート（非表示）'!G10)-6,1))</f>
        <v/>
      </c>
      <c r="CE76" s="1582"/>
      <c r="CF76" s="1582"/>
      <c r="CG76" s="1582" t="str">
        <f>IF(ISERROR(MID('保険料計算シート（非表示）'!G10,LEN('保険料計算シート（非表示）'!G10)-5,1)),"",MID('保険料計算シート（非表示）'!G10,LEN('保険料計算シート（非表示）'!G10)-5,1))</f>
        <v/>
      </c>
      <c r="CH76" s="1582"/>
      <c r="CI76" s="1582"/>
      <c r="CJ76" s="1582" t="str">
        <f>IF(ISERROR(MID('保険料計算シート（非表示）'!G10,LEN('保険料計算シート（非表示）'!G10)-4,1)),"",MID('保険料計算シート（非表示）'!G10,LEN('保険料計算シート（非表示）'!G10)-4,1))</f>
        <v/>
      </c>
      <c r="CK76" s="1582"/>
      <c r="CL76" s="1582"/>
      <c r="CM76" s="1582" t="str">
        <f>IF(ISERROR(MID('保険料計算シート（非表示）'!G10,LEN('保険料計算シート（非表示）'!G10)-3,1)),"",MID('保険料計算シート（非表示）'!G10,LEN('保険料計算シート（非表示）'!G10)-3,1))</f>
        <v/>
      </c>
      <c r="CN76" s="1582"/>
      <c r="CO76" s="1582"/>
      <c r="CP76" s="1582" t="str">
        <f>IF(ISERROR(MID('保険料計算シート（非表示）'!G10,LEN('保険料計算シート（非表示）'!G10)-2,1)),"",MID('保険料計算シート（非表示）'!G10,LEN('保険料計算シート（非表示）'!G10)-2,1))</f>
        <v/>
      </c>
      <c r="CQ76" s="1582"/>
      <c r="CR76" s="1582"/>
      <c r="CS76" s="1582" t="str">
        <f>IF(ISERROR(MID('保険料計算シート（非表示）'!G10,LEN('保険料計算シート（非表示）'!G10)-1,1)),"",MID('保険料計算シート（非表示）'!G10,LEN('保険料計算シート（非表示）'!G10)-1,1))</f>
        <v/>
      </c>
      <c r="CT76" s="1582"/>
      <c r="CU76" s="1582"/>
      <c r="CV76" s="1582" t="str">
        <f>IF('保険料計算シート（非表示）'!G10=0,"",IF(ISERROR(MID('保険料計算シート（非表示）'!G10,LEN('保険料計算シート（非表示）'!G10),1)),"",MID('保険料計算シート（非表示）'!G10,LEN('保険料計算シート（非表示）'!G10),1)))</f>
        <v/>
      </c>
      <c r="CW76" s="1582"/>
      <c r="CX76" s="1596"/>
      <c r="CY76" s="1593"/>
      <c r="CZ76" s="1594"/>
      <c r="DC76" s="74"/>
      <c r="DF76" s="1718"/>
      <c r="DG76" s="1718"/>
    </row>
    <row r="77" spans="4:111" ht="8.25" customHeight="1">
      <c r="D77" s="2100"/>
      <c r="E77" s="2101"/>
      <c r="F77" s="2101"/>
      <c r="G77" s="2101"/>
      <c r="H77" s="2101"/>
      <c r="I77" s="2101"/>
      <c r="J77" s="2101"/>
      <c r="K77" s="2101"/>
      <c r="L77" s="2101"/>
      <c r="M77" s="2101"/>
      <c r="N77" s="2101"/>
      <c r="O77" s="2101"/>
      <c r="P77" s="2101"/>
      <c r="Q77" s="2102"/>
      <c r="R77" s="2209"/>
      <c r="S77" s="1754"/>
      <c r="T77" s="1754"/>
      <c r="U77" s="1754"/>
      <c r="V77" s="1615"/>
      <c r="W77" s="1616"/>
      <c r="X77" s="1616"/>
      <c r="Y77" s="1582"/>
      <c r="Z77" s="1582"/>
      <c r="AA77" s="1582"/>
      <c r="AB77" s="1582"/>
      <c r="AC77" s="1582"/>
      <c r="AD77" s="1582"/>
      <c r="AE77" s="1582"/>
      <c r="AF77" s="1582"/>
      <c r="AG77" s="1582"/>
      <c r="AH77" s="1582"/>
      <c r="AI77" s="1582"/>
      <c r="AJ77" s="1582"/>
      <c r="AK77" s="1582"/>
      <c r="AL77" s="1582"/>
      <c r="AM77" s="1582"/>
      <c r="AN77" s="1582"/>
      <c r="AO77" s="1582"/>
      <c r="AP77" s="1582"/>
      <c r="AQ77" s="1582"/>
      <c r="AR77" s="1582"/>
      <c r="AS77" s="1582"/>
      <c r="AT77" s="1582"/>
      <c r="AU77" s="1582"/>
      <c r="AV77" s="1596"/>
      <c r="AW77" s="1595"/>
      <c r="AX77" s="1594"/>
      <c r="BB77" s="2020">
        <f>IF('保険料計算シート（非表示）'!F10=0,"",'保険料計算シート（非表示）'!F10)</f>
        <v>0.02</v>
      </c>
      <c r="BC77" s="2021"/>
      <c r="BD77" s="2021"/>
      <c r="BE77" s="2021"/>
      <c r="BF77" s="2021"/>
      <c r="BG77" s="2021"/>
      <c r="BH77" s="2021"/>
      <c r="BI77" s="2021"/>
      <c r="BJ77" s="2021"/>
      <c r="BK77" s="2021"/>
      <c r="BL77" s="2021"/>
      <c r="BM77" s="2022"/>
      <c r="BN77" s="1754"/>
      <c r="BO77" s="1754"/>
      <c r="BP77" s="1754"/>
      <c r="BQ77" s="1754"/>
      <c r="BR77" s="1615"/>
      <c r="BS77" s="1616"/>
      <c r="BT77" s="1616"/>
      <c r="BU77" s="1582"/>
      <c r="BV77" s="1582"/>
      <c r="BW77" s="1582"/>
      <c r="BX77" s="1626"/>
      <c r="BY77" s="1582"/>
      <c r="BZ77" s="1582"/>
      <c r="CA77" s="1582"/>
      <c r="CB77" s="1582"/>
      <c r="CC77" s="1582"/>
      <c r="CD77" s="1582"/>
      <c r="CE77" s="1582"/>
      <c r="CF77" s="1582"/>
      <c r="CG77" s="1582"/>
      <c r="CH77" s="1582"/>
      <c r="CI77" s="1582"/>
      <c r="CJ77" s="1582"/>
      <c r="CK77" s="1582"/>
      <c r="CL77" s="1582"/>
      <c r="CM77" s="1582"/>
      <c r="CN77" s="1582"/>
      <c r="CO77" s="1582"/>
      <c r="CP77" s="1582"/>
      <c r="CQ77" s="1582"/>
      <c r="CR77" s="1582"/>
      <c r="CS77" s="1582"/>
      <c r="CT77" s="1582"/>
      <c r="CU77" s="1582"/>
      <c r="CV77" s="1582"/>
      <c r="CW77" s="1582"/>
      <c r="CX77" s="1596"/>
      <c r="CY77" s="1595"/>
      <c r="CZ77" s="1594"/>
      <c r="DC77" s="74"/>
      <c r="DF77" s="1718"/>
      <c r="DG77" s="1718"/>
    </row>
    <row r="78" spans="4:111" ht="8.25" customHeight="1">
      <c r="D78" s="82"/>
      <c r="E78" s="8"/>
      <c r="F78" s="8"/>
      <c r="G78" s="8"/>
      <c r="H78" s="8"/>
      <c r="I78" s="8"/>
      <c r="J78" s="8"/>
      <c r="K78" s="8"/>
      <c r="L78" s="8"/>
      <c r="M78" s="2096" t="s">
        <v>38</v>
      </c>
      <c r="N78" s="2096"/>
      <c r="O78" s="2096"/>
      <c r="P78" s="2096"/>
      <c r="Q78" s="2097"/>
      <c r="R78" s="2209"/>
      <c r="S78" s="1754"/>
      <c r="T78" s="1754"/>
      <c r="U78" s="1754"/>
      <c r="V78" s="1615"/>
      <c r="W78" s="1616"/>
      <c r="X78" s="1616"/>
      <c r="Y78" s="1582"/>
      <c r="Z78" s="1582"/>
      <c r="AA78" s="1582"/>
      <c r="AB78" s="1582"/>
      <c r="AC78" s="1582"/>
      <c r="AD78" s="1582"/>
      <c r="AE78" s="1582"/>
      <c r="AF78" s="1582"/>
      <c r="AG78" s="1582"/>
      <c r="AH78" s="1582"/>
      <c r="AI78" s="1582"/>
      <c r="AJ78" s="1582"/>
      <c r="AK78" s="1582"/>
      <c r="AL78" s="1582"/>
      <c r="AM78" s="1582"/>
      <c r="AN78" s="1582"/>
      <c r="AO78" s="1582"/>
      <c r="AP78" s="1582"/>
      <c r="AQ78" s="1582"/>
      <c r="AR78" s="1582"/>
      <c r="AS78" s="1582"/>
      <c r="AT78" s="1582"/>
      <c r="AU78" s="1582"/>
      <c r="AV78" s="1596"/>
      <c r="AW78" s="1595"/>
      <c r="AX78" s="1594"/>
      <c r="AY78" s="1731" t="s">
        <v>22</v>
      </c>
      <c r="AZ78" s="1731"/>
      <c r="BA78" s="1731"/>
      <c r="BB78" s="2020"/>
      <c r="BC78" s="2021"/>
      <c r="BD78" s="2021"/>
      <c r="BE78" s="2021"/>
      <c r="BF78" s="2021"/>
      <c r="BG78" s="2021"/>
      <c r="BH78" s="2021"/>
      <c r="BI78" s="2021"/>
      <c r="BJ78" s="2021"/>
      <c r="BK78" s="2021"/>
      <c r="BL78" s="2021"/>
      <c r="BM78" s="2022"/>
      <c r="BN78" s="1754"/>
      <c r="BO78" s="1754"/>
      <c r="BP78" s="1754"/>
      <c r="BQ78" s="1754"/>
      <c r="BR78" s="1615"/>
      <c r="BS78" s="1616"/>
      <c r="BT78" s="1616"/>
      <c r="BU78" s="1582"/>
      <c r="BV78" s="1582"/>
      <c r="BW78" s="1582"/>
      <c r="BX78" s="1626"/>
      <c r="BY78" s="1582"/>
      <c r="BZ78" s="1582"/>
      <c r="CA78" s="1582"/>
      <c r="CB78" s="1582"/>
      <c r="CC78" s="1582"/>
      <c r="CD78" s="1582"/>
      <c r="CE78" s="1582"/>
      <c r="CF78" s="1582"/>
      <c r="CG78" s="1582"/>
      <c r="CH78" s="1582"/>
      <c r="CI78" s="1582"/>
      <c r="CJ78" s="1582"/>
      <c r="CK78" s="1582"/>
      <c r="CL78" s="1582"/>
      <c r="CM78" s="1582"/>
      <c r="CN78" s="1582"/>
      <c r="CO78" s="1582"/>
      <c r="CP78" s="1582"/>
      <c r="CQ78" s="1582"/>
      <c r="CR78" s="1582"/>
      <c r="CS78" s="1582"/>
      <c r="CT78" s="1582"/>
      <c r="CU78" s="1582"/>
      <c r="CV78" s="1582"/>
      <c r="CW78" s="1582"/>
      <c r="CX78" s="1596"/>
      <c r="CY78" s="1595"/>
      <c r="CZ78" s="1594"/>
      <c r="DA78" s="1594" t="s">
        <v>26</v>
      </c>
      <c r="DB78" s="1594"/>
      <c r="DC78" s="74"/>
      <c r="DF78" s="1718"/>
      <c r="DG78" s="1718"/>
    </row>
    <row r="79" spans="4:111" ht="8.25" customHeight="1" thickBot="1">
      <c r="D79" s="83"/>
      <c r="E79" s="84"/>
      <c r="F79" s="84"/>
      <c r="G79" s="84"/>
      <c r="H79" s="84"/>
      <c r="I79" s="84"/>
      <c r="J79" s="84"/>
      <c r="K79" s="84"/>
      <c r="L79" s="84"/>
      <c r="M79" s="2098"/>
      <c r="N79" s="2098"/>
      <c r="O79" s="2098"/>
      <c r="P79" s="2098"/>
      <c r="Q79" s="2099"/>
      <c r="R79" s="2210"/>
      <c r="S79" s="1756"/>
      <c r="T79" s="1756"/>
      <c r="U79" s="1756"/>
      <c r="V79" s="76"/>
      <c r="W79" s="76"/>
      <c r="X79" s="76"/>
      <c r="Y79" s="76"/>
      <c r="Z79" s="76"/>
      <c r="AA79" s="76"/>
      <c r="AB79" s="76"/>
      <c r="AC79" s="76"/>
      <c r="AD79" s="1750" t="s">
        <v>113</v>
      </c>
      <c r="AE79" s="1750"/>
      <c r="AF79" s="76"/>
      <c r="AG79" s="76"/>
      <c r="AH79" s="76"/>
      <c r="AI79" s="76"/>
      <c r="AJ79" s="76"/>
      <c r="AK79" s="76"/>
      <c r="AL79" s="76"/>
      <c r="AM79" s="1750" t="s">
        <v>113</v>
      </c>
      <c r="AN79" s="1750"/>
      <c r="AO79" s="76"/>
      <c r="AP79" s="76"/>
      <c r="AQ79" s="76"/>
      <c r="AR79" s="76"/>
      <c r="AS79" s="76"/>
      <c r="AT79" s="76"/>
      <c r="AU79" s="76"/>
      <c r="AV79" s="76"/>
      <c r="AW79" s="76"/>
      <c r="AX79" s="76"/>
      <c r="AY79" s="2094"/>
      <c r="AZ79" s="2094"/>
      <c r="BA79" s="2094"/>
      <c r="BB79" s="2023"/>
      <c r="BC79" s="2024"/>
      <c r="BD79" s="2024"/>
      <c r="BE79" s="2024"/>
      <c r="BF79" s="2024"/>
      <c r="BG79" s="2024"/>
      <c r="BH79" s="2024"/>
      <c r="BI79" s="2024"/>
      <c r="BJ79" s="2024"/>
      <c r="BK79" s="2024"/>
      <c r="BL79" s="2024"/>
      <c r="BM79" s="2025"/>
      <c r="BN79" s="1756"/>
      <c r="BO79" s="1756"/>
      <c r="BP79" s="1756"/>
      <c r="BQ79" s="1756"/>
      <c r="BR79" s="85"/>
      <c r="BS79" s="85"/>
      <c r="BT79" s="85"/>
      <c r="BU79" s="85"/>
      <c r="BV79" s="85"/>
      <c r="BW79" s="1750" t="s">
        <v>113</v>
      </c>
      <c r="BX79" s="1750"/>
      <c r="BY79" s="76"/>
      <c r="BZ79" s="76"/>
      <c r="CA79" s="76"/>
      <c r="CB79" s="76"/>
      <c r="CC79" s="76"/>
      <c r="CD79" s="76"/>
      <c r="CE79" s="76"/>
      <c r="CF79" s="1750" t="s">
        <v>113</v>
      </c>
      <c r="CG79" s="1750"/>
      <c r="CH79" s="76"/>
      <c r="CI79" s="76"/>
      <c r="CJ79" s="76"/>
      <c r="CK79" s="76"/>
      <c r="CL79" s="76"/>
      <c r="CM79" s="76"/>
      <c r="CN79" s="76"/>
      <c r="CO79" s="1750" t="s">
        <v>113</v>
      </c>
      <c r="CP79" s="1750"/>
      <c r="CQ79" s="76"/>
      <c r="CR79" s="76"/>
      <c r="CS79" s="76"/>
      <c r="CT79" s="76"/>
      <c r="CU79" s="76"/>
      <c r="CV79" s="76"/>
      <c r="CW79" s="76"/>
      <c r="CX79" s="76"/>
      <c r="CY79" s="76"/>
      <c r="CZ79" s="76"/>
      <c r="DA79" s="1720"/>
      <c r="DB79" s="1720"/>
      <c r="DC79" s="77"/>
      <c r="DF79" s="1718"/>
      <c r="DG79" s="1718"/>
    </row>
    <row r="80" spans="4:111" ht="10.5" customHeight="1" thickTop="1">
      <c r="DF80" s="1718"/>
      <c r="DG80" s="1718"/>
    </row>
    <row r="81" spans="4:111 16378:16383" ht="8.25" customHeight="1">
      <c r="D81" s="1601" t="s">
        <v>717</v>
      </c>
      <c r="E81" s="1602"/>
      <c r="F81" s="1603"/>
      <c r="G81" s="31"/>
      <c r="H81" s="2051" t="s">
        <v>122</v>
      </c>
      <c r="I81" s="2051"/>
      <c r="J81" s="2051"/>
      <c r="K81" s="31"/>
      <c r="L81" s="31"/>
      <c r="M81" s="31"/>
      <c r="N81" s="31"/>
      <c r="O81" s="31"/>
      <c r="P81" s="31"/>
      <c r="Q81" s="32"/>
      <c r="R81" s="45"/>
      <c r="S81" s="40"/>
      <c r="T81" s="40"/>
      <c r="U81" s="40"/>
      <c r="V81" s="40"/>
      <c r="W81" s="40"/>
      <c r="X81" s="40"/>
      <c r="Y81" s="40"/>
      <c r="Z81" s="40"/>
      <c r="AA81" s="40"/>
      <c r="AB81" s="40"/>
      <c r="AC81" s="40"/>
      <c r="AD81" s="40"/>
      <c r="AE81" s="40"/>
      <c r="AF81" s="1728" t="s">
        <v>123</v>
      </c>
      <c r="AG81" s="1728"/>
      <c r="AH81" s="1728"/>
      <c r="AI81" s="1728"/>
      <c r="AJ81" s="1728"/>
      <c r="AK81" s="1728"/>
      <c r="AL81" s="1728"/>
      <c r="AM81" s="1728"/>
      <c r="AN81" s="1728"/>
      <c r="AO81" s="40"/>
      <c r="AP81" s="40"/>
      <c r="AQ81" s="40"/>
      <c r="AR81" s="1627" t="str">
        <f>TEXT(DATE(LEFT('設定シート（非表示）'!C6,4),1,1),"ggg")</f>
        <v>令和</v>
      </c>
      <c r="AS81" s="1627"/>
      <c r="AT81" s="1627"/>
      <c r="AU81" s="1627"/>
      <c r="AV81" s="1627" t="str">
        <f>TEXT(DATE(LEFT('設定シート（非表示）'!C6,4),4,1),"e")</f>
        <v>5</v>
      </c>
      <c r="AW81" s="1627"/>
      <c r="AX81" s="1627"/>
      <c r="AY81" s="1627" t="s">
        <v>27</v>
      </c>
      <c r="AZ81" s="1627"/>
      <c r="BA81" s="1627">
        <v>4</v>
      </c>
      <c r="BB81" s="1627"/>
      <c r="BC81" s="1627"/>
      <c r="BD81" s="1627" t="s">
        <v>53</v>
      </c>
      <c r="BE81" s="1627"/>
      <c r="BF81" s="1627">
        <v>1</v>
      </c>
      <c r="BG81" s="1627"/>
      <c r="BH81" s="1627"/>
      <c r="BI81" s="1627" t="s">
        <v>57</v>
      </c>
      <c r="BJ81" s="1627"/>
      <c r="BK81" s="40"/>
      <c r="BL81" s="1627" t="s">
        <v>58</v>
      </c>
      <c r="BM81" s="1627"/>
      <c r="BN81" s="1627"/>
      <c r="BO81" s="1627"/>
      <c r="BP81" s="40"/>
      <c r="BQ81" s="1627" t="str">
        <f>TEXT(DATE(LEFT('設定シート（非表示）'!C6,4)+1,3,31),"ggg")</f>
        <v>令和</v>
      </c>
      <c r="BR81" s="1627"/>
      <c r="BS81" s="1627"/>
      <c r="BT81" s="1627"/>
      <c r="BU81" s="1627" t="str">
        <f>TEXT(DATE(LEFT('設定シート（非表示）'!C6,4)+1,3,31),"e")</f>
        <v>6</v>
      </c>
      <c r="BV81" s="1627"/>
      <c r="BW81" s="1627"/>
      <c r="BX81" s="1627" t="s">
        <v>27</v>
      </c>
      <c r="BY81" s="1627"/>
      <c r="BZ81" s="1627">
        <v>3</v>
      </c>
      <c r="CA81" s="1627"/>
      <c r="CB81" s="1627"/>
      <c r="CC81" s="1627" t="s">
        <v>53</v>
      </c>
      <c r="CD81" s="1627"/>
      <c r="CE81" s="1627">
        <v>31</v>
      </c>
      <c r="CF81" s="1627"/>
      <c r="CG81" s="1627"/>
      <c r="CH81" s="1627" t="s">
        <v>57</v>
      </c>
      <c r="CI81" s="1627"/>
      <c r="CJ81" s="40"/>
      <c r="CK81" s="1627" t="s">
        <v>108</v>
      </c>
      <c r="CL81" s="1627"/>
      <c r="CM81" s="1627"/>
      <c r="CN81" s="1627"/>
      <c r="CO81" s="13"/>
      <c r="CP81" s="40"/>
      <c r="CQ81" s="40"/>
      <c r="CR81" s="40"/>
      <c r="CS81" s="40"/>
      <c r="CT81" s="40"/>
      <c r="CU81" s="40"/>
      <c r="CV81" s="40"/>
      <c r="CW81" s="40"/>
      <c r="CX81" s="13"/>
      <c r="CY81" s="13"/>
      <c r="CZ81" s="13"/>
      <c r="DA81" s="13"/>
      <c r="DB81" s="13"/>
      <c r="DC81" s="15"/>
      <c r="DF81" s="1718"/>
      <c r="DG81" s="1718"/>
    </row>
    <row r="82" spans="4:111 16378:16383" ht="8.25" customHeight="1">
      <c r="D82" s="1604"/>
      <c r="E82" s="1605"/>
      <c r="F82" s="1606"/>
      <c r="G82" s="33"/>
      <c r="H82" s="1396"/>
      <c r="I82" s="1396"/>
      <c r="J82" s="1396"/>
      <c r="K82" s="33"/>
      <c r="L82" s="33"/>
      <c r="M82" s="33"/>
      <c r="N82" s="33"/>
      <c r="O82" s="33"/>
      <c r="P82" s="33"/>
      <c r="Q82" s="34"/>
      <c r="R82" s="46"/>
      <c r="S82" s="30"/>
      <c r="T82" s="30"/>
      <c r="U82" s="30"/>
      <c r="V82" s="30"/>
      <c r="W82" s="30"/>
      <c r="X82" s="30"/>
      <c r="Y82" s="30"/>
      <c r="Z82" s="30"/>
      <c r="AA82" s="30"/>
      <c r="AB82" s="30"/>
      <c r="AC82" s="30"/>
      <c r="AD82" s="30"/>
      <c r="AE82" s="30"/>
      <c r="AF82" s="1729"/>
      <c r="AG82" s="1729"/>
      <c r="AH82" s="1729"/>
      <c r="AI82" s="1729"/>
      <c r="AJ82" s="1729"/>
      <c r="AK82" s="1729"/>
      <c r="AL82" s="1729"/>
      <c r="AM82" s="1729"/>
      <c r="AN82" s="1729"/>
      <c r="AO82" s="30"/>
      <c r="AP82" s="30"/>
      <c r="AQ82" s="30"/>
      <c r="AR82" s="1628"/>
      <c r="AS82" s="1628"/>
      <c r="AT82" s="1628"/>
      <c r="AU82" s="1628"/>
      <c r="AV82" s="1628"/>
      <c r="AW82" s="1628"/>
      <c r="AX82" s="1628"/>
      <c r="AY82" s="1628"/>
      <c r="AZ82" s="1628"/>
      <c r="BA82" s="1628"/>
      <c r="BB82" s="1628"/>
      <c r="BC82" s="1628"/>
      <c r="BD82" s="1628"/>
      <c r="BE82" s="1628"/>
      <c r="BF82" s="1628"/>
      <c r="BG82" s="1628"/>
      <c r="BH82" s="1628"/>
      <c r="BI82" s="1628"/>
      <c r="BJ82" s="1628"/>
      <c r="BK82" s="30"/>
      <c r="BL82" s="1628"/>
      <c r="BM82" s="1628"/>
      <c r="BN82" s="1628"/>
      <c r="BO82" s="1628"/>
      <c r="BP82" s="30"/>
      <c r="BQ82" s="1628"/>
      <c r="BR82" s="1628"/>
      <c r="BS82" s="1628"/>
      <c r="BT82" s="1628"/>
      <c r="BU82" s="1628"/>
      <c r="BV82" s="1628"/>
      <c r="BW82" s="1628"/>
      <c r="BX82" s="1628"/>
      <c r="BY82" s="1628"/>
      <c r="BZ82" s="1628"/>
      <c r="CA82" s="1628"/>
      <c r="CB82" s="1628"/>
      <c r="CC82" s="1628"/>
      <c r="CD82" s="1628"/>
      <c r="CE82" s="1628"/>
      <c r="CF82" s="1628"/>
      <c r="CG82" s="1628"/>
      <c r="CH82" s="1628"/>
      <c r="CI82" s="1628"/>
      <c r="CJ82" s="30"/>
      <c r="CK82" s="1628"/>
      <c r="CL82" s="1628"/>
      <c r="CM82" s="1628"/>
      <c r="CN82" s="1628"/>
      <c r="CP82" s="30"/>
      <c r="CQ82" s="30"/>
      <c r="CR82" s="30"/>
      <c r="CS82" s="30"/>
      <c r="CT82" s="30"/>
      <c r="CU82" s="30"/>
      <c r="CV82" s="30"/>
      <c r="CW82" s="30"/>
      <c r="DC82" s="18"/>
      <c r="DF82" s="1718"/>
      <c r="DG82" s="1718"/>
    </row>
    <row r="83" spans="4:111 16378:16383" ht="8.25" customHeight="1">
      <c r="D83" s="1604"/>
      <c r="E83" s="1605"/>
      <c r="F83" s="1606"/>
      <c r="G83" s="33"/>
      <c r="H83" s="1396"/>
      <c r="I83" s="1396"/>
      <c r="J83" s="1396"/>
      <c r="K83" s="33"/>
      <c r="L83" s="33"/>
      <c r="M83" s="33"/>
      <c r="N83" s="33"/>
      <c r="O83" s="33"/>
      <c r="P83" s="33"/>
      <c r="Q83" s="34"/>
      <c r="R83" s="47"/>
      <c r="S83" s="42"/>
      <c r="T83" s="42"/>
      <c r="U83" s="42"/>
      <c r="V83" s="42"/>
      <c r="W83" s="42"/>
      <c r="X83" s="42"/>
      <c r="Y83" s="42"/>
      <c r="Z83" s="42"/>
      <c r="AA83" s="42"/>
      <c r="AB83" s="42"/>
      <c r="AC83" s="42"/>
      <c r="AD83" s="42"/>
      <c r="AE83" s="42"/>
      <c r="AF83" s="1730"/>
      <c r="AG83" s="1730"/>
      <c r="AH83" s="1730"/>
      <c r="AI83" s="1730"/>
      <c r="AJ83" s="1730"/>
      <c r="AK83" s="1730"/>
      <c r="AL83" s="1730"/>
      <c r="AM83" s="1730"/>
      <c r="AN83" s="1730"/>
      <c r="AO83" s="42"/>
      <c r="AP83" s="42"/>
      <c r="AQ83" s="42"/>
      <c r="AR83" s="1629"/>
      <c r="AS83" s="1629"/>
      <c r="AT83" s="1629"/>
      <c r="AU83" s="1629"/>
      <c r="AV83" s="1629"/>
      <c r="AW83" s="1629"/>
      <c r="AX83" s="1629"/>
      <c r="AY83" s="1629"/>
      <c r="AZ83" s="1629"/>
      <c r="BA83" s="1629"/>
      <c r="BB83" s="1629"/>
      <c r="BC83" s="1629"/>
      <c r="BD83" s="1629"/>
      <c r="BE83" s="1629"/>
      <c r="BF83" s="1629"/>
      <c r="BG83" s="1629"/>
      <c r="BH83" s="1629"/>
      <c r="BI83" s="1629"/>
      <c r="BJ83" s="1629"/>
      <c r="BK83" s="42"/>
      <c r="BL83" s="1629"/>
      <c r="BM83" s="1629"/>
      <c r="BN83" s="1629"/>
      <c r="BO83" s="1629"/>
      <c r="BP83" s="42"/>
      <c r="BQ83" s="1629"/>
      <c r="BR83" s="1629"/>
      <c r="BS83" s="1629"/>
      <c r="BT83" s="1629"/>
      <c r="BU83" s="1629"/>
      <c r="BV83" s="1629"/>
      <c r="BW83" s="1629"/>
      <c r="BX83" s="1629"/>
      <c r="BY83" s="1629"/>
      <c r="BZ83" s="1629"/>
      <c r="CA83" s="1629"/>
      <c r="CB83" s="1629"/>
      <c r="CC83" s="1629"/>
      <c r="CD83" s="1629"/>
      <c r="CE83" s="1629"/>
      <c r="CF83" s="1629"/>
      <c r="CG83" s="1629"/>
      <c r="CH83" s="1629"/>
      <c r="CI83" s="1629"/>
      <c r="CJ83" s="42"/>
      <c r="CK83" s="1629"/>
      <c r="CL83" s="1629"/>
      <c r="CM83" s="1629"/>
      <c r="CN83" s="1629"/>
      <c r="CP83" s="42"/>
      <c r="CQ83" s="42"/>
      <c r="CR83" s="42"/>
      <c r="CS83" s="42"/>
      <c r="CT83" s="42"/>
      <c r="CU83" s="42"/>
      <c r="CV83" s="42"/>
      <c r="CW83" s="42"/>
      <c r="DC83" s="18"/>
      <c r="DF83" s="1718"/>
      <c r="DG83" s="1718"/>
      <c r="XEX83" s="592"/>
      <c r="XEY83" s="592"/>
      <c r="XEZ83" s="592"/>
      <c r="XFA83" s="592"/>
      <c r="XFB83" s="592"/>
      <c r="XFC83" s="592"/>
    </row>
    <row r="84" spans="4:111 16378:16383" ht="8.25" customHeight="1">
      <c r="D84" s="1604"/>
      <c r="E84" s="1605"/>
      <c r="F84" s="1606"/>
      <c r="G84" s="35"/>
      <c r="H84" s="1600" t="s">
        <v>124</v>
      </c>
      <c r="I84" s="1600"/>
      <c r="J84" s="1600"/>
      <c r="K84" s="1600"/>
      <c r="L84" s="1600"/>
      <c r="M84" s="1600"/>
      <c r="N84" s="1600"/>
      <c r="O84" s="1600"/>
      <c r="P84" s="1600"/>
      <c r="Q84" s="36"/>
      <c r="R84" s="27"/>
      <c r="V84" s="1729" t="s">
        <v>99</v>
      </c>
      <c r="W84" s="1729"/>
      <c r="X84" s="1729"/>
      <c r="Y84" s="1729"/>
      <c r="Z84" s="1729"/>
      <c r="AA84" s="1729"/>
      <c r="AB84" s="1729"/>
      <c r="AC84" s="1729"/>
      <c r="AD84" s="1729"/>
      <c r="AE84" s="1729"/>
      <c r="AF84" s="1729"/>
      <c r="AG84" s="1729"/>
      <c r="AH84" s="1729"/>
      <c r="AI84" s="1729"/>
      <c r="AJ84" s="1729"/>
      <c r="AK84" s="1729"/>
      <c r="AL84" s="1729"/>
      <c r="AM84" s="1729"/>
      <c r="AN84" s="1729"/>
      <c r="AO84" s="1729"/>
      <c r="AP84" s="1729"/>
      <c r="AQ84" s="1729"/>
      <c r="AR84" s="1729"/>
      <c r="AS84" s="1729"/>
      <c r="AT84" s="1729"/>
      <c r="AU84" s="1729"/>
      <c r="AV84" s="1729"/>
      <c r="BA84" s="18"/>
      <c r="BB84" s="2011" t="s">
        <v>17</v>
      </c>
      <c r="BC84" s="2012"/>
      <c r="BD84" s="2012"/>
      <c r="BE84" s="2012"/>
      <c r="BF84" s="2012"/>
      <c r="BG84" s="2012"/>
      <c r="BH84" s="2012"/>
      <c r="BI84" s="2012"/>
      <c r="BJ84" s="2012"/>
      <c r="BK84" s="2012"/>
      <c r="BL84" s="2012"/>
      <c r="BM84" s="2013"/>
      <c r="BQ84" s="1728" t="s">
        <v>360</v>
      </c>
      <c r="BR84" s="1728"/>
      <c r="BS84" s="1728"/>
      <c r="BT84" s="1728"/>
      <c r="BU84" s="1728"/>
      <c r="BV84" s="1728"/>
      <c r="BW84" s="1728"/>
      <c r="BX84" s="1728"/>
      <c r="BY84" s="1728"/>
      <c r="BZ84" s="1728"/>
      <c r="CA84" s="1728"/>
      <c r="CB84" s="1728"/>
      <c r="CC84" s="1728"/>
      <c r="CD84" s="1728"/>
      <c r="CE84" s="1728"/>
      <c r="CF84" s="1728"/>
      <c r="CG84" s="1728"/>
      <c r="CH84" s="1728"/>
      <c r="CI84" s="1728"/>
      <c r="CJ84" s="1728"/>
      <c r="CK84" s="1728"/>
      <c r="CL84" s="1728"/>
      <c r="CM84" s="1728"/>
      <c r="CN84" s="1728"/>
      <c r="CO84" s="1728"/>
      <c r="CP84" s="1728"/>
      <c r="CQ84" s="1728"/>
      <c r="CR84" s="1728"/>
      <c r="CS84" s="1728"/>
      <c r="CT84" s="1728"/>
      <c r="CU84" s="1728"/>
      <c r="CV84" s="1728"/>
      <c r="CW84" s="1728"/>
      <c r="CX84" s="13"/>
      <c r="CY84" s="13"/>
      <c r="CZ84" s="13"/>
      <c r="DA84" s="13"/>
      <c r="DB84" s="13"/>
      <c r="DC84" s="15"/>
      <c r="DF84" s="1718"/>
      <c r="DG84" s="1718"/>
      <c r="XEX84" s="322"/>
      <c r="XEY84" s="592"/>
      <c r="XEZ84" s="592"/>
      <c r="XFA84" s="592"/>
      <c r="XFB84" s="592"/>
      <c r="XFC84" s="592"/>
    </row>
    <row r="85" spans="4:111 16378:16383" ht="8.25" customHeight="1">
      <c r="D85" s="1604"/>
      <c r="E85" s="1605"/>
      <c r="F85" s="1606"/>
      <c r="G85" s="35"/>
      <c r="H85" s="1600"/>
      <c r="I85" s="1600"/>
      <c r="J85" s="1600"/>
      <c r="K85" s="1600"/>
      <c r="L85" s="1600"/>
      <c r="M85" s="1600"/>
      <c r="N85" s="1600"/>
      <c r="O85" s="1600"/>
      <c r="P85" s="1600"/>
      <c r="Q85" s="36"/>
      <c r="R85" s="27"/>
      <c r="V85" s="1729"/>
      <c r="W85" s="1729"/>
      <c r="X85" s="1729"/>
      <c r="Y85" s="1729"/>
      <c r="Z85" s="1729"/>
      <c r="AA85" s="1729"/>
      <c r="AB85" s="1729"/>
      <c r="AC85" s="1729"/>
      <c r="AD85" s="1729"/>
      <c r="AE85" s="1729"/>
      <c r="AF85" s="1729"/>
      <c r="AG85" s="1729"/>
      <c r="AH85" s="1729"/>
      <c r="AI85" s="1729"/>
      <c r="AJ85" s="1729"/>
      <c r="AK85" s="1729"/>
      <c r="AL85" s="1729"/>
      <c r="AM85" s="1729"/>
      <c r="AN85" s="1729"/>
      <c r="AO85" s="1729"/>
      <c r="AP85" s="1729"/>
      <c r="AQ85" s="1729"/>
      <c r="AR85" s="1729"/>
      <c r="AS85" s="1729"/>
      <c r="AT85" s="1729"/>
      <c r="AU85" s="1729"/>
      <c r="AV85" s="1729"/>
      <c r="BA85" s="18"/>
      <c r="BB85" s="2014"/>
      <c r="BC85" s="2015"/>
      <c r="BD85" s="2015"/>
      <c r="BE85" s="2015"/>
      <c r="BF85" s="2015"/>
      <c r="BG85" s="2015"/>
      <c r="BH85" s="2015"/>
      <c r="BI85" s="2015"/>
      <c r="BJ85" s="2015"/>
      <c r="BK85" s="2015"/>
      <c r="BL85" s="2015"/>
      <c r="BM85" s="2016"/>
      <c r="BQ85" s="1729"/>
      <c r="BR85" s="1729"/>
      <c r="BS85" s="1729"/>
      <c r="BT85" s="1729"/>
      <c r="BU85" s="1729"/>
      <c r="BV85" s="1729"/>
      <c r="BW85" s="1729"/>
      <c r="BX85" s="1729"/>
      <c r="BY85" s="1729"/>
      <c r="BZ85" s="1729"/>
      <c r="CA85" s="1729"/>
      <c r="CB85" s="1729"/>
      <c r="CC85" s="1729"/>
      <c r="CD85" s="1729"/>
      <c r="CE85" s="1729"/>
      <c r="CF85" s="1729"/>
      <c r="CG85" s="1729"/>
      <c r="CH85" s="1729"/>
      <c r="CI85" s="1729"/>
      <c r="CJ85" s="1729"/>
      <c r="CK85" s="1729"/>
      <c r="CL85" s="1729"/>
      <c r="CM85" s="1729"/>
      <c r="CN85" s="1729"/>
      <c r="CO85" s="1729"/>
      <c r="CP85" s="1729"/>
      <c r="CQ85" s="1729"/>
      <c r="CR85" s="1729"/>
      <c r="CS85" s="1729"/>
      <c r="CT85" s="1729"/>
      <c r="CU85" s="1729"/>
      <c r="CV85" s="1729"/>
      <c r="CW85" s="1729"/>
      <c r="DC85" s="18"/>
      <c r="DF85" s="1718"/>
      <c r="DG85" s="1718"/>
      <c r="XEX85" s="322"/>
      <c r="XEY85" s="592"/>
      <c r="XEZ85" s="322"/>
      <c r="XFA85" s="592"/>
      <c r="XFB85" s="592"/>
      <c r="XFC85" s="592"/>
    </row>
    <row r="86" spans="4:111 16378:16383" ht="8.25" customHeight="1">
      <c r="D86" s="1604"/>
      <c r="E86" s="1605"/>
      <c r="F86" s="1606"/>
      <c r="G86" s="37"/>
      <c r="H86" s="2052"/>
      <c r="I86" s="2052"/>
      <c r="J86" s="2052"/>
      <c r="K86" s="2052"/>
      <c r="L86" s="2052"/>
      <c r="M86" s="2052"/>
      <c r="N86" s="2052"/>
      <c r="O86" s="2052"/>
      <c r="P86" s="2052"/>
      <c r="Q86" s="38"/>
      <c r="R86" s="39"/>
      <c r="S86" s="12"/>
      <c r="T86" s="12"/>
      <c r="U86" s="12"/>
      <c r="V86" s="1730"/>
      <c r="W86" s="1730"/>
      <c r="X86" s="1730"/>
      <c r="Y86" s="1730"/>
      <c r="Z86" s="1730"/>
      <c r="AA86" s="1730"/>
      <c r="AB86" s="1730"/>
      <c r="AC86" s="1730"/>
      <c r="AD86" s="1730"/>
      <c r="AE86" s="1730"/>
      <c r="AF86" s="1730"/>
      <c r="AG86" s="1730"/>
      <c r="AH86" s="1730"/>
      <c r="AI86" s="1730"/>
      <c r="AJ86" s="1730"/>
      <c r="AK86" s="1730"/>
      <c r="AL86" s="1730"/>
      <c r="AM86" s="1730"/>
      <c r="AN86" s="1730"/>
      <c r="AO86" s="1730"/>
      <c r="AP86" s="1730"/>
      <c r="AQ86" s="1730"/>
      <c r="AR86" s="1730"/>
      <c r="AS86" s="1730"/>
      <c r="AT86" s="1730"/>
      <c r="AU86" s="1730"/>
      <c r="AV86" s="1730"/>
      <c r="AW86" s="12"/>
      <c r="AX86" s="12"/>
      <c r="AY86" s="12"/>
      <c r="AZ86" s="12"/>
      <c r="BA86" s="20"/>
      <c r="BB86" s="2017"/>
      <c r="BC86" s="2018"/>
      <c r="BD86" s="2018"/>
      <c r="BE86" s="2018"/>
      <c r="BF86" s="2018"/>
      <c r="BG86" s="2018"/>
      <c r="BH86" s="2018"/>
      <c r="BI86" s="2018"/>
      <c r="BJ86" s="2018"/>
      <c r="BK86" s="2018"/>
      <c r="BL86" s="2018"/>
      <c r="BM86" s="2019"/>
      <c r="BN86" s="12"/>
      <c r="BO86" s="12"/>
      <c r="BP86" s="12"/>
      <c r="BQ86" s="1730"/>
      <c r="BR86" s="1730"/>
      <c r="BS86" s="1730"/>
      <c r="BT86" s="1730"/>
      <c r="BU86" s="1730"/>
      <c r="BV86" s="1730"/>
      <c r="BW86" s="1730"/>
      <c r="BX86" s="1730"/>
      <c r="BY86" s="1730"/>
      <c r="BZ86" s="1730"/>
      <c r="CA86" s="1730"/>
      <c r="CB86" s="1730"/>
      <c r="CC86" s="1730"/>
      <c r="CD86" s="1730"/>
      <c r="CE86" s="1730"/>
      <c r="CF86" s="1730"/>
      <c r="CG86" s="1730"/>
      <c r="CH86" s="1730"/>
      <c r="CI86" s="1730"/>
      <c r="CJ86" s="1730"/>
      <c r="CK86" s="1730"/>
      <c r="CL86" s="1730"/>
      <c r="CM86" s="1730"/>
      <c r="CN86" s="1730"/>
      <c r="CO86" s="1730"/>
      <c r="CP86" s="1730"/>
      <c r="CQ86" s="1730"/>
      <c r="CR86" s="1730"/>
      <c r="CS86" s="1730"/>
      <c r="CT86" s="1730"/>
      <c r="CU86" s="1730"/>
      <c r="CV86" s="1730"/>
      <c r="CW86" s="1730"/>
      <c r="CX86" s="12"/>
      <c r="CY86" s="12"/>
      <c r="CZ86" s="12"/>
      <c r="DA86" s="12"/>
      <c r="DB86" s="12"/>
      <c r="DC86" s="20"/>
      <c r="DF86" s="1718"/>
      <c r="DG86" s="1718"/>
      <c r="XEX86" s="322"/>
      <c r="XEY86" s="322"/>
      <c r="XEZ86" s="322"/>
      <c r="XFA86" s="322"/>
      <c r="XFB86" s="592"/>
      <c r="XFC86" s="592"/>
    </row>
    <row r="87" spans="4:111 16378:16383" ht="8.25" customHeight="1">
      <c r="D87" s="1604"/>
      <c r="E87" s="1605"/>
      <c r="F87" s="1606"/>
      <c r="G87" s="2199" t="s">
        <v>359</v>
      </c>
      <c r="H87" s="2051"/>
      <c r="I87" s="2051"/>
      <c r="J87" s="2051"/>
      <c r="K87" s="2051"/>
      <c r="L87" s="2051"/>
      <c r="M87" s="2051"/>
      <c r="N87" s="2051"/>
      <c r="O87" s="2051"/>
      <c r="P87" s="2051"/>
      <c r="Q87" s="2200"/>
      <c r="R87" s="2103" t="s">
        <v>110</v>
      </c>
      <c r="S87" s="2008"/>
      <c r="T87" s="2008"/>
      <c r="U87" s="2008"/>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47" t="s">
        <v>111</v>
      </c>
      <c r="BC87" s="1997"/>
      <c r="BH87" s="1997" t="s">
        <v>41</v>
      </c>
      <c r="BI87" s="1997"/>
      <c r="BJ87" s="1997"/>
      <c r="BK87" s="1997"/>
      <c r="BL87" s="1997"/>
      <c r="BM87" s="1649"/>
      <c r="BN87" s="2007" t="s">
        <v>112</v>
      </c>
      <c r="BO87" s="2008"/>
      <c r="BP87" s="2008"/>
      <c r="BQ87" s="2008"/>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1718"/>
      <c r="DG87" s="1718"/>
      <c r="XEX87" s="593"/>
      <c r="XEY87" s="594"/>
      <c r="XEZ87" s="595"/>
      <c r="XFA87" s="596"/>
      <c r="XFB87" s="597"/>
      <c r="XFC87" s="595"/>
    </row>
    <row r="88" spans="4:111 16378:16383" ht="8.25" customHeight="1">
      <c r="D88" s="1604"/>
      <c r="E88" s="1605"/>
      <c r="F88" s="1606"/>
      <c r="G88" s="2201"/>
      <c r="H88" s="1396"/>
      <c r="I88" s="1396"/>
      <c r="J88" s="1396"/>
      <c r="K88" s="1396"/>
      <c r="L88" s="1396"/>
      <c r="M88" s="1396"/>
      <c r="N88" s="1396"/>
      <c r="O88" s="1396"/>
      <c r="P88" s="1396"/>
      <c r="Q88" s="2202"/>
      <c r="R88" s="2104"/>
      <c r="S88" s="1748"/>
      <c r="T88" s="1748"/>
      <c r="U88" s="1748"/>
      <c r="V88" s="2061" t="str">
        <f>IF(ISERROR(MID('保険料計算シート（非表示）'!E13,LEN('保険料計算シート（非表示）'!E13)-8,1)),"",MID('保険料計算シート（非表示）'!E13,LEN('保険料計算シート（非表示）'!E13)-8,1))</f>
        <v/>
      </c>
      <c r="W88" s="2062"/>
      <c r="X88" s="2063"/>
      <c r="Y88" s="1582" t="str">
        <f>IF(ISERROR(MID('保険料計算シート（非表示）'!E13,LEN('保険料計算シート（非表示）'!E13)-7,1)),"",MID('保険料計算シート（非表示）'!E13,LEN('保険料計算シート（非表示）'!E13)-7,1))</f>
        <v/>
      </c>
      <c r="Z88" s="1582"/>
      <c r="AA88" s="1582"/>
      <c r="AB88" s="1582" t="str">
        <f>IF(ISERROR(MID('保険料計算シート（非表示）'!E13,LEN('保険料計算シート（非表示）'!E13)-6,1)),"",MID('保険料計算シート（非表示）'!E13,LEN('保険料計算シート（非表示）'!E13)-6,1))</f>
        <v/>
      </c>
      <c r="AC88" s="1582"/>
      <c r="AD88" s="1582"/>
      <c r="AE88" s="1582" t="str">
        <f>IF(ISERROR(MID('保険料計算シート（非表示）'!E13,LEN('保険料計算シート（非表示）'!E13)-5,1)),"",MID('保険料計算シート（非表示）'!E13,LEN('保険料計算シート（非表示）'!E13)-5,1))</f>
        <v/>
      </c>
      <c r="AF88" s="1582"/>
      <c r="AG88" s="1582"/>
      <c r="AH88" s="1582" t="str">
        <f>IF(ISERROR(MID('保険料計算シート（非表示）'!E13,LEN('保険料計算シート（非表示）'!E13)-4,1)),"",MID('保険料計算シート（非表示）'!E13,LEN('保険料計算シート（非表示）'!E13)-4,1))</f>
        <v/>
      </c>
      <c r="AI88" s="1582"/>
      <c r="AJ88" s="1582"/>
      <c r="AK88" s="1582" t="str">
        <f>IF(ISERROR(MID('保険料計算シート（非表示）'!E13,LEN('保険料計算シート（非表示）'!E13)-3,1)),"",MID('保険料計算シート（非表示）'!E13,LEN('保険料計算シート（非表示）'!E13)-3,1))</f>
        <v/>
      </c>
      <c r="AL88" s="1582"/>
      <c r="AM88" s="1582"/>
      <c r="AN88" s="1582" t="str">
        <f>IF(ISERROR(MID('保険料計算シート（非表示）'!E13,LEN('保険料計算シート（非表示）'!E13)-2,1)),"",MID('保険料計算シート（非表示）'!E13,LEN('保険料計算シート（非表示）'!E13)-2,1))</f>
        <v/>
      </c>
      <c r="AO88" s="1582"/>
      <c r="AP88" s="1582"/>
      <c r="AQ88" s="1582" t="str">
        <f>IF(ISERROR(MID('保険料計算シート（非表示）'!E13,LEN('保険料計算シート（非表示）'!E13)-1,1)),"",MID('保険料計算シート（非表示）'!E13,LEN('保険料計算シート（非表示）'!E13)-1,1))</f>
        <v/>
      </c>
      <c r="AR88" s="1582"/>
      <c r="AS88" s="1582"/>
      <c r="AT88" s="1582" t="str">
        <f>IF('保険料計算シート（非表示）'!E13=0,"",IF(ISERROR(MID('保険料計算シート（非表示）'!E13,LEN('保険料計算シート（非表示）'!E13),1)),"",MID('保険料計算シート（非表示）'!E13,LEN('保険料計算シート（非表示）'!E13),1)))</f>
        <v/>
      </c>
      <c r="AU88" s="1582"/>
      <c r="AV88" s="1596"/>
      <c r="AW88" s="1593"/>
      <c r="AX88" s="1594"/>
      <c r="BA88" s="18"/>
      <c r="BB88" s="1595"/>
      <c r="BC88" s="1594"/>
      <c r="BH88" s="1594"/>
      <c r="BI88" s="1594"/>
      <c r="BJ88" s="1594"/>
      <c r="BK88" s="1594"/>
      <c r="BL88" s="1594"/>
      <c r="BM88" s="2004"/>
      <c r="BN88" s="2009"/>
      <c r="BO88" s="1748"/>
      <c r="BP88" s="1748"/>
      <c r="BQ88" s="1748"/>
      <c r="BR88" s="1615" t="str">
        <f>IF(ISERROR(MID('保険料計算シート（非表示）'!G13,LEN('保険料計算シート（非表示）'!G13)-10,1)),"",MID('保険料計算シート（非表示）'!G13,LEN('保険料計算シート（非表示）'!G13)-10,1))</f>
        <v/>
      </c>
      <c r="BS88" s="1616"/>
      <c r="BT88" s="1616"/>
      <c r="BU88" s="1582" t="str">
        <f>IF(ISERROR(MID('保険料計算シート（非表示）'!G13,LEN('保険料計算シート（非表示）'!G13)-9,1)),"",MID('保険料計算シート（非表示）'!G13,LEN('保険料計算シート（非表示）'!G13)-9,1))</f>
        <v/>
      </c>
      <c r="BV88" s="1582"/>
      <c r="BW88" s="1582"/>
      <c r="BX88" s="1626" t="str">
        <f>IF(ISERROR(MID('保険料計算シート（非表示）'!G13,LEN('保険料計算シート（非表示）'!G13)-8,1)),"",MID('保険料計算シート（非表示）'!G13,LEN('保険料計算シート（非表示）'!G13)-8,1))</f>
        <v/>
      </c>
      <c r="BY88" s="1582"/>
      <c r="BZ88" s="1582"/>
      <c r="CA88" s="1582" t="str">
        <f>IF(ISERROR(MID('保険料計算シート（非表示）'!G13,LEN('保険料計算シート（非表示）'!G13)-7,1)),"",MID('保険料計算シート（非表示）'!G13,LEN('保険料計算シート（非表示）'!G13)-7,1))</f>
        <v/>
      </c>
      <c r="CB88" s="1582"/>
      <c r="CC88" s="1582"/>
      <c r="CD88" s="1582" t="str">
        <f>IF(ISERROR(MID('保険料計算シート（非表示）'!G13,LEN('保険料計算シート（非表示）'!G13)-6,1)),"",MID('保険料計算シート（非表示）'!G13,LEN('保険料計算シート（非表示）'!G13)-6,1))</f>
        <v/>
      </c>
      <c r="CE88" s="1582"/>
      <c r="CF88" s="1582"/>
      <c r="CG88" s="1582" t="str">
        <f>IF(ISERROR(MID('保険料計算シート（非表示）'!G13,LEN('保険料計算シート（非表示）'!G13)-5,1)),"",MID('保険料計算シート（非表示）'!G13,LEN('保険料計算シート（非表示）'!G13)-5,1))</f>
        <v/>
      </c>
      <c r="CH88" s="1582"/>
      <c r="CI88" s="1582"/>
      <c r="CJ88" s="1582" t="str">
        <f>IF(ISERROR(MID('保険料計算シート（非表示）'!G13,LEN('保険料計算シート（非表示）'!G13)-4,1)),"",MID('保険料計算シート（非表示）'!G13,LEN('保険料計算シート（非表示）'!G13)-4,1))</f>
        <v/>
      </c>
      <c r="CK88" s="1582"/>
      <c r="CL88" s="1582"/>
      <c r="CM88" s="1582" t="str">
        <f>IF(ISERROR(MID('保険料計算シート（非表示）'!G13,LEN('保険料計算シート（非表示）'!G13)-3,1)),"",MID('保険料計算シート（非表示）'!G13,LEN('保険料計算シート（非表示）'!G13)-3,1))</f>
        <v/>
      </c>
      <c r="CN88" s="1582"/>
      <c r="CO88" s="1582"/>
      <c r="CP88" s="1582" t="str">
        <f>IF(ISERROR(MID('保険料計算シート（非表示）'!G13,LEN('保険料計算シート（非表示）'!G13)-2,1)),"",MID('保険料計算シート（非表示）'!G13,LEN('保険料計算シート（非表示）'!G13)-2,1))</f>
        <v/>
      </c>
      <c r="CQ88" s="1582"/>
      <c r="CR88" s="1582"/>
      <c r="CS88" s="1582" t="str">
        <f>IF(ISERROR(MID('保険料計算シート（非表示）'!G13,LEN('保険料計算シート（非表示）'!G13)-1,1)),"",MID('保険料計算シート（非表示）'!G13,LEN('保険料計算シート（非表示）'!G13)-1,1))</f>
        <v/>
      </c>
      <c r="CT88" s="1582"/>
      <c r="CU88" s="1582"/>
      <c r="CV88" s="1582" t="str">
        <f>IF('保険料計算シート（非表示）'!G13=0,"",IF(ISERROR(MID('保険料計算シート（非表示）'!G13,LEN('保険料計算シート（非表示）'!G13),1)),"",MID('保険料計算シート（非表示）'!G13,LEN('保険料計算シート（非表示）'!G13),1)))</f>
        <v/>
      </c>
      <c r="CW88" s="1582"/>
      <c r="CX88" s="1596"/>
      <c r="CY88" s="1593"/>
      <c r="CZ88" s="1594"/>
      <c r="DC88" s="18"/>
      <c r="DF88" s="1718"/>
      <c r="DG88" s="1718"/>
      <c r="XEX88" s="322"/>
      <c r="XEY88" s="597"/>
      <c r="XEZ88" s="595"/>
      <c r="XFA88" s="598"/>
      <c r="XFB88" s="597"/>
      <c r="XFC88"/>
    </row>
    <row r="89" spans="4:111 16378:16383" ht="8.25" customHeight="1">
      <c r="D89" s="1604"/>
      <c r="E89" s="1605"/>
      <c r="F89" s="1606"/>
      <c r="G89" s="2201"/>
      <c r="H89" s="1396"/>
      <c r="I89" s="1396"/>
      <c r="J89" s="1396"/>
      <c r="K89" s="1396"/>
      <c r="L89" s="1396"/>
      <c r="M89" s="1396"/>
      <c r="N89" s="1396"/>
      <c r="O89" s="1396"/>
      <c r="P89" s="1396"/>
      <c r="Q89" s="2202"/>
      <c r="R89" s="2104"/>
      <c r="S89" s="1748"/>
      <c r="T89" s="1748"/>
      <c r="U89" s="1748"/>
      <c r="V89" s="2064"/>
      <c r="W89" s="2065"/>
      <c r="X89" s="2066"/>
      <c r="Y89" s="1582"/>
      <c r="Z89" s="1582"/>
      <c r="AA89" s="1582"/>
      <c r="AB89" s="1582"/>
      <c r="AC89" s="1582"/>
      <c r="AD89" s="1582"/>
      <c r="AE89" s="1582"/>
      <c r="AF89" s="1582"/>
      <c r="AG89" s="1582"/>
      <c r="AH89" s="1582"/>
      <c r="AI89" s="1582"/>
      <c r="AJ89" s="1582"/>
      <c r="AK89" s="1582"/>
      <c r="AL89" s="1582"/>
      <c r="AM89" s="1582"/>
      <c r="AN89" s="1582"/>
      <c r="AO89" s="1582"/>
      <c r="AP89" s="1582"/>
      <c r="AQ89" s="1582"/>
      <c r="AR89" s="1582"/>
      <c r="AS89" s="1582"/>
      <c r="AT89" s="1582"/>
      <c r="AU89" s="1582"/>
      <c r="AV89" s="1596"/>
      <c r="AW89" s="1595"/>
      <c r="AX89" s="1594"/>
      <c r="BA89" s="18"/>
      <c r="BB89" s="1998">
        <f>IF(算定基礎賃金集計表!U89=算定基礎賃金集計表!BT89,BB94+BB99,IF(算定基礎賃金集計表!U89=0,BB99,IF(算定基礎賃金集計表!BT89=0,BB94,BB94+BB99)))</f>
        <v>0</v>
      </c>
      <c r="BC89" s="1999"/>
      <c r="BD89" s="1999"/>
      <c r="BE89" s="1999"/>
      <c r="BF89" s="1999"/>
      <c r="BG89" s="1999"/>
      <c r="BH89" s="1999"/>
      <c r="BI89" s="1999"/>
      <c r="BJ89" s="1999"/>
      <c r="BK89" s="1999"/>
      <c r="BL89" s="1999"/>
      <c r="BM89" s="2000"/>
      <c r="BN89" s="2009"/>
      <c r="BO89" s="1748"/>
      <c r="BP89" s="1748"/>
      <c r="BQ89" s="1748"/>
      <c r="BR89" s="1615"/>
      <c r="BS89" s="1616"/>
      <c r="BT89" s="1616"/>
      <c r="BU89" s="1582"/>
      <c r="BV89" s="1582"/>
      <c r="BW89" s="1582"/>
      <c r="BX89" s="1626"/>
      <c r="BY89" s="1582"/>
      <c r="BZ89" s="1582"/>
      <c r="CA89" s="1582"/>
      <c r="CB89" s="1582"/>
      <c r="CC89" s="1582"/>
      <c r="CD89" s="1582"/>
      <c r="CE89" s="1582"/>
      <c r="CF89" s="1582"/>
      <c r="CG89" s="1582"/>
      <c r="CH89" s="1582"/>
      <c r="CI89" s="1582"/>
      <c r="CJ89" s="1582"/>
      <c r="CK89" s="1582"/>
      <c r="CL89" s="1582"/>
      <c r="CM89" s="1582"/>
      <c r="CN89" s="1582"/>
      <c r="CO89" s="1582"/>
      <c r="CP89" s="1582"/>
      <c r="CQ89" s="1582"/>
      <c r="CR89" s="1582"/>
      <c r="CS89" s="1582"/>
      <c r="CT89" s="1582"/>
      <c r="CU89" s="1582"/>
      <c r="CV89" s="1582"/>
      <c r="CW89" s="1582"/>
      <c r="CX89" s="1596"/>
      <c r="CY89" s="1595"/>
      <c r="CZ89" s="1594"/>
      <c r="DC89" s="18"/>
      <c r="DF89" s="1718"/>
      <c r="DG89" s="1718"/>
      <c r="XEX89" s="2321"/>
      <c r="XEY89" s="1599"/>
      <c r="XEZ89" s="1581"/>
      <c r="XFA89" s="1599"/>
      <c r="XFB89" s="1599"/>
      <c r="XFC89" s="1599"/>
    </row>
    <row r="90" spans="4:111 16378:16383" ht="8.25" customHeight="1">
      <c r="D90" s="1604"/>
      <c r="E90" s="1605"/>
      <c r="F90" s="1606"/>
      <c r="G90" s="2201"/>
      <c r="H90" s="1396"/>
      <c r="I90" s="1396"/>
      <c r="J90" s="1396"/>
      <c r="K90" s="1396"/>
      <c r="L90" s="1396"/>
      <c r="M90" s="1396"/>
      <c r="N90" s="1396"/>
      <c r="O90" s="1396"/>
      <c r="P90" s="1396"/>
      <c r="Q90" s="2202"/>
      <c r="R90" s="2104"/>
      <c r="S90" s="1748"/>
      <c r="T90" s="1748"/>
      <c r="U90" s="1748"/>
      <c r="V90" s="1692"/>
      <c r="W90" s="1693"/>
      <c r="X90" s="1694"/>
      <c r="Y90" s="1582"/>
      <c r="Z90" s="1582"/>
      <c r="AA90" s="1582"/>
      <c r="AB90" s="1582"/>
      <c r="AC90" s="1582"/>
      <c r="AD90" s="1582"/>
      <c r="AE90" s="1582"/>
      <c r="AF90" s="1582"/>
      <c r="AG90" s="1582"/>
      <c r="AH90" s="1582"/>
      <c r="AI90" s="1582"/>
      <c r="AJ90" s="1582"/>
      <c r="AK90" s="1582"/>
      <c r="AL90" s="1582"/>
      <c r="AM90" s="1582"/>
      <c r="AN90" s="1582"/>
      <c r="AO90" s="1582"/>
      <c r="AP90" s="1582"/>
      <c r="AQ90" s="1582"/>
      <c r="AR90" s="1582"/>
      <c r="AS90" s="1582"/>
      <c r="AT90" s="1582"/>
      <c r="AU90" s="1582"/>
      <c r="AV90" s="1596"/>
      <c r="AW90" s="1595"/>
      <c r="AX90" s="1594"/>
      <c r="AY90" s="1731" t="s">
        <v>22</v>
      </c>
      <c r="AZ90" s="1731"/>
      <c r="BA90" s="1757"/>
      <c r="BB90" s="1998"/>
      <c r="BC90" s="1999"/>
      <c r="BD90" s="1999"/>
      <c r="BE90" s="1999"/>
      <c r="BF90" s="1999"/>
      <c r="BG90" s="1999"/>
      <c r="BH90" s="1999"/>
      <c r="BI90" s="1999"/>
      <c r="BJ90" s="1999"/>
      <c r="BK90" s="1999"/>
      <c r="BL90" s="1999"/>
      <c r="BM90" s="2000"/>
      <c r="BN90" s="2009"/>
      <c r="BO90" s="1748"/>
      <c r="BP90" s="1748"/>
      <c r="BQ90" s="1748"/>
      <c r="BR90" s="1615"/>
      <c r="BS90" s="1616"/>
      <c r="BT90" s="1616"/>
      <c r="BU90" s="1582"/>
      <c r="BV90" s="1582"/>
      <c r="BW90" s="1582"/>
      <c r="BX90" s="1626"/>
      <c r="BY90" s="1582"/>
      <c r="BZ90" s="1582"/>
      <c r="CA90" s="1582"/>
      <c r="CB90" s="1582"/>
      <c r="CC90" s="1582"/>
      <c r="CD90" s="1582"/>
      <c r="CE90" s="1582"/>
      <c r="CF90" s="1582"/>
      <c r="CG90" s="1582"/>
      <c r="CH90" s="1582"/>
      <c r="CI90" s="1582"/>
      <c r="CJ90" s="1582"/>
      <c r="CK90" s="1582"/>
      <c r="CL90" s="1582"/>
      <c r="CM90" s="1582"/>
      <c r="CN90" s="1582"/>
      <c r="CO90" s="1582"/>
      <c r="CP90" s="1582"/>
      <c r="CQ90" s="1582"/>
      <c r="CR90" s="1582"/>
      <c r="CS90" s="1582"/>
      <c r="CT90" s="1582"/>
      <c r="CU90" s="1582"/>
      <c r="CV90" s="1582"/>
      <c r="CW90" s="1582"/>
      <c r="CX90" s="1596"/>
      <c r="CY90" s="1595"/>
      <c r="CZ90" s="1594"/>
      <c r="DA90" s="1594" t="s">
        <v>26</v>
      </c>
      <c r="DB90" s="1594"/>
      <c r="DC90" s="18"/>
      <c r="DF90" s="1718"/>
      <c r="DG90" s="1718"/>
      <c r="XEX90" s="2322"/>
      <c r="XEY90" s="1581"/>
      <c r="XEZ90" s="1581"/>
      <c r="XFA90" s="1599"/>
      <c r="XFB90" s="1599"/>
      <c r="XFC90" s="1599"/>
    </row>
    <row r="91" spans="4:111 16378:16383" ht="8.25" customHeight="1">
      <c r="D91" s="1604"/>
      <c r="E91" s="1605"/>
      <c r="F91" s="1606"/>
      <c r="G91" s="2203"/>
      <c r="H91" s="2204"/>
      <c r="I91" s="2204"/>
      <c r="J91" s="2204"/>
      <c r="K91" s="2204"/>
      <c r="L91" s="2204"/>
      <c r="M91" s="2204"/>
      <c r="N91" s="2204"/>
      <c r="O91" s="2204"/>
      <c r="P91" s="2204"/>
      <c r="Q91" s="2205"/>
      <c r="R91" s="2105"/>
      <c r="S91" s="1749"/>
      <c r="T91" s="1749"/>
      <c r="U91" s="1749"/>
      <c r="AD91" s="1592" t="s">
        <v>113</v>
      </c>
      <c r="AE91" s="1592"/>
      <c r="AM91" s="1592" t="s">
        <v>113</v>
      </c>
      <c r="AN91" s="1592"/>
      <c r="AY91" s="1731"/>
      <c r="AZ91" s="1731"/>
      <c r="BA91" s="1757"/>
      <c r="BB91" s="2001"/>
      <c r="BC91" s="2002"/>
      <c r="BD91" s="2002"/>
      <c r="BE91" s="2002"/>
      <c r="BF91" s="2002"/>
      <c r="BG91" s="2002"/>
      <c r="BH91" s="2002"/>
      <c r="BI91" s="2002"/>
      <c r="BJ91" s="2002"/>
      <c r="BK91" s="2002"/>
      <c r="BL91" s="2002"/>
      <c r="BM91" s="2003"/>
      <c r="BN91" s="2010"/>
      <c r="BO91" s="1749"/>
      <c r="BP91" s="1749"/>
      <c r="BQ91" s="1749"/>
      <c r="BR91" s="41"/>
      <c r="BS91" s="41"/>
      <c r="BT91" s="41"/>
      <c r="BU91" s="41"/>
      <c r="BV91" s="41"/>
      <c r="BW91" s="1592" t="s">
        <v>113</v>
      </c>
      <c r="BX91" s="1592"/>
      <c r="BY91" s="12"/>
      <c r="BZ91" s="12"/>
      <c r="CA91" s="12"/>
      <c r="CB91" s="12"/>
      <c r="CC91" s="12"/>
      <c r="CD91" s="12"/>
      <c r="CE91" s="12"/>
      <c r="CF91" s="1592" t="s">
        <v>113</v>
      </c>
      <c r="CG91" s="1592"/>
      <c r="CH91" s="12"/>
      <c r="CI91" s="12"/>
      <c r="CJ91" s="12"/>
      <c r="CK91" s="12"/>
      <c r="CL91" s="12"/>
      <c r="CM91" s="12"/>
      <c r="CN91" s="12"/>
      <c r="CO91" s="1592" t="s">
        <v>113</v>
      </c>
      <c r="CP91" s="1592"/>
      <c r="CQ91" s="12"/>
      <c r="CR91" s="12"/>
      <c r="CS91" s="12"/>
      <c r="CT91" s="12"/>
      <c r="CU91" s="12"/>
      <c r="CV91" s="12"/>
      <c r="CW91" s="12"/>
      <c r="CX91" s="12"/>
      <c r="DA91" s="1597"/>
      <c r="DB91" s="1597"/>
      <c r="DC91" s="20"/>
      <c r="DF91" s="1718"/>
      <c r="DG91" s="1718"/>
      <c r="XEX91" s="2322"/>
      <c r="XEY91" s="1581"/>
      <c r="XEZ91" s="1581"/>
      <c r="XFA91" s="1599"/>
      <c r="XFB91" s="1599"/>
      <c r="XFC91" s="1599"/>
    </row>
    <row r="92" spans="4:111 16378:16383" ht="8.25" customHeight="1">
      <c r="D92" s="1604"/>
      <c r="E92" s="1605"/>
      <c r="F92" s="1606"/>
      <c r="G92" s="2053" t="s">
        <v>40</v>
      </c>
      <c r="H92" s="2054"/>
      <c r="I92" s="2054"/>
      <c r="J92" s="2054"/>
      <c r="K92" s="2054"/>
      <c r="L92" s="2054"/>
      <c r="M92" s="2054"/>
      <c r="N92" s="2054"/>
      <c r="O92" s="2054"/>
      <c r="P92" s="2054"/>
      <c r="Q92" s="2055"/>
      <c r="R92" s="2103" t="s">
        <v>114</v>
      </c>
      <c r="S92" s="2008"/>
      <c r="T92" s="2008"/>
      <c r="U92" s="2008"/>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2005" t="s">
        <v>115</v>
      </c>
      <c r="BC92" s="1993"/>
      <c r="BD92" s="130"/>
      <c r="BE92" s="130"/>
      <c r="BF92" s="130"/>
      <c r="BG92" s="130"/>
      <c r="BH92" s="1993" t="s">
        <v>41</v>
      </c>
      <c r="BI92" s="1993"/>
      <c r="BJ92" s="1993"/>
      <c r="BK92" s="1993"/>
      <c r="BL92" s="1993"/>
      <c r="BM92" s="1994"/>
      <c r="BN92" s="1748" t="s">
        <v>116</v>
      </c>
      <c r="BO92" s="1748"/>
      <c r="BP92" s="1748"/>
      <c r="BQ92" s="1748"/>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1718"/>
      <c r="DG92" s="1718"/>
      <c r="XEX92" s="1598"/>
      <c r="XEY92" s="1580"/>
      <c r="XEZ92" s="1581"/>
      <c r="XFA92" s="700"/>
      <c r="XFB92" s="1580"/>
      <c r="XFC92" s="1581"/>
    </row>
    <row r="93" spans="4:111 16378:16383" ht="8.25" customHeight="1" thickBot="1">
      <c r="D93" s="1604"/>
      <c r="E93" s="1605"/>
      <c r="F93" s="1606"/>
      <c r="G93" s="2056"/>
      <c r="H93" s="1096"/>
      <c r="I93" s="1096"/>
      <c r="J93" s="1096"/>
      <c r="K93" s="1096"/>
      <c r="L93" s="1096"/>
      <c r="M93" s="1096"/>
      <c r="N93" s="1096"/>
      <c r="O93" s="1096"/>
      <c r="P93" s="1096"/>
      <c r="Q93" s="2057"/>
      <c r="R93" s="2104"/>
      <c r="S93" s="1748"/>
      <c r="T93" s="1748"/>
      <c r="U93" s="1748"/>
      <c r="V93" s="1615" t="str">
        <f>IF(ISERROR(MID('保険料計算シート（非表示）'!E14,LEN('保険料計算シート（非表示）'!E14)-8,1)),"",MID('保険料計算シート（非表示）'!E14,LEN('保険料計算シート（非表示）'!E14)-8,1))</f>
        <v/>
      </c>
      <c r="W93" s="1616"/>
      <c r="X93" s="1616"/>
      <c r="Y93" s="1582" t="str">
        <f>IF(ISERROR(MID('保険料計算シート（非表示）'!E14,LEN('保険料計算シート（非表示）'!E14)-7,1)),"",MID('保険料計算シート（非表示）'!E14,LEN('保険料計算シート（非表示）'!E14)-7,1))</f>
        <v/>
      </c>
      <c r="Z93" s="1582"/>
      <c r="AA93" s="1582"/>
      <c r="AB93" s="1582" t="str">
        <f>IF(ISERROR(MID('保険料計算シート（非表示）'!E14,LEN('保険料計算シート（非表示）'!E14)-6,1)),"",MID('保険料計算シート（非表示）'!E14,LEN('保険料計算シート（非表示）'!E14)-6,1))</f>
        <v/>
      </c>
      <c r="AC93" s="1582"/>
      <c r="AD93" s="1582"/>
      <c r="AE93" s="1582" t="str">
        <f>IF(ISERROR(MID('保険料計算シート（非表示）'!E14,LEN('保険料計算シート（非表示）'!E14)-5,1)),"",MID('保険料計算シート（非表示）'!E14,LEN('保険料計算シート（非表示）'!E14)-5,1))</f>
        <v/>
      </c>
      <c r="AF93" s="1582"/>
      <c r="AG93" s="1582"/>
      <c r="AH93" s="1582" t="str">
        <f>IF(ISERROR(MID('保険料計算シート（非表示）'!E14,LEN('保険料計算シート（非表示）'!E14)-4,1)),"",MID('保険料計算シート（非表示）'!E14,LEN('保険料計算シート（非表示）'!E14)-4,1))</f>
        <v/>
      </c>
      <c r="AI93" s="1582"/>
      <c r="AJ93" s="1582"/>
      <c r="AK93" s="1582" t="str">
        <f>IF(ISERROR(MID('保険料計算シート（非表示）'!E14,LEN('保険料計算シート（非表示）'!E14)-3,1)),"",MID('保険料計算シート（非表示）'!E14,LEN('保険料計算シート（非表示）'!E14)-3,1))</f>
        <v/>
      </c>
      <c r="AL93" s="1582"/>
      <c r="AM93" s="1582"/>
      <c r="AN93" s="2050" t="str">
        <f>IF(ISERROR(MID('保険料計算シート（非表示）'!E14,LEN('保険料計算シート（非表示）'!E14)-2,1)),"",MID('保険料計算シート（非表示）'!E14,LEN('保険料計算シート（非表示）'!E14)-2,1))</f>
        <v/>
      </c>
      <c r="AO93" s="1640"/>
      <c r="AP93" s="1641"/>
      <c r="AQ93" s="1582" t="str">
        <f>IF(ISERROR(MID('保険料計算シート（非表示）'!E14,LEN('保険料計算シート（非表示）'!E14)-1,1)),"",MID('保険料計算シート（非表示）'!E14,LEN('保険料計算シート（非表示）'!E14)-1,1))</f>
        <v/>
      </c>
      <c r="AR93" s="1582"/>
      <c r="AS93" s="1582"/>
      <c r="AT93" s="1582" t="str">
        <f>IF('保険料計算シート（非表示）'!E14=0,"",IF(ISERROR(MID('保険料計算シート（非表示）'!E14,LEN('保険料計算シート（非表示）'!E14),1)),"",MID('保険料計算シート（非表示）'!E14,LEN('保険料計算シート（非表示）'!E14),1)))</f>
        <v/>
      </c>
      <c r="AU93" s="1582"/>
      <c r="AV93" s="1596"/>
      <c r="AW93" s="1593"/>
      <c r="AX93" s="1594"/>
      <c r="BA93" s="18"/>
      <c r="BB93" s="2006"/>
      <c r="BC93" s="1995"/>
      <c r="BD93" s="130"/>
      <c r="BE93" s="130"/>
      <c r="BF93" s="130"/>
      <c r="BG93" s="130"/>
      <c r="BH93" s="1995"/>
      <c r="BI93" s="1995"/>
      <c r="BJ93" s="1995"/>
      <c r="BK93" s="1995"/>
      <c r="BL93" s="1995"/>
      <c r="BM93" s="1996"/>
      <c r="BN93" s="1748"/>
      <c r="BO93" s="1748"/>
      <c r="BP93" s="1748"/>
      <c r="BQ93" s="1748"/>
      <c r="BR93" s="1615" t="str">
        <f>IF(ISERROR(MID('保険料計算シート（非表示）'!G14,LEN('保険料計算シート（非表示）'!G14)-10,1)),"",MID('保険料計算シート（非表示）'!G14,LEN('保険料計算シート（非表示）'!G14)-10,1))</f>
        <v/>
      </c>
      <c r="BS93" s="1616"/>
      <c r="BT93" s="1616"/>
      <c r="BU93" s="1582" t="str">
        <f>IF(ISERROR(MID('保険料計算シート（非表示）'!G14,LEN('保険料計算シート（非表示）'!G14)-9,1)),"",MID('保険料計算シート（非表示）'!G14,LEN('保険料計算シート（非表示）'!G14)-9,1))</f>
        <v/>
      </c>
      <c r="BV93" s="1582"/>
      <c r="BW93" s="1582"/>
      <c r="BX93" s="1626" t="str">
        <f>IF(ISERROR(MID('保険料計算シート（非表示）'!G14,LEN('保険料計算シート（非表示）'!G14)-8,1)),"",MID('保険料計算シート（非表示）'!G14,LEN('保険料計算シート（非表示）'!G14)-8,1))</f>
        <v/>
      </c>
      <c r="BY93" s="1582"/>
      <c r="BZ93" s="1582"/>
      <c r="CA93" s="1582" t="str">
        <f>IF(ISERROR(MID('保険料計算シート（非表示）'!G14,LEN('保険料計算シート（非表示）'!G14)-7,1)),"",MID('保険料計算シート（非表示）'!G14,LEN('保険料計算シート（非表示）'!G14)-7,1))</f>
        <v/>
      </c>
      <c r="CB93" s="1582"/>
      <c r="CC93" s="1582"/>
      <c r="CD93" s="1582" t="str">
        <f>IF(ISERROR(MID('保険料計算シート（非表示）'!G14,LEN('保険料計算シート（非表示）'!G14)-6,1)),"",MID('保険料計算シート（非表示）'!G14,LEN('保険料計算シート（非表示）'!G14)-6,1))</f>
        <v/>
      </c>
      <c r="CE93" s="1582"/>
      <c r="CF93" s="1582"/>
      <c r="CG93" s="1582" t="str">
        <f>IF(ISERROR(MID('保険料計算シート（非表示）'!G14,LEN('保険料計算シート（非表示）'!G14)-5,1)),"",MID('保険料計算シート（非表示）'!G14,LEN('保険料計算シート（非表示）'!G14)-5,1))</f>
        <v/>
      </c>
      <c r="CH93" s="1582"/>
      <c r="CI93" s="1582"/>
      <c r="CJ93" s="1582" t="str">
        <f>IF(ISERROR(MID('保険料計算シート（非表示）'!G14,LEN('保険料計算シート（非表示）'!G14)-4,1)),"",MID('保険料計算シート（非表示）'!G14,LEN('保険料計算シート（非表示）'!G14)-4,1))</f>
        <v/>
      </c>
      <c r="CK93" s="1582"/>
      <c r="CL93" s="1582"/>
      <c r="CM93" s="1582" t="str">
        <f>IF(ISERROR(MID('保険料計算シート（非表示）'!G14,LEN('保険料計算シート（非表示）'!G14)-3,1)),"",MID('保険料計算シート（非表示）'!G14,LEN('保険料計算シート（非表示）'!G14)-3,1))</f>
        <v/>
      </c>
      <c r="CN93" s="1582"/>
      <c r="CO93" s="1582"/>
      <c r="CP93" s="1582" t="str">
        <f>IF(ISERROR(MID('保険料計算シート（非表示）'!G14,LEN('保険料計算シート（非表示）'!G14)-2,1)),"",MID('保険料計算シート（非表示）'!G14,LEN('保険料計算シート（非表示）'!G14)-2,1))</f>
        <v/>
      </c>
      <c r="CQ93" s="1582"/>
      <c r="CR93" s="1582"/>
      <c r="CS93" s="1582" t="str">
        <f>IF(ISERROR(MID('保険料計算シート（非表示）'!G14,LEN('保険料計算シート（非表示）'!G14)-1,1)),"",MID('保険料計算シート（非表示）'!G14,LEN('保険料計算シート（非表示）'!G14)-1,1))</f>
        <v/>
      </c>
      <c r="CT93" s="1582"/>
      <c r="CU93" s="1582"/>
      <c r="CV93" s="1582" t="str">
        <f>IF('保険料計算シート（非表示）'!G14=0,"",IF(ISERROR(MID('保険料計算シート（非表示）'!G14,LEN('保険料計算シート（非表示）'!G14),1)),"",MID('保険料計算シート（非表示）'!G14,LEN('保険料計算シート（非表示）'!G14),1)))</f>
        <v/>
      </c>
      <c r="CW93" s="1582"/>
      <c r="CX93" s="1596"/>
      <c r="CY93" s="1593"/>
      <c r="CZ93" s="1594"/>
      <c r="DC93" s="18"/>
      <c r="DF93" s="1718"/>
      <c r="DG93" s="1718"/>
      <c r="XEX93" s="1599"/>
      <c r="XEY93" s="1580"/>
      <c r="XEZ93" s="1581"/>
      <c r="XFA93" s="1578"/>
      <c r="XFB93" s="1580"/>
      <c r="XFC93" s="1581"/>
    </row>
    <row r="94" spans="4:111 16378:16383" ht="8.25" customHeight="1">
      <c r="D94" s="1604"/>
      <c r="E94" s="1605"/>
      <c r="F94" s="1606"/>
      <c r="G94" s="2056"/>
      <c r="H94" s="1096"/>
      <c r="I94" s="1096"/>
      <c r="J94" s="1096"/>
      <c r="K94" s="1096"/>
      <c r="L94" s="1096"/>
      <c r="M94" s="1096"/>
      <c r="N94" s="1096"/>
      <c r="O94" s="1096"/>
      <c r="P94" s="1096"/>
      <c r="Q94" s="2057"/>
      <c r="R94" s="2104"/>
      <c r="S94" s="1748"/>
      <c r="T94" s="1748"/>
      <c r="U94" s="1748"/>
      <c r="V94" s="1615"/>
      <c r="W94" s="1616"/>
      <c r="X94" s="1616"/>
      <c r="Y94" s="1582"/>
      <c r="Z94" s="1582"/>
      <c r="AA94" s="1582"/>
      <c r="AB94" s="1582"/>
      <c r="AC94" s="1582"/>
      <c r="AD94" s="1582"/>
      <c r="AE94" s="1582"/>
      <c r="AF94" s="1582"/>
      <c r="AG94" s="1582"/>
      <c r="AH94" s="1582"/>
      <c r="AI94" s="1582"/>
      <c r="AJ94" s="1582"/>
      <c r="AK94" s="1582"/>
      <c r="AL94" s="1582"/>
      <c r="AM94" s="1582"/>
      <c r="AN94" s="1642"/>
      <c r="AO94" s="1643"/>
      <c r="AP94" s="1644"/>
      <c r="AQ94" s="1582"/>
      <c r="AR94" s="1582"/>
      <c r="AS94" s="1582"/>
      <c r="AT94" s="1582"/>
      <c r="AU94" s="1582"/>
      <c r="AV94" s="1596"/>
      <c r="AW94" s="1595"/>
      <c r="AX94" s="1594"/>
      <c r="BB94" s="1983"/>
      <c r="BC94" s="1984"/>
      <c r="BD94" s="1984"/>
      <c r="BE94" s="1984"/>
      <c r="BF94" s="1984"/>
      <c r="BG94" s="1984"/>
      <c r="BH94" s="1984"/>
      <c r="BI94" s="1984"/>
      <c r="BJ94" s="1984"/>
      <c r="BK94" s="1984"/>
      <c r="BL94" s="1984"/>
      <c r="BM94" s="1985"/>
      <c r="BN94" s="1748"/>
      <c r="BO94" s="1748"/>
      <c r="BP94" s="1748"/>
      <c r="BQ94" s="1748"/>
      <c r="BR94" s="1615"/>
      <c r="BS94" s="1616"/>
      <c r="BT94" s="1616"/>
      <c r="BU94" s="1582"/>
      <c r="BV94" s="1582"/>
      <c r="BW94" s="1582"/>
      <c r="BX94" s="1626"/>
      <c r="BY94" s="1582"/>
      <c r="BZ94" s="1582"/>
      <c r="CA94" s="1582"/>
      <c r="CB94" s="1582"/>
      <c r="CC94" s="1582"/>
      <c r="CD94" s="1582"/>
      <c r="CE94" s="1582"/>
      <c r="CF94" s="1582"/>
      <c r="CG94" s="1582"/>
      <c r="CH94" s="1582"/>
      <c r="CI94" s="1582"/>
      <c r="CJ94" s="1582"/>
      <c r="CK94" s="1582"/>
      <c r="CL94" s="1582"/>
      <c r="CM94" s="1582"/>
      <c r="CN94" s="1582"/>
      <c r="CO94" s="1582"/>
      <c r="CP94" s="1582"/>
      <c r="CQ94" s="1582"/>
      <c r="CR94" s="1582"/>
      <c r="CS94" s="1582"/>
      <c r="CT94" s="1582"/>
      <c r="CU94" s="1582"/>
      <c r="CV94" s="1582"/>
      <c r="CW94" s="1582"/>
      <c r="CX94" s="1596"/>
      <c r="CY94" s="1595"/>
      <c r="CZ94" s="1594"/>
      <c r="DC94" s="18"/>
      <c r="DF94" s="1718"/>
      <c r="DG94" s="1718"/>
      <c r="XEX94" s="1599"/>
      <c r="XEY94" s="1580"/>
      <c r="XEZ94" s="1581"/>
      <c r="XFA94" s="1578"/>
      <c r="XFB94" s="1580"/>
      <c r="XFC94" s="1581"/>
    </row>
    <row r="95" spans="4:111 16378:16383" ht="8.25" customHeight="1">
      <c r="D95" s="1604"/>
      <c r="E95" s="1605"/>
      <c r="F95" s="1606"/>
      <c r="G95" s="2056"/>
      <c r="H95" s="1096"/>
      <c r="I95" s="1096"/>
      <c r="J95" s="1096"/>
      <c r="K95" s="1096"/>
      <c r="L95" s="1096"/>
      <c r="M95" s="1096"/>
      <c r="N95" s="1096"/>
      <c r="O95" s="1096"/>
      <c r="P95" s="1096"/>
      <c r="Q95" s="2057"/>
      <c r="R95" s="2104"/>
      <c r="S95" s="1748"/>
      <c r="T95" s="1748"/>
      <c r="U95" s="1748"/>
      <c r="V95" s="1615"/>
      <c r="W95" s="1616"/>
      <c r="X95" s="1616"/>
      <c r="Y95" s="1582"/>
      <c r="Z95" s="1582"/>
      <c r="AA95" s="1582"/>
      <c r="AB95" s="1582"/>
      <c r="AC95" s="1582"/>
      <c r="AD95" s="1582"/>
      <c r="AE95" s="1582"/>
      <c r="AF95" s="1582"/>
      <c r="AG95" s="1582"/>
      <c r="AH95" s="1582"/>
      <c r="AI95" s="1582"/>
      <c r="AJ95" s="1582"/>
      <c r="AK95" s="1582"/>
      <c r="AL95" s="1582"/>
      <c r="AM95" s="1582"/>
      <c r="AN95" s="1612"/>
      <c r="AO95" s="1645"/>
      <c r="AP95" s="1646"/>
      <c r="AQ95" s="1582"/>
      <c r="AR95" s="1582"/>
      <c r="AS95" s="1582"/>
      <c r="AT95" s="1582"/>
      <c r="AU95" s="1582"/>
      <c r="AV95" s="1596"/>
      <c r="AW95" s="1595"/>
      <c r="AX95" s="1594"/>
      <c r="AY95" s="1731" t="s">
        <v>22</v>
      </c>
      <c r="AZ95" s="1731"/>
      <c r="BA95" s="1731"/>
      <c r="BB95" s="1986"/>
      <c r="BC95" s="1987"/>
      <c r="BD95" s="1987"/>
      <c r="BE95" s="1987"/>
      <c r="BF95" s="1987"/>
      <c r="BG95" s="1987"/>
      <c r="BH95" s="1987"/>
      <c r="BI95" s="1987"/>
      <c r="BJ95" s="1987"/>
      <c r="BK95" s="1987"/>
      <c r="BL95" s="1987"/>
      <c r="BM95" s="1988"/>
      <c r="BN95" s="1748"/>
      <c r="BO95" s="1748"/>
      <c r="BP95" s="1748"/>
      <c r="BQ95" s="1748"/>
      <c r="BR95" s="1615"/>
      <c r="BS95" s="1616"/>
      <c r="BT95" s="1616"/>
      <c r="BU95" s="1582"/>
      <c r="BV95" s="1582"/>
      <c r="BW95" s="1582"/>
      <c r="BX95" s="1626"/>
      <c r="BY95" s="1582"/>
      <c r="BZ95" s="1582"/>
      <c r="CA95" s="1582"/>
      <c r="CB95" s="1582"/>
      <c r="CC95" s="1582"/>
      <c r="CD95" s="1582"/>
      <c r="CE95" s="1582"/>
      <c r="CF95" s="1582"/>
      <c r="CG95" s="1582"/>
      <c r="CH95" s="1582"/>
      <c r="CI95" s="1582"/>
      <c r="CJ95" s="1582"/>
      <c r="CK95" s="1582"/>
      <c r="CL95" s="1582"/>
      <c r="CM95" s="1582"/>
      <c r="CN95" s="1582"/>
      <c r="CO95" s="1582"/>
      <c r="CP95" s="1582"/>
      <c r="CQ95" s="1582"/>
      <c r="CR95" s="1582"/>
      <c r="CS95" s="1582"/>
      <c r="CT95" s="1582"/>
      <c r="CU95" s="1582"/>
      <c r="CV95" s="1582"/>
      <c r="CW95" s="1582"/>
      <c r="CX95" s="1596"/>
      <c r="CY95" s="1595"/>
      <c r="CZ95" s="1594"/>
      <c r="DA95" s="1594" t="s">
        <v>26</v>
      </c>
      <c r="DB95" s="1594"/>
      <c r="DC95" s="18"/>
      <c r="DF95" s="1718"/>
      <c r="DG95" s="1718"/>
      <c r="XEX95" s="1599"/>
      <c r="XEY95" s="1580"/>
      <c r="XEZ95" s="1581"/>
      <c r="XFA95" s="1578"/>
      <c r="XFB95" s="1580"/>
      <c r="XFC95" s="1581"/>
    </row>
    <row r="96" spans="4:111 16378:16383" ht="8.25" customHeight="1" thickBot="1">
      <c r="D96" s="1604"/>
      <c r="E96" s="1605"/>
      <c r="F96" s="1606"/>
      <c r="G96" s="2058"/>
      <c r="H96" s="2059"/>
      <c r="I96" s="2059"/>
      <c r="J96" s="2059"/>
      <c r="K96" s="2059"/>
      <c r="L96" s="2059"/>
      <c r="M96" s="2059"/>
      <c r="N96" s="2059"/>
      <c r="O96" s="2059"/>
      <c r="P96" s="2059"/>
      <c r="Q96" s="2060"/>
      <c r="R96" s="2105"/>
      <c r="S96" s="1749"/>
      <c r="T96" s="1749"/>
      <c r="U96" s="1749"/>
      <c r="V96" s="12"/>
      <c r="W96" s="12"/>
      <c r="X96" s="12"/>
      <c r="Y96" s="12"/>
      <c r="Z96" s="12"/>
      <c r="AA96" s="12"/>
      <c r="AB96" s="12"/>
      <c r="AC96" s="12"/>
      <c r="AD96" s="1592" t="s">
        <v>113</v>
      </c>
      <c r="AE96" s="1592"/>
      <c r="AF96" s="12"/>
      <c r="AG96" s="12"/>
      <c r="AH96" s="12"/>
      <c r="AI96" s="12"/>
      <c r="AJ96" s="12"/>
      <c r="AK96" s="12"/>
      <c r="AL96" s="12"/>
      <c r="AM96" s="1592" t="s">
        <v>113</v>
      </c>
      <c r="AN96" s="1592"/>
      <c r="AO96" s="12"/>
      <c r="AP96" s="12"/>
      <c r="AQ96" s="12"/>
      <c r="AR96" s="12"/>
      <c r="AS96" s="12"/>
      <c r="AT96" s="12"/>
      <c r="AU96" s="12"/>
      <c r="AV96" s="12"/>
      <c r="AW96" s="12"/>
      <c r="AX96" s="12"/>
      <c r="AY96" s="1992"/>
      <c r="AZ96" s="1992"/>
      <c r="BA96" s="1992"/>
      <c r="BB96" s="1989"/>
      <c r="BC96" s="1990"/>
      <c r="BD96" s="1990"/>
      <c r="BE96" s="1990"/>
      <c r="BF96" s="1990"/>
      <c r="BG96" s="1990"/>
      <c r="BH96" s="1990"/>
      <c r="BI96" s="1990"/>
      <c r="BJ96" s="1990"/>
      <c r="BK96" s="1990"/>
      <c r="BL96" s="1990"/>
      <c r="BM96" s="1991"/>
      <c r="BN96" s="1749"/>
      <c r="BO96" s="1749"/>
      <c r="BP96" s="1749"/>
      <c r="BQ96" s="1749"/>
      <c r="BR96" s="41"/>
      <c r="BS96" s="41"/>
      <c r="BT96" s="41"/>
      <c r="BU96" s="41"/>
      <c r="BV96" s="41"/>
      <c r="BW96" s="1592" t="s">
        <v>113</v>
      </c>
      <c r="BX96" s="1592"/>
      <c r="BY96" s="12"/>
      <c r="BZ96" s="12"/>
      <c r="CA96" s="12"/>
      <c r="CB96" s="12"/>
      <c r="CC96" s="12"/>
      <c r="CD96" s="12"/>
      <c r="CE96" s="12"/>
      <c r="CF96" s="1592" t="s">
        <v>113</v>
      </c>
      <c r="CG96" s="1592"/>
      <c r="CH96" s="12"/>
      <c r="CI96" s="12"/>
      <c r="CJ96" s="12"/>
      <c r="CK96" s="12"/>
      <c r="CL96" s="12"/>
      <c r="CM96" s="12"/>
      <c r="CN96" s="12"/>
      <c r="CO96" s="1592" t="s">
        <v>113</v>
      </c>
      <c r="CP96" s="1592"/>
      <c r="CQ96" s="12"/>
      <c r="CR96" s="12"/>
      <c r="CS96" s="12"/>
      <c r="CT96" s="12"/>
      <c r="CU96" s="12"/>
      <c r="CV96" s="12"/>
      <c r="CW96" s="12"/>
      <c r="CX96" s="12"/>
      <c r="CY96" s="12"/>
      <c r="CZ96" s="12"/>
      <c r="DA96" s="1597"/>
      <c r="DB96" s="1597"/>
      <c r="DC96" s="20"/>
      <c r="DF96" s="1718"/>
      <c r="DG96" s="1718"/>
      <c r="XEX96" s="1599"/>
      <c r="XEY96" s="1580"/>
      <c r="XEZ96" s="1581"/>
      <c r="XFA96" s="1578"/>
      <c r="XFB96" s="1580"/>
      <c r="XFC96" s="1581"/>
    </row>
    <row r="97" spans="4:116 16378:16383" ht="8.25" customHeight="1">
      <c r="D97" s="1604"/>
      <c r="E97" s="1605"/>
      <c r="F97" s="1606"/>
      <c r="G97" s="2332" t="s">
        <v>702</v>
      </c>
      <c r="H97" s="2333"/>
      <c r="I97" s="2333"/>
      <c r="J97" s="2333"/>
      <c r="K97" s="2333"/>
      <c r="L97" s="2333"/>
      <c r="M97" s="2333"/>
      <c r="N97" s="2333"/>
      <c r="O97" s="2333"/>
      <c r="P97" s="2333"/>
      <c r="Q97" s="2334"/>
      <c r="R97" s="1751" t="s">
        <v>118</v>
      </c>
      <c r="S97" s="1752"/>
      <c r="T97" s="1752"/>
      <c r="U97" s="1752"/>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2005" t="s">
        <v>117</v>
      </c>
      <c r="BC97" s="1993"/>
      <c r="BD97" s="130"/>
      <c r="BE97" s="130"/>
      <c r="BF97" s="130"/>
      <c r="BG97" s="130"/>
      <c r="BH97" s="1993" t="s">
        <v>41</v>
      </c>
      <c r="BI97" s="1993"/>
      <c r="BJ97" s="1993"/>
      <c r="BK97" s="1993"/>
      <c r="BL97" s="1993"/>
      <c r="BM97" s="1994"/>
      <c r="BN97" s="1751" t="s">
        <v>118</v>
      </c>
      <c r="BO97" s="1752"/>
      <c r="BP97" s="1752"/>
      <c r="BQ97" s="1752"/>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1718"/>
      <c r="DG97" s="1718"/>
      <c r="XEX97" s="1579"/>
      <c r="XEY97" s="1580"/>
      <c r="XEZ97" s="1581"/>
      <c r="XFA97" s="700"/>
      <c r="XFB97" s="1580"/>
      <c r="XFC97" s="1581"/>
    </row>
    <row r="98" spans="4:116 16378:16383" ht="8.25" customHeight="1" thickBot="1">
      <c r="D98" s="1604"/>
      <c r="E98" s="1605"/>
      <c r="F98" s="1606"/>
      <c r="G98" s="2335"/>
      <c r="H98" s="1096"/>
      <c r="I98" s="1096"/>
      <c r="J98" s="1096"/>
      <c r="K98" s="1096"/>
      <c r="L98" s="1096"/>
      <c r="M98" s="1096"/>
      <c r="N98" s="1096"/>
      <c r="O98" s="1096"/>
      <c r="P98" s="1096"/>
      <c r="Q98" s="2336"/>
      <c r="R98" s="1753"/>
      <c r="S98" s="1754"/>
      <c r="T98" s="1754"/>
      <c r="U98" s="1754"/>
      <c r="V98" s="1615" t="str">
        <f>IF(ISERROR(MID('保険料計算シート（非表示）'!E17,LEN('保険料計算シート（非表示）'!E17)-8,1)),"",MID('保険料計算シート（非表示）'!E17,LEN('保険料計算シート（非表示）'!E17)-8,1))</f>
        <v/>
      </c>
      <c r="W98" s="1616"/>
      <c r="X98" s="1616"/>
      <c r="Y98" s="1616" t="str">
        <f>IF(ISERROR(MID('保険料計算シート（非表示）'!E17,LEN('保険料計算シート（非表示）'!E17)-7,1)),"",MID('保険料計算シート（非表示）'!E17,LEN('保険料計算シート（非表示）'!E17)-7,1))</f>
        <v/>
      </c>
      <c r="Z98" s="1582"/>
      <c r="AA98" s="1582"/>
      <c r="AB98" s="1582" t="str">
        <f>IF(ISERROR(MID('保険料計算シート（非表示）'!E17,LEN('保険料計算シート（非表示）'!E17)-6,1)),"",MID('保険料計算シート（非表示）'!E17,LEN('保険料計算シート（非表示）'!E17)-6,1))</f>
        <v/>
      </c>
      <c r="AC98" s="1582"/>
      <c r="AD98" s="1582"/>
      <c r="AE98" s="1582" t="str">
        <f>IF(ISERROR(MID('保険料計算シート（非表示）'!E17,LEN('保険料計算シート（非表示）'!E17)-5,1)),"",MID('保険料計算シート（非表示）'!E17,LEN('保険料計算シート（非表示）'!E17)-5,1))</f>
        <v/>
      </c>
      <c r="AF98" s="1582"/>
      <c r="AG98" s="1582"/>
      <c r="AH98" s="1582" t="str">
        <f>IF(ISERROR(MID('保険料計算シート（非表示）'!E17,LEN('保険料計算シート（非表示）'!E17)-4,1)),"",MID('保険料計算シート（非表示）'!E17,LEN('保険料計算シート（非表示）'!E17)-4,1))</f>
        <v/>
      </c>
      <c r="AI98" s="1582"/>
      <c r="AJ98" s="1582"/>
      <c r="AK98" s="1582" t="str">
        <f>IF(ISERROR(MID('保険料計算シート（非表示）'!E17,LEN('保険料計算シート（非表示）'!E17)-3,1)),"",MID('保険料計算シート（非表示）'!E17,LEN('保険料計算シート（非表示）'!E17)-3,1))</f>
        <v/>
      </c>
      <c r="AL98" s="1582"/>
      <c r="AM98" s="1582"/>
      <c r="AN98" s="1582" t="str">
        <f>IF(ISERROR(MID('保険料計算シート（非表示）'!E17,LEN('保険料計算シート（非表示）'!E17)-2,1)),"",MID('保険料計算シート（非表示）'!E17,LEN('保険料計算シート（非表示）'!E17)-2,1))</f>
        <v/>
      </c>
      <c r="AO98" s="1582"/>
      <c r="AP98" s="1582"/>
      <c r="AQ98" s="1582" t="str">
        <f>IF(ISERROR(MID('保険料計算シート（非表示）'!E17,LEN('保険料計算シート（非表示）'!E17)-1,1)),"",MID('保険料計算シート（非表示）'!E17,LEN('保険料計算シート（非表示）'!E17)-1,1))</f>
        <v/>
      </c>
      <c r="AR98" s="1582"/>
      <c r="AS98" s="1582"/>
      <c r="AT98" s="1582" t="str">
        <f>IF('保険料計算シート（非表示）'!E17=0,"",IF(ISERROR(MID('保険料計算シート（非表示）'!E17,LEN('保険料計算シート（非表示）'!E17),1)),"",MID('保険料計算シート（非表示）'!E17,LEN('保険料計算シート（非表示）'!E17),1)))</f>
        <v/>
      </c>
      <c r="AU98" s="1582"/>
      <c r="AV98" s="1596"/>
      <c r="AW98" s="1593"/>
      <c r="AX98" s="1594"/>
      <c r="BA98" s="18"/>
      <c r="BB98" s="2006"/>
      <c r="BC98" s="1995"/>
      <c r="BD98" s="130"/>
      <c r="BE98" s="130"/>
      <c r="BF98" s="130"/>
      <c r="BG98" s="130"/>
      <c r="BH98" s="1995"/>
      <c r="BI98" s="1995"/>
      <c r="BJ98" s="1995"/>
      <c r="BK98" s="1995"/>
      <c r="BL98" s="1995"/>
      <c r="BM98" s="1996"/>
      <c r="BN98" s="1753"/>
      <c r="BO98" s="1754"/>
      <c r="BP98" s="1754"/>
      <c r="BQ98" s="1754"/>
      <c r="BR98" s="1615" t="str">
        <f>IF(ISERROR(MID('保険料計算シート（非表示）'!G17,LEN('保険料計算シート（非表示）'!G17)-10,1)),"",MID('保険料計算シート（非表示）'!G17,LEN('保険料計算シート（非表示）'!G17)-10,1))</f>
        <v/>
      </c>
      <c r="BS98" s="1616"/>
      <c r="BT98" s="1616"/>
      <c r="BU98" s="1582" t="str">
        <f>IF(ISERROR(MID('保険料計算シート（非表示）'!G17,LEN('保険料計算シート（非表示）'!G17)-9,1)),"",MID('保険料計算シート（非表示）'!G17,LEN('保険料計算シート（非表示）'!G17)-9,1))</f>
        <v/>
      </c>
      <c r="BV98" s="1582"/>
      <c r="BW98" s="1582"/>
      <c r="BX98" s="1626" t="str">
        <f>IF(ISERROR(MID('保険料計算シート（非表示）'!G17,LEN('保険料計算シート（非表示）'!G17)-8,1)),"",MID('保険料計算シート（非表示）'!G17,LEN('保険料計算シート（非表示）'!G17)-8,1))</f>
        <v/>
      </c>
      <c r="BY98" s="1582"/>
      <c r="BZ98" s="1582"/>
      <c r="CA98" s="1582" t="str">
        <f>IF(ISERROR(MID('保険料計算シート（非表示）'!G17,LEN('保険料計算シート（非表示）'!G17)-7,1)),"",MID('保険料計算シート（非表示）'!G17,LEN('保険料計算シート（非表示）'!G17)-7,1))</f>
        <v/>
      </c>
      <c r="CB98" s="1582"/>
      <c r="CC98" s="1582"/>
      <c r="CD98" s="1582" t="str">
        <f>IF(ISERROR(MID('保険料計算シート（非表示）'!G17,LEN('保険料計算シート（非表示）'!G17)-6,1)),"",MID('保険料計算シート（非表示）'!G17,LEN('保険料計算シート（非表示）'!G17)-6,1))</f>
        <v/>
      </c>
      <c r="CE98" s="1582"/>
      <c r="CF98" s="1582"/>
      <c r="CG98" s="1582" t="str">
        <f>IF(ISERROR(MID('保険料計算シート（非表示）'!G17,LEN('保険料計算シート（非表示）'!G17)-5,1)),"",MID('保険料計算シート（非表示）'!G17,LEN('保険料計算シート（非表示）'!G17)-5,1))</f>
        <v/>
      </c>
      <c r="CH98" s="1582"/>
      <c r="CI98" s="1582"/>
      <c r="CJ98" s="1582" t="str">
        <f>IF(ISERROR(MID('保険料計算シート（非表示）'!G17,LEN('保険料計算シート（非表示）'!G17)-4,1)),"",MID('保険料計算シート（非表示）'!G17,LEN('保険料計算シート（非表示）'!G17)-4,1))</f>
        <v/>
      </c>
      <c r="CK98" s="1582"/>
      <c r="CL98" s="1582"/>
      <c r="CM98" s="1582" t="str">
        <f>IF(ISERROR(MID('保険料計算シート（非表示）'!G17,LEN('保険料計算シート（非表示）'!G17)-3,1)),"",MID('保険料計算シート（非表示）'!G17,LEN('保険料計算シート（非表示）'!G17)-3,1))</f>
        <v/>
      </c>
      <c r="CN98" s="1582"/>
      <c r="CO98" s="1582"/>
      <c r="CP98" s="1582" t="str">
        <f>IF(ISERROR(MID('保険料計算シート（非表示）'!G17,LEN('保険料計算シート（非表示）'!G17)-2,1)),"",MID('保険料計算シート（非表示）'!G17,LEN('保険料計算シート（非表示）'!G17)-2,1))</f>
        <v/>
      </c>
      <c r="CQ98" s="1582"/>
      <c r="CR98" s="1582"/>
      <c r="CS98" s="1582" t="str">
        <f>IF(ISERROR(MID('保険料計算シート（非表示）'!G17,LEN('保険料計算シート（非表示）'!G17)-1,1)),"",MID('保険料計算シート（非表示）'!G17,LEN('保険料計算シート（非表示）'!G17)-1,1))</f>
        <v/>
      </c>
      <c r="CT98" s="1582"/>
      <c r="CU98" s="1582"/>
      <c r="CV98" s="1582" t="str">
        <f>IF('保険料計算シート（非表示）'!G17=0,"",IF(ISERROR(MID('保険料計算シート（非表示）'!G17,LEN('保険料計算シート（非表示）'!G17),1)),"",MID('保険料計算シート（非表示）'!G17,LEN('保険料計算シート（非表示）'!G17),1)))</f>
        <v/>
      </c>
      <c r="CW98" s="1582"/>
      <c r="CX98" s="1596"/>
      <c r="CY98" s="1593"/>
      <c r="CZ98" s="1594"/>
      <c r="DC98" s="18"/>
      <c r="DF98" s="1718"/>
      <c r="DG98" s="1718"/>
      <c r="XEX98" s="1579"/>
      <c r="XEY98" s="1580"/>
      <c r="XEZ98" s="1581"/>
      <c r="XFA98" s="1600"/>
      <c r="XFB98" s="1580"/>
      <c r="XFC98" s="1581"/>
    </row>
    <row r="99" spans="4:116 16378:16383" ht="8.25" customHeight="1">
      <c r="D99" s="1604"/>
      <c r="E99" s="1605"/>
      <c r="F99" s="1606"/>
      <c r="G99" s="2335"/>
      <c r="H99" s="1096"/>
      <c r="I99" s="1096"/>
      <c r="J99" s="1096"/>
      <c r="K99" s="1096"/>
      <c r="L99" s="1096"/>
      <c r="M99" s="1096"/>
      <c r="N99" s="1096"/>
      <c r="O99" s="1096"/>
      <c r="P99" s="1096"/>
      <c r="Q99" s="2336"/>
      <c r="R99" s="1754"/>
      <c r="S99" s="1754"/>
      <c r="T99" s="1754"/>
      <c r="U99" s="1754"/>
      <c r="V99" s="1615"/>
      <c r="W99" s="1616"/>
      <c r="X99" s="1616"/>
      <c r="Y99" s="1582"/>
      <c r="Z99" s="1582"/>
      <c r="AA99" s="1582"/>
      <c r="AB99" s="1582"/>
      <c r="AC99" s="1582"/>
      <c r="AD99" s="1582"/>
      <c r="AE99" s="1582"/>
      <c r="AF99" s="1582"/>
      <c r="AG99" s="1582"/>
      <c r="AH99" s="1582"/>
      <c r="AI99" s="1582"/>
      <c r="AJ99" s="1582"/>
      <c r="AK99" s="1582"/>
      <c r="AL99" s="1582"/>
      <c r="AM99" s="1582"/>
      <c r="AN99" s="1582"/>
      <c r="AO99" s="1582"/>
      <c r="AP99" s="1582"/>
      <c r="AQ99" s="1582"/>
      <c r="AR99" s="1582"/>
      <c r="AS99" s="1582"/>
      <c r="AT99" s="1582"/>
      <c r="AU99" s="1582"/>
      <c r="AV99" s="1596"/>
      <c r="AW99" s="1595"/>
      <c r="AX99" s="1594"/>
      <c r="BB99" s="1617"/>
      <c r="BC99" s="1618"/>
      <c r="BD99" s="1618"/>
      <c r="BE99" s="1618"/>
      <c r="BF99" s="1618"/>
      <c r="BG99" s="1618"/>
      <c r="BH99" s="1618"/>
      <c r="BI99" s="1618"/>
      <c r="BJ99" s="1618"/>
      <c r="BK99" s="1618"/>
      <c r="BL99" s="1618"/>
      <c r="BM99" s="1619"/>
      <c r="BN99" s="1754"/>
      <c r="BO99" s="1754"/>
      <c r="BP99" s="1754"/>
      <c r="BQ99" s="1754"/>
      <c r="BR99" s="1615"/>
      <c r="BS99" s="1616"/>
      <c r="BT99" s="1616"/>
      <c r="BU99" s="1582"/>
      <c r="BV99" s="1582"/>
      <c r="BW99" s="1582"/>
      <c r="BX99" s="1626"/>
      <c r="BY99" s="1582"/>
      <c r="BZ99" s="1582"/>
      <c r="CA99" s="1582"/>
      <c r="CB99" s="1582"/>
      <c r="CC99" s="1582"/>
      <c r="CD99" s="1582"/>
      <c r="CE99" s="1582"/>
      <c r="CF99" s="1582"/>
      <c r="CG99" s="1582"/>
      <c r="CH99" s="1582"/>
      <c r="CI99" s="1582"/>
      <c r="CJ99" s="1582"/>
      <c r="CK99" s="1582"/>
      <c r="CL99" s="1582"/>
      <c r="CM99" s="1582"/>
      <c r="CN99" s="1582"/>
      <c r="CO99" s="1582"/>
      <c r="CP99" s="1582"/>
      <c r="CQ99" s="1582"/>
      <c r="CR99" s="1582"/>
      <c r="CS99" s="1582"/>
      <c r="CT99" s="1582"/>
      <c r="CU99" s="1582"/>
      <c r="CV99" s="1582"/>
      <c r="CW99" s="1582"/>
      <c r="CX99" s="1596"/>
      <c r="CY99" s="1595"/>
      <c r="CZ99" s="1594"/>
      <c r="DC99" s="18"/>
      <c r="DF99" s="1718"/>
      <c r="DG99" s="1718"/>
      <c r="XEX99" s="1579"/>
      <c r="XEY99" s="1580"/>
      <c r="XEZ99" s="1581"/>
      <c r="XFA99" s="1600"/>
      <c r="XFB99" s="1580"/>
      <c r="XFC99" s="1581"/>
    </row>
    <row r="100" spans="4:116 16378:16383" ht="8.25" customHeight="1">
      <c r="D100" s="1604"/>
      <c r="E100" s="1605"/>
      <c r="F100" s="1606"/>
      <c r="G100" s="2335"/>
      <c r="H100" s="1096"/>
      <c r="I100" s="1096"/>
      <c r="J100" s="1096"/>
      <c r="K100" s="1096"/>
      <c r="L100" s="1096"/>
      <c r="M100" s="1096"/>
      <c r="N100" s="1096"/>
      <c r="O100" s="1096"/>
      <c r="P100" s="1096"/>
      <c r="Q100" s="2336"/>
      <c r="R100" s="1754"/>
      <c r="S100" s="1754"/>
      <c r="T100" s="1754"/>
      <c r="U100" s="1754"/>
      <c r="V100" s="1615"/>
      <c r="W100" s="1616"/>
      <c r="X100" s="1616"/>
      <c r="Y100" s="1582"/>
      <c r="Z100" s="1582"/>
      <c r="AA100" s="1582"/>
      <c r="AB100" s="1582"/>
      <c r="AC100" s="1582"/>
      <c r="AD100" s="1582"/>
      <c r="AE100" s="1582"/>
      <c r="AF100" s="1582"/>
      <c r="AG100" s="1582"/>
      <c r="AH100" s="1582"/>
      <c r="AI100" s="1582"/>
      <c r="AJ100" s="1582"/>
      <c r="AK100" s="1582"/>
      <c r="AL100" s="1582"/>
      <c r="AM100" s="1582"/>
      <c r="AN100" s="1582"/>
      <c r="AO100" s="1582"/>
      <c r="AP100" s="1582"/>
      <c r="AQ100" s="1582"/>
      <c r="AR100" s="1582"/>
      <c r="AS100" s="1582"/>
      <c r="AT100" s="1582"/>
      <c r="AU100" s="1582"/>
      <c r="AV100" s="1596"/>
      <c r="AW100" s="1595"/>
      <c r="AX100" s="1594"/>
      <c r="AY100" s="1731" t="s">
        <v>22</v>
      </c>
      <c r="AZ100" s="1731"/>
      <c r="BA100" s="1731"/>
      <c r="BB100" s="1620"/>
      <c r="BC100" s="1621"/>
      <c r="BD100" s="1621"/>
      <c r="BE100" s="1621"/>
      <c r="BF100" s="1621"/>
      <c r="BG100" s="1621"/>
      <c r="BH100" s="1621"/>
      <c r="BI100" s="1621"/>
      <c r="BJ100" s="1621"/>
      <c r="BK100" s="1621"/>
      <c r="BL100" s="1621"/>
      <c r="BM100" s="1622"/>
      <c r="BN100" s="1754"/>
      <c r="BO100" s="1754"/>
      <c r="BP100" s="1754"/>
      <c r="BQ100" s="1754"/>
      <c r="BR100" s="1615"/>
      <c r="BS100" s="1616"/>
      <c r="BT100" s="1616"/>
      <c r="BU100" s="1582"/>
      <c r="BV100" s="1582"/>
      <c r="BW100" s="1582"/>
      <c r="BX100" s="1626"/>
      <c r="BY100" s="1582"/>
      <c r="BZ100" s="1582"/>
      <c r="CA100" s="1582"/>
      <c r="CB100" s="1582"/>
      <c r="CC100" s="1582"/>
      <c r="CD100" s="1582"/>
      <c r="CE100" s="1582"/>
      <c r="CF100" s="1582"/>
      <c r="CG100" s="1582"/>
      <c r="CH100" s="1582"/>
      <c r="CI100" s="1582"/>
      <c r="CJ100" s="1582"/>
      <c r="CK100" s="1582"/>
      <c r="CL100" s="1582"/>
      <c r="CM100" s="1582"/>
      <c r="CN100" s="1582"/>
      <c r="CO100" s="1582"/>
      <c r="CP100" s="1582"/>
      <c r="CQ100" s="1582"/>
      <c r="CR100" s="1582"/>
      <c r="CS100" s="1582"/>
      <c r="CT100" s="1582"/>
      <c r="CU100" s="1582"/>
      <c r="CV100" s="1582"/>
      <c r="CW100" s="1582"/>
      <c r="CX100" s="1596"/>
      <c r="CY100" s="1595"/>
      <c r="CZ100" s="1594"/>
      <c r="DA100" s="1594" t="s">
        <v>26</v>
      </c>
      <c r="DB100" s="1594"/>
      <c r="DC100" s="18"/>
      <c r="DF100" s="1718"/>
      <c r="DG100" s="1718"/>
      <c r="XEX100" s="1579"/>
      <c r="XEY100" s="1580"/>
      <c r="XEZ100" s="1581"/>
      <c r="XFA100" s="1600"/>
      <c r="XFB100" s="1580"/>
      <c r="XFC100" s="1581"/>
    </row>
    <row r="101" spans="4:116 16378:16383" ht="8.25" customHeight="1" thickBot="1">
      <c r="D101" s="1607"/>
      <c r="E101" s="1608"/>
      <c r="F101" s="1609"/>
      <c r="G101" s="2337"/>
      <c r="H101" s="2059"/>
      <c r="I101" s="2059"/>
      <c r="J101" s="2059"/>
      <c r="K101" s="2059"/>
      <c r="L101" s="2059"/>
      <c r="M101" s="2059"/>
      <c r="N101" s="2059"/>
      <c r="O101" s="2059"/>
      <c r="P101" s="2059"/>
      <c r="Q101" s="2060"/>
      <c r="R101" s="2095"/>
      <c r="S101" s="2095"/>
      <c r="T101" s="2095"/>
      <c r="U101" s="2095"/>
      <c r="V101" s="12"/>
      <c r="W101" s="12"/>
      <c r="X101" s="12"/>
      <c r="Y101" s="12"/>
      <c r="Z101" s="12"/>
      <c r="AA101" s="12"/>
      <c r="AB101" s="12"/>
      <c r="AC101" s="12"/>
      <c r="AD101" s="1592" t="s">
        <v>113</v>
      </c>
      <c r="AE101" s="1592"/>
      <c r="AF101" s="12"/>
      <c r="AG101" s="12"/>
      <c r="AH101" s="12"/>
      <c r="AI101" s="12"/>
      <c r="AJ101" s="12"/>
      <c r="AK101" s="12"/>
      <c r="AL101" s="12"/>
      <c r="AM101" s="1592" t="s">
        <v>113</v>
      </c>
      <c r="AN101" s="1592"/>
      <c r="AO101" s="12"/>
      <c r="AP101" s="12"/>
      <c r="AQ101" s="12"/>
      <c r="AR101" s="12"/>
      <c r="AS101" s="12"/>
      <c r="AT101" s="12"/>
      <c r="AU101" s="12"/>
      <c r="AV101" s="12"/>
      <c r="AW101" s="12"/>
      <c r="AX101" s="12"/>
      <c r="AY101" s="1992"/>
      <c r="AZ101" s="1992"/>
      <c r="BA101" s="1992"/>
      <c r="BB101" s="1623"/>
      <c r="BC101" s="1624"/>
      <c r="BD101" s="1624"/>
      <c r="BE101" s="1624"/>
      <c r="BF101" s="1624"/>
      <c r="BG101" s="1624"/>
      <c r="BH101" s="1624"/>
      <c r="BI101" s="1624"/>
      <c r="BJ101" s="1624"/>
      <c r="BK101" s="1624"/>
      <c r="BL101" s="1624"/>
      <c r="BM101" s="1625"/>
      <c r="BN101" s="2095"/>
      <c r="BO101" s="2095"/>
      <c r="BP101" s="2095"/>
      <c r="BQ101" s="2095"/>
      <c r="BR101" s="41"/>
      <c r="BS101" s="41"/>
      <c r="BT101" s="41"/>
      <c r="BU101" s="41"/>
      <c r="BV101" s="41"/>
      <c r="BW101" s="1592" t="s">
        <v>113</v>
      </c>
      <c r="BX101" s="1592"/>
      <c r="BY101" s="12"/>
      <c r="BZ101" s="12"/>
      <c r="CA101" s="12"/>
      <c r="CB101" s="12"/>
      <c r="CC101" s="12"/>
      <c r="CD101" s="12"/>
      <c r="CE101" s="12"/>
      <c r="CF101" s="1592" t="s">
        <v>113</v>
      </c>
      <c r="CG101" s="1592"/>
      <c r="CH101" s="12"/>
      <c r="CI101" s="12"/>
      <c r="CJ101" s="12"/>
      <c r="CK101" s="12"/>
      <c r="CL101" s="12"/>
      <c r="CM101" s="12"/>
      <c r="CN101" s="12"/>
      <c r="CO101" s="1592" t="s">
        <v>113</v>
      </c>
      <c r="CP101" s="1592"/>
      <c r="CQ101" s="12"/>
      <c r="CR101" s="12"/>
      <c r="CS101" s="12"/>
      <c r="CT101" s="12"/>
      <c r="CU101" s="12"/>
      <c r="CV101" s="12"/>
      <c r="CW101" s="12"/>
      <c r="CX101" s="12"/>
      <c r="CY101" s="12"/>
      <c r="CZ101" s="12"/>
      <c r="DA101" s="1597"/>
      <c r="DB101" s="1597"/>
      <c r="DC101" s="20"/>
      <c r="DF101" s="1718"/>
      <c r="DG101" s="1718"/>
      <c r="XEX101" s="1579"/>
      <c r="XEY101" s="1580"/>
      <c r="XEZ101" s="1581"/>
      <c r="XFA101" s="1600"/>
      <c r="XFB101" s="1580"/>
      <c r="XFC101" s="1581"/>
    </row>
    <row r="102" spans="4:116 16378:16383" ht="8.25" customHeight="1"/>
    <row r="103" spans="4:116 16378:16383" ht="8.25" customHeight="1" thickBot="1">
      <c r="G103" s="1731" t="s">
        <v>60</v>
      </c>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465"/>
      <c r="AF103" s="1465"/>
      <c r="AG103" s="1465"/>
      <c r="AH103" s="1731" t="s">
        <v>366</v>
      </c>
      <c r="AI103" s="1731"/>
      <c r="AJ103" s="1731"/>
      <c r="AK103" s="1731"/>
      <c r="AL103" s="1731"/>
      <c r="AM103" s="1731"/>
      <c r="AN103" s="1731"/>
      <c r="AO103" s="1731"/>
      <c r="AP103" s="1731"/>
      <c r="AQ103" s="1731"/>
      <c r="AR103" s="1731"/>
      <c r="AS103" s="1731"/>
      <c r="AT103" s="1731"/>
      <c r="AU103" s="1731"/>
      <c r="AV103" s="1731"/>
      <c r="AW103" s="1731"/>
      <c r="AX103" s="1731"/>
      <c r="AY103" s="1731"/>
      <c r="AZ103" s="1731"/>
      <c r="BA103" s="1731"/>
      <c r="BB103" s="1731"/>
      <c r="BC103" s="1731"/>
      <c r="BD103" s="1731"/>
      <c r="BE103" s="1731"/>
      <c r="BF103" s="1731"/>
      <c r="BG103" s="1731"/>
      <c r="BH103" s="1731"/>
    </row>
    <row r="104" spans="4:116 16378:16383" ht="8.25" customHeight="1" thickTop="1" thickBot="1">
      <c r="G104" s="1731"/>
      <c r="H104" s="1731"/>
      <c r="I104" s="1731"/>
      <c r="J104" s="1731"/>
      <c r="K104" s="1731"/>
      <c r="L104" s="1731"/>
      <c r="M104" s="1731"/>
      <c r="N104" s="1731"/>
      <c r="O104" s="1731"/>
      <c r="P104" s="1731"/>
      <c r="Q104" s="1731"/>
      <c r="R104" s="1731"/>
      <c r="S104" s="1731"/>
      <c r="T104" s="1731"/>
      <c r="U104" s="1731"/>
      <c r="V104" s="1731"/>
      <c r="W104" s="1731"/>
      <c r="X104" s="1731"/>
      <c r="Y104" s="1731"/>
      <c r="Z104" s="1731"/>
      <c r="AA104" s="1731"/>
      <c r="AB104" s="1731"/>
      <c r="AC104" s="1731"/>
      <c r="AD104" s="1731"/>
      <c r="AE104" s="1465"/>
      <c r="AF104" s="1465"/>
      <c r="AG104" s="1465"/>
      <c r="AH104" s="1731"/>
      <c r="AI104" s="1731"/>
      <c r="AJ104" s="1731"/>
      <c r="AK104" s="1731"/>
      <c r="AL104" s="1731"/>
      <c r="AM104" s="1731"/>
      <c r="AN104" s="1731"/>
      <c r="AO104" s="1731"/>
      <c r="AP104" s="1731"/>
      <c r="AQ104" s="1731"/>
      <c r="AR104" s="1731"/>
      <c r="AS104" s="1731"/>
      <c r="AT104" s="1731"/>
      <c r="AU104" s="1731"/>
      <c r="AV104" s="1731"/>
      <c r="AW104" s="1731"/>
      <c r="AX104" s="1731"/>
      <c r="AY104" s="1731"/>
      <c r="AZ104" s="1731"/>
      <c r="BA104" s="1731"/>
      <c r="BB104" s="1731"/>
      <c r="BC104" s="1731"/>
      <c r="BD104" s="1731"/>
      <c r="BE104" s="1731"/>
      <c r="BF104" s="1731"/>
      <c r="BG104" s="1731"/>
      <c r="BH104" s="1731"/>
      <c r="CG104" s="117"/>
      <c r="CH104" s="2196" t="s">
        <v>125</v>
      </c>
      <c r="CI104" s="2196"/>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696"/>
      <c r="H105" s="1631"/>
      <c r="I105" s="1631"/>
      <c r="J105" s="1630"/>
      <c r="K105" s="1631"/>
      <c r="L105" s="1697"/>
      <c r="M105" s="1630"/>
      <c r="N105" s="1631"/>
      <c r="O105" s="1632"/>
      <c r="P105" s="1979" t="s">
        <v>126</v>
      </c>
      <c r="Q105" s="1979"/>
      <c r="R105" s="1895"/>
      <c r="S105" s="1696"/>
      <c r="T105" s="1631"/>
      <c r="U105" s="1697"/>
      <c r="V105" s="1630"/>
      <c r="W105" s="1631"/>
      <c r="X105" s="1632"/>
      <c r="Y105" s="1630"/>
      <c r="Z105" s="1631"/>
      <c r="AA105" s="1632"/>
      <c r="AB105" s="1630"/>
      <c r="AC105" s="1631"/>
      <c r="AD105" s="1632"/>
      <c r="AE105" s="1593"/>
      <c r="AF105" s="1594"/>
      <c r="AG105" s="18"/>
      <c r="AH105" s="1959"/>
      <c r="AI105" s="1960"/>
      <c r="AJ105" s="1961"/>
      <c r="AK105" s="1968"/>
      <c r="AL105" s="1960"/>
      <c r="AM105" s="1960"/>
      <c r="AN105" s="1968"/>
      <c r="AO105" s="1960"/>
      <c r="AP105" s="1961"/>
      <c r="AQ105" s="1630"/>
      <c r="AR105" s="1631"/>
      <c r="AS105" s="1632"/>
      <c r="AT105" s="1630"/>
      <c r="AU105" s="1631"/>
      <c r="AV105" s="1632"/>
      <c r="AW105" s="1630"/>
      <c r="AX105" s="1631"/>
      <c r="AY105" s="1632"/>
      <c r="AZ105" s="1979" t="s">
        <v>127</v>
      </c>
      <c r="BA105" s="1979"/>
      <c r="BB105" s="1979"/>
      <c r="BC105" s="1696"/>
      <c r="BD105" s="1631"/>
      <c r="BE105" s="1697"/>
      <c r="BF105" s="1630"/>
      <c r="BG105" s="1631"/>
      <c r="BH105" s="1632"/>
      <c r="BI105" s="1630"/>
      <c r="BJ105" s="1631"/>
      <c r="BK105" s="1632"/>
      <c r="BL105" s="2195"/>
      <c r="BM105" s="1631"/>
      <c r="BN105" s="1632"/>
      <c r="BO105" s="1979" t="s">
        <v>127</v>
      </c>
      <c r="BP105" s="1979"/>
      <c r="BQ105" s="1895"/>
      <c r="BR105" s="1696"/>
      <c r="BS105" s="1631"/>
      <c r="BT105" s="1697"/>
      <c r="BU105" s="1630"/>
      <c r="BV105" s="1631"/>
      <c r="BW105" s="1632"/>
      <c r="BX105" s="1630"/>
      <c r="BY105" s="1631"/>
      <c r="BZ105" s="1632"/>
      <c r="CA105" s="2195"/>
      <c r="CB105" s="1631"/>
      <c r="CC105" s="1632"/>
      <c r="CD105" s="1593"/>
      <c r="CE105" s="1594"/>
      <c r="CG105" s="118"/>
      <c r="CH105" s="2197"/>
      <c r="CI105" s="2197"/>
      <c r="CV105" s="1583"/>
      <c r="CW105" s="1584"/>
      <c r="CX105" s="1585"/>
      <c r="CY105" s="1474"/>
      <c r="CZ105" s="1594"/>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698"/>
      <c r="H106" s="1634"/>
      <c r="I106" s="1634"/>
      <c r="J106" s="1633"/>
      <c r="K106" s="1634"/>
      <c r="L106" s="1699"/>
      <c r="M106" s="1633"/>
      <c r="N106" s="1634"/>
      <c r="O106" s="1635"/>
      <c r="P106" s="1980"/>
      <c r="Q106" s="1980"/>
      <c r="R106" s="2150"/>
      <c r="S106" s="1698"/>
      <c r="T106" s="1634"/>
      <c r="U106" s="1699"/>
      <c r="V106" s="1633"/>
      <c r="W106" s="1634"/>
      <c r="X106" s="1635"/>
      <c r="Y106" s="1633"/>
      <c r="Z106" s="1634"/>
      <c r="AA106" s="1635"/>
      <c r="AB106" s="1633"/>
      <c r="AC106" s="1634"/>
      <c r="AD106" s="1635"/>
      <c r="AE106" s="1595"/>
      <c r="AF106" s="1594"/>
      <c r="AG106" s="18"/>
      <c r="AH106" s="1962"/>
      <c r="AI106" s="1963"/>
      <c r="AJ106" s="1964"/>
      <c r="AK106" s="1969"/>
      <c r="AL106" s="1963"/>
      <c r="AM106" s="1963"/>
      <c r="AN106" s="1969"/>
      <c r="AO106" s="1963"/>
      <c r="AP106" s="1964"/>
      <c r="AQ106" s="1633"/>
      <c r="AR106" s="1634"/>
      <c r="AS106" s="1635"/>
      <c r="AT106" s="1633"/>
      <c r="AU106" s="1634"/>
      <c r="AV106" s="1635"/>
      <c r="AW106" s="1633"/>
      <c r="AX106" s="1634"/>
      <c r="AY106" s="1635"/>
      <c r="AZ106" s="1980"/>
      <c r="BA106" s="1980"/>
      <c r="BB106" s="1980"/>
      <c r="BC106" s="1698"/>
      <c r="BD106" s="1634"/>
      <c r="BE106" s="1699"/>
      <c r="BF106" s="1633"/>
      <c r="BG106" s="1634"/>
      <c r="BH106" s="1635"/>
      <c r="BI106" s="1633"/>
      <c r="BJ106" s="1634"/>
      <c r="BK106" s="1635"/>
      <c r="BL106" s="1633"/>
      <c r="BM106" s="1634"/>
      <c r="BN106" s="1635"/>
      <c r="BO106" s="1980"/>
      <c r="BP106" s="1980"/>
      <c r="BQ106" s="2150"/>
      <c r="BR106" s="1698"/>
      <c r="BS106" s="1634"/>
      <c r="BT106" s="1699"/>
      <c r="BU106" s="1633"/>
      <c r="BV106" s="1634"/>
      <c r="BW106" s="1635"/>
      <c r="BX106" s="1633"/>
      <c r="BY106" s="1634"/>
      <c r="BZ106" s="1635"/>
      <c r="CA106" s="1633"/>
      <c r="CB106" s="1634"/>
      <c r="CC106" s="1635"/>
      <c r="CD106" s="1595"/>
      <c r="CE106" s="1594"/>
      <c r="CG106" s="119"/>
      <c r="CH106" s="2198" t="s">
        <v>551</v>
      </c>
      <c r="CI106" s="2198"/>
      <c r="CJ106" s="2198"/>
      <c r="CK106" s="2198"/>
      <c r="CL106" s="2198"/>
      <c r="CM106" s="2198"/>
      <c r="CN106" s="2198"/>
      <c r="CO106" s="2198"/>
      <c r="CP106" s="1982" t="s">
        <v>63</v>
      </c>
      <c r="CQ106" s="1982"/>
      <c r="CR106" s="1982"/>
      <c r="CS106" s="1982"/>
      <c r="CT106" s="1982"/>
      <c r="CU106" s="1982"/>
      <c r="CV106" s="1586"/>
      <c r="CW106" s="1587"/>
      <c r="CX106" s="1588"/>
      <c r="CY106" s="1594"/>
      <c r="CZ106" s="1594"/>
      <c r="DB106" s="74"/>
      <c r="DD106" s="282">
        <v>1</v>
      </c>
      <c r="DE106" s="282">
        <v>1</v>
      </c>
      <c r="DF106" s="282">
        <v>1</v>
      </c>
      <c r="DL106" s="10"/>
    </row>
    <row r="107" spans="4:116 16378:16383" ht="8.25" customHeight="1" thickBot="1">
      <c r="G107" s="1700"/>
      <c r="H107" s="1637"/>
      <c r="I107" s="1637"/>
      <c r="J107" s="1636"/>
      <c r="K107" s="1637"/>
      <c r="L107" s="1701"/>
      <c r="M107" s="1636"/>
      <c r="N107" s="1637"/>
      <c r="O107" s="1638"/>
      <c r="P107" s="1981"/>
      <c r="Q107" s="1981"/>
      <c r="R107" s="1890"/>
      <c r="S107" s="1700"/>
      <c r="T107" s="1637"/>
      <c r="U107" s="1701"/>
      <c r="V107" s="1636"/>
      <c r="W107" s="1637"/>
      <c r="X107" s="1638"/>
      <c r="Y107" s="1636"/>
      <c r="Z107" s="1637"/>
      <c r="AA107" s="1638"/>
      <c r="AB107" s="1636"/>
      <c r="AC107" s="1637"/>
      <c r="AD107" s="1638"/>
      <c r="AE107" s="1595"/>
      <c r="AF107" s="1594"/>
      <c r="AG107" s="18"/>
      <c r="AH107" s="1965"/>
      <c r="AI107" s="1966"/>
      <c r="AJ107" s="1967"/>
      <c r="AK107" s="1970"/>
      <c r="AL107" s="1966"/>
      <c r="AM107" s="1966"/>
      <c r="AN107" s="1970"/>
      <c r="AO107" s="1966"/>
      <c r="AP107" s="1967"/>
      <c r="AQ107" s="1636"/>
      <c r="AR107" s="1637"/>
      <c r="AS107" s="1638"/>
      <c r="AT107" s="1636"/>
      <c r="AU107" s="1637"/>
      <c r="AV107" s="1638"/>
      <c r="AW107" s="1636"/>
      <c r="AX107" s="1637"/>
      <c r="AY107" s="1638"/>
      <c r="AZ107" s="1981"/>
      <c r="BA107" s="1981"/>
      <c r="BB107" s="1981"/>
      <c r="BC107" s="1700"/>
      <c r="BD107" s="1637"/>
      <c r="BE107" s="1701"/>
      <c r="BF107" s="1636"/>
      <c r="BG107" s="1637"/>
      <c r="BH107" s="1638"/>
      <c r="BI107" s="1636"/>
      <c r="BJ107" s="1637"/>
      <c r="BK107" s="1638"/>
      <c r="BL107" s="1636"/>
      <c r="BM107" s="1637"/>
      <c r="BN107" s="1638"/>
      <c r="BO107" s="1981"/>
      <c r="BP107" s="1981"/>
      <c r="BQ107" s="1890"/>
      <c r="BR107" s="1700"/>
      <c r="BS107" s="1637"/>
      <c r="BT107" s="1701"/>
      <c r="BU107" s="1636"/>
      <c r="BV107" s="1637"/>
      <c r="BW107" s="1638"/>
      <c r="BX107" s="1636"/>
      <c r="BY107" s="1637"/>
      <c r="BZ107" s="1638"/>
      <c r="CA107" s="1636"/>
      <c r="CB107" s="1637"/>
      <c r="CC107" s="1638"/>
      <c r="CD107" s="1595"/>
      <c r="CE107" s="1594"/>
      <c r="CG107" s="119"/>
      <c r="CH107" s="2198"/>
      <c r="CI107" s="2198"/>
      <c r="CJ107" s="2198"/>
      <c r="CK107" s="2198"/>
      <c r="CL107" s="2198"/>
      <c r="CM107" s="2198"/>
      <c r="CN107" s="2198"/>
      <c r="CO107" s="2198"/>
      <c r="CP107" s="1982"/>
      <c r="CQ107" s="1982"/>
      <c r="CR107" s="1982"/>
      <c r="CS107" s="1982"/>
      <c r="CT107" s="1982"/>
      <c r="CU107" s="1982"/>
      <c r="CV107" s="1589"/>
      <c r="CW107" s="1590"/>
      <c r="CX107" s="1591"/>
      <c r="CY107" s="1594"/>
      <c r="CZ107" s="1594"/>
      <c r="DB107" s="74"/>
      <c r="DD107" s="282"/>
      <c r="DE107" s="282">
        <v>3</v>
      </c>
      <c r="DF107" s="282">
        <v>3</v>
      </c>
      <c r="DL107" s="10"/>
    </row>
    <row r="108" spans="4:116 16378:16383" ht="8.25" customHeight="1" thickBot="1">
      <c r="G108" s="1731" t="s">
        <v>327</v>
      </c>
      <c r="H108" s="1731"/>
      <c r="I108" s="1731"/>
      <c r="J108" s="1731"/>
      <c r="K108" s="1731"/>
      <c r="L108" s="1731"/>
      <c r="M108" s="1731"/>
      <c r="N108" s="1731"/>
      <c r="O108" s="1731"/>
      <c r="P108" s="1465"/>
      <c r="Q108" s="1465"/>
      <c r="R108" s="1465"/>
      <c r="S108" s="1703" t="s">
        <v>328</v>
      </c>
      <c r="T108" s="1703"/>
      <c r="U108" s="1703"/>
      <c r="V108" s="1703"/>
      <c r="W108" s="1703"/>
      <c r="X108" s="1703"/>
      <c r="Y108" s="1703"/>
      <c r="Z108" s="1703"/>
      <c r="AA108" s="1703"/>
      <c r="AB108" s="1704"/>
      <c r="AC108" s="1704"/>
      <c r="AD108" s="1704"/>
      <c r="AE108" s="1731" t="s">
        <v>329</v>
      </c>
      <c r="AF108" s="1731"/>
      <c r="AG108" s="1731"/>
      <c r="AH108" s="1703"/>
      <c r="AI108" s="1703"/>
      <c r="AJ108" s="1703"/>
      <c r="AK108" s="1703"/>
      <c r="AL108" s="1703"/>
      <c r="AM108" s="1703"/>
      <c r="AN108" s="1704"/>
      <c r="AO108" s="1704"/>
      <c r="AP108" s="1704"/>
      <c r="AQ108" s="1703" t="s">
        <v>330</v>
      </c>
      <c r="AR108" s="1704"/>
      <c r="AS108" s="1704"/>
      <c r="AT108" s="1704"/>
      <c r="AU108" s="1704"/>
      <c r="AV108" s="1704"/>
      <c r="AW108" s="1704"/>
      <c r="AX108" s="1704"/>
      <c r="AY108" s="1703" t="s">
        <v>331</v>
      </c>
      <c r="AZ108" s="1704"/>
      <c r="BA108" s="1704"/>
      <c r="BB108" s="1704"/>
      <c r="BC108" s="1704"/>
      <c r="BD108" s="1704"/>
      <c r="BE108" s="1704"/>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31"/>
      <c r="H109" s="1731"/>
      <c r="I109" s="1731"/>
      <c r="J109" s="1731"/>
      <c r="K109" s="1731"/>
      <c r="L109" s="1731"/>
      <c r="M109" s="1731"/>
      <c r="N109" s="1731"/>
      <c r="O109" s="1731"/>
      <c r="P109" s="1465"/>
      <c r="Q109" s="1465"/>
      <c r="R109" s="1465"/>
      <c r="S109" s="1731"/>
      <c r="T109" s="1731"/>
      <c r="U109" s="1731"/>
      <c r="V109" s="1731"/>
      <c r="W109" s="1731"/>
      <c r="X109" s="1731"/>
      <c r="Y109" s="1731"/>
      <c r="Z109" s="1731"/>
      <c r="AA109" s="1731"/>
      <c r="AB109" s="1465"/>
      <c r="AC109" s="1465"/>
      <c r="AD109" s="1465"/>
      <c r="AE109" s="1731"/>
      <c r="AF109" s="1731"/>
      <c r="AG109" s="1731"/>
      <c r="AH109" s="1731"/>
      <c r="AI109" s="1731"/>
      <c r="AJ109" s="1731"/>
      <c r="AK109" s="1731"/>
      <c r="AL109" s="1731"/>
      <c r="AM109" s="1731"/>
      <c r="AN109" s="1465"/>
      <c r="AO109" s="1465"/>
      <c r="AP109" s="1465"/>
      <c r="AQ109" s="1465"/>
      <c r="AR109" s="1465"/>
      <c r="AS109" s="1465"/>
      <c r="AT109" s="1465"/>
      <c r="AU109" s="1465"/>
      <c r="AV109" s="1465"/>
      <c r="AW109" s="1465"/>
      <c r="AX109" s="1465"/>
      <c r="AY109" s="1465"/>
      <c r="AZ109" s="1465"/>
      <c r="BA109" s="1465"/>
      <c r="BB109" s="1465"/>
      <c r="BC109" s="1465"/>
      <c r="BD109" s="1465"/>
      <c r="BE109" s="1465"/>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696"/>
      <c r="H110" s="1820"/>
      <c r="I110" s="1821"/>
      <c r="J110" s="1593"/>
      <c r="K110" s="1594"/>
      <c r="L110" s="310"/>
      <c r="M110" s="310"/>
      <c r="N110" s="310"/>
      <c r="O110" s="310"/>
      <c r="P110" s="307"/>
      <c r="Q110" s="307"/>
      <c r="R110" s="307"/>
      <c r="S110" s="1696"/>
      <c r="T110" s="1631"/>
      <c r="U110" s="1632"/>
      <c r="V110" s="1593"/>
      <c r="W110" s="1594"/>
      <c r="X110" s="310"/>
      <c r="Y110" s="310"/>
      <c r="Z110" s="310"/>
      <c r="AA110" s="310"/>
      <c r="AB110" s="310"/>
      <c r="AC110" s="310"/>
      <c r="AD110" s="310"/>
      <c r="AE110" s="1696"/>
      <c r="AF110" s="1631"/>
      <c r="AG110" s="1632"/>
      <c r="AH110" s="1593"/>
      <c r="AI110" s="1594"/>
      <c r="AJ110" s="310"/>
      <c r="AK110" s="310"/>
      <c r="AL110" s="310"/>
      <c r="AM110" s="310"/>
      <c r="AN110" s="309"/>
      <c r="AO110" s="309"/>
      <c r="AP110" s="309"/>
      <c r="AQ110" s="1696"/>
      <c r="AR110" s="1631"/>
      <c r="AS110" s="1632"/>
      <c r="AT110" s="1593"/>
      <c r="AU110" s="1594"/>
      <c r="AV110" s="310"/>
      <c r="AW110" s="310"/>
      <c r="AX110" s="310"/>
      <c r="AY110" s="1959"/>
      <c r="AZ110" s="1960"/>
      <c r="BA110" s="1961"/>
      <c r="BB110" s="1968"/>
      <c r="BC110" s="1960"/>
      <c r="BD110" s="1960"/>
      <c r="BE110" s="1968"/>
      <c r="BF110" s="1960"/>
      <c r="BG110" s="1961"/>
      <c r="BH110" s="1630"/>
      <c r="BI110" s="1631"/>
      <c r="BJ110" s="1632"/>
      <c r="BK110" s="1630"/>
      <c r="BL110" s="1631"/>
      <c r="BM110" s="1632"/>
      <c r="BN110" s="1630"/>
      <c r="BO110" s="1631"/>
      <c r="BP110" s="1632"/>
      <c r="BQ110" s="1630"/>
      <c r="BR110" s="1631"/>
      <c r="BS110" s="1632"/>
      <c r="BT110" s="1630"/>
      <c r="BU110" s="1631"/>
      <c r="BV110" s="1632"/>
      <c r="BW110" s="1630"/>
      <c r="BX110" s="1631"/>
      <c r="BY110" s="1632"/>
      <c r="BZ110" s="1630"/>
      <c r="CA110" s="1631"/>
      <c r="CB110" s="1632"/>
      <c r="CC110" s="1630"/>
      <c r="CD110" s="1631"/>
      <c r="CE110" s="1632"/>
      <c r="CF110" s="1630"/>
      <c r="CG110" s="1631"/>
      <c r="CH110" s="1632"/>
      <c r="CI110" s="1630"/>
      <c r="CJ110" s="1631"/>
      <c r="CK110" s="1632"/>
      <c r="CL110" s="1630"/>
      <c r="CM110" s="1631"/>
      <c r="CN110" s="1632"/>
      <c r="CO110" s="1630"/>
      <c r="CP110" s="1631"/>
      <c r="CQ110" s="1632"/>
      <c r="CR110" s="1630"/>
      <c r="CS110" s="1631"/>
      <c r="CT110" s="1632"/>
      <c r="CU110" s="321"/>
      <c r="CV110" s="321"/>
      <c r="CW110" s="321"/>
      <c r="CX110" s="321"/>
      <c r="CY110" s="17"/>
      <c r="CZ110" s="17"/>
      <c r="DD110" s="282"/>
      <c r="DE110" s="282"/>
      <c r="DF110" s="282"/>
      <c r="DL110" s="10"/>
    </row>
    <row r="111" spans="4:116 16378:16383" ht="8.25" customHeight="1">
      <c r="G111" s="2151"/>
      <c r="H111" s="1813"/>
      <c r="I111" s="1823"/>
      <c r="J111" s="1593"/>
      <c r="K111" s="1594"/>
      <c r="L111" s="310"/>
      <c r="M111" s="310"/>
      <c r="N111" s="310"/>
      <c r="O111" s="310"/>
      <c r="P111" s="307"/>
      <c r="Q111" s="307"/>
      <c r="R111" s="307"/>
      <c r="S111" s="1698"/>
      <c r="T111" s="1634"/>
      <c r="U111" s="1635"/>
      <c r="V111" s="1593"/>
      <c r="W111" s="1594"/>
      <c r="X111" s="310"/>
      <c r="Y111" s="310"/>
      <c r="Z111" s="310"/>
      <c r="AA111" s="310"/>
      <c r="AB111" s="310"/>
      <c r="AC111" s="310"/>
      <c r="AD111" s="310"/>
      <c r="AE111" s="1698"/>
      <c r="AF111" s="1634"/>
      <c r="AG111" s="1635"/>
      <c r="AH111" s="1593"/>
      <c r="AI111" s="1594"/>
      <c r="AJ111" s="310"/>
      <c r="AK111" s="310"/>
      <c r="AL111" s="310"/>
      <c r="AM111" s="310"/>
      <c r="AN111" s="309"/>
      <c r="AO111" s="309"/>
      <c r="AP111" s="309"/>
      <c r="AQ111" s="1698"/>
      <c r="AR111" s="1634"/>
      <c r="AS111" s="1635"/>
      <c r="AT111" s="1593"/>
      <c r="AU111" s="1594"/>
      <c r="AV111" s="310"/>
      <c r="AW111" s="310"/>
      <c r="AX111" s="310"/>
      <c r="AY111" s="1962"/>
      <c r="AZ111" s="1963"/>
      <c r="BA111" s="1964"/>
      <c r="BB111" s="1969"/>
      <c r="BC111" s="1963"/>
      <c r="BD111" s="1963"/>
      <c r="BE111" s="1969"/>
      <c r="BF111" s="1963"/>
      <c r="BG111" s="1964"/>
      <c r="BH111" s="1633"/>
      <c r="BI111" s="1634"/>
      <c r="BJ111" s="1635"/>
      <c r="BK111" s="1633"/>
      <c r="BL111" s="1634"/>
      <c r="BM111" s="1635"/>
      <c r="BN111" s="1633"/>
      <c r="BO111" s="1634"/>
      <c r="BP111" s="1635"/>
      <c r="BQ111" s="1633"/>
      <c r="BR111" s="1634"/>
      <c r="BS111" s="1635"/>
      <c r="BT111" s="1633"/>
      <c r="BU111" s="1634"/>
      <c r="BV111" s="1635"/>
      <c r="BW111" s="1633"/>
      <c r="BX111" s="1634"/>
      <c r="BY111" s="1635"/>
      <c r="BZ111" s="1633"/>
      <c r="CA111" s="1634"/>
      <c r="CB111" s="1635"/>
      <c r="CC111" s="1633"/>
      <c r="CD111" s="1634"/>
      <c r="CE111" s="1635"/>
      <c r="CF111" s="1633"/>
      <c r="CG111" s="1634"/>
      <c r="CH111" s="1635"/>
      <c r="CI111" s="1633"/>
      <c r="CJ111" s="1634"/>
      <c r="CK111" s="1635"/>
      <c r="CL111" s="1633"/>
      <c r="CM111" s="1634"/>
      <c r="CN111" s="1635"/>
      <c r="CO111" s="1633"/>
      <c r="CP111" s="1634"/>
      <c r="CQ111" s="1635"/>
      <c r="CR111" s="1633"/>
      <c r="CS111" s="1634"/>
      <c r="CT111" s="1635"/>
      <c r="CU111" s="321"/>
      <c r="CV111" s="321"/>
      <c r="CW111" s="321"/>
      <c r="CX111" s="321"/>
      <c r="CY111" s="17"/>
      <c r="CZ111" s="17"/>
      <c r="DD111" s="282"/>
      <c r="DE111" s="282"/>
      <c r="DF111" s="282"/>
      <c r="DL111" s="10"/>
    </row>
    <row r="112" spans="4:116 16378:16383" ht="8.25" customHeight="1">
      <c r="G112" s="2151"/>
      <c r="H112" s="1813"/>
      <c r="I112" s="1823"/>
      <c r="J112" s="1595"/>
      <c r="K112" s="1594"/>
      <c r="L112" s="310"/>
      <c r="M112" s="310"/>
      <c r="N112" s="310"/>
      <c r="O112" s="310"/>
      <c r="P112" s="307"/>
      <c r="Q112" s="307"/>
      <c r="R112" s="307"/>
      <c r="S112" s="1698"/>
      <c r="T112" s="1634"/>
      <c r="U112" s="1635"/>
      <c r="V112" s="1595"/>
      <c r="W112" s="1594"/>
      <c r="X112" s="310"/>
      <c r="Y112" s="310"/>
      <c r="Z112" s="310"/>
      <c r="AA112" s="310"/>
      <c r="AB112" s="310"/>
      <c r="AC112" s="310"/>
      <c r="AD112" s="310"/>
      <c r="AE112" s="1698"/>
      <c r="AF112" s="1634"/>
      <c r="AG112" s="1635"/>
      <c r="AH112" s="1595"/>
      <c r="AI112" s="1594"/>
      <c r="AJ112" s="310"/>
      <c r="AK112" s="310"/>
      <c r="AL112" s="310"/>
      <c r="AM112" s="310"/>
      <c r="AN112" s="309"/>
      <c r="AO112" s="310"/>
      <c r="AP112" s="310"/>
      <c r="AQ112" s="1698"/>
      <c r="AR112" s="1634"/>
      <c r="AS112" s="1635"/>
      <c r="AT112" s="1595"/>
      <c r="AU112" s="1594"/>
      <c r="AV112" s="310"/>
      <c r="AW112" s="310"/>
      <c r="AX112" s="310"/>
      <c r="AY112" s="1962"/>
      <c r="AZ112" s="1963"/>
      <c r="BA112" s="1964"/>
      <c r="BB112" s="1969"/>
      <c r="BC112" s="1963"/>
      <c r="BD112" s="1963"/>
      <c r="BE112" s="1969"/>
      <c r="BF112" s="1963"/>
      <c r="BG112" s="1964"/>
      <c r="BH112" s="1633"/>
      <c r="BI112" s="1634"/>
      <c r="BJ112" s="1635"/>
      <c r="BK112" s="1633"/>
      <c r="BL112" s="1634"/>
      <c r="BM112" s="1635"/>
      <c r="BN112" s="1633"/>
      <c r="BO112" s="1634"/>
      <c r="BP112" s="1635"/>
      <c r="BQ112" s="1633"/>
      <c r="BR112" s="1634"/>
      <c r="BS112" s="1635"/>
      <c r="BT112" s="1633"/>
      <c r="BU112" s="1634"/>
      <c r="BV112" s="1635"/>
      <c r="BW112" s="1633"/>
      <c r="BX112" s="1634"/>
      <c r="BY112" s="1635"/>
      <c r="BZ112" s="1633"/>
      <c r="CA112" s="1634"/>
      <c r="CB112" s="1635"/>
      <c r="CC112" s="1633"/>
      <c r="CD112" s="1634"/>
      <c r="CE112" s="1635"/>
      <c r="CF112" s="1633"/>
      <c r="CG112" s="1634"/>
      <c r="CH112" s="1635"/>
      <c r="CI112" s="1633"/>
      <c r="CJ112" s="1634"/>
      <c r="CK112" s="1635"/>
      <c r="CL112" s="1633"/>
      <c r="CM112" s="1634"/>
      <c r="CN112" s="1635"/>
      <c r="CO112" s="1633"/>
      <c r="CP112" s="1634"/>
      <c r="CQ112" s="1635"/>
      <c r="CR112" s="1633"/>
      <c r="CS112" s="1634"/>
      <c r="CT112" s="1635"/>
      <c r="CU112" s="321"/>
      <c r="CV112" s="321"/>
      <c r="CW112" s="321"/>
      <c r="CX112" s="321"/>
      <c r="CY112" s="17"/>
      <c r="CZ112" s="17"/>
      <c r="DD112" s="282"/>
      <c r="DE112" s="282"/>
      <c r="DF112" s="282"/>
      <c r="DL112" s="10"/>
    </row>
    <row r="113" spans="2:117" ht="8.25" customHeight="1">
      <c r="G113" s="2152"/>
      <c r="H113" s="1613"/>
      <c r="I113" s="1614"/>
      <c r="J113" s="1595"/>
      <c r="K113" s="1594"/>
      <c r="L113" s="310"/>
      <c r="M113" s="310"/>
      <c r="N113" s="310"/>
      <c r="O113" s="310"/>
      <c r="P113" s="307"/>
      <c r="Q113" s="307"/>
      <c r="R113" s="307"/>
      <c r="S113" s="1700"/>
      <c r="T113" s="1637"/>
      <c r="U113" s="1638"/>
      <c r="V113" s="1595"/>
      <c r="W113" s="1594"/>
      <c r="X113" s="310"/>
      <c r="Y113" s="310"/>
      <c r="Z113" s="310"/>
      <c r="AA113" s="310"/>
      <c r="AB113" s="310"/>
      <c r="AC113" s="310"/>
      <c r="AD113" s="310"/>
      <c r="AE113" s="1700"/>
      <c r="AF113" s="1637"/>
      <c r="AG113" s="1638"/>
      <c r="AH113" s="1595"/>
      <c r="AI113" s="1594"/>
      <c r="AJ113" s="310"/>
      <c r="AK113" s="310"/>
      <c r="AL113" s="310"/>
      <c r="AM113" s="310"/>
      <c r="AN113" s="309"/>
      <c r="AO113" s="310"/>
      <c r="AP113" s="310"/>
      <c r="AQ113" s="1700"/>
      <c r="AR113" s="1637"/>
      <c r="AS113" s="1638"/>
      <c r="AT113" s="1595"/>
      <c r="AU113" s="1594"/>
      <c r="AV113" s="310"/>
      <c r="AW113" s="310"/>
      <c r="AX113" s="310"/>
      <c r="AY113" s="1965"/>
      <c r="AZ113" s="1966"/>
      <c r="BA113" s="1967"/>
      <c r="BB113" s="1970"/>
      <c r="BC113" s="1966"/>
      <c r="BD113" s="1966"/>
      <c r="BE113" s="1970"/>
      <c r="BF113" s="1966"/>
      <c r="BG113" s="1967"/>
      <c r="BH113" s="1636"/>
      <c r="BI113" s="1637"/>
      <c r="BJ113" s="1638"/>
      <c r="BK113" s="1636"/>
      <c r="BL113" s="1637"/>
      <c r="BM113" s="1638"/>
      <c r="BN113" s="1636"/>
      <c r="BO113" s="1637"/>
      <c r="BP113" s="1638"/>
      <c r="BQ113" s="1636"/>
      <c r="BR113" s="1637"/>
      <c r="BS113" s="1638"/>
      <c r="BT113" s="1636"/>
      <c r="BU113" s="1637"/>
      <c r="BV113" s="1638"/>
      <c r="BW113" s="1636"/>
      <c r="BX113" s="1637"/>
      <c r="BY113" s="1638"/>
      <c r="BZ113" s="1636"/>
      <c r="CA113" s="1637"/>
      <c r="CB113" s="1638"/>
      <c r="CC113" s="1636"/>
      <c r="CD113" s="1637"/>
      <c r="CE113" s="1638"/>
      <c r="CF113" s="1636"/>
      <c r="CG113" s="1637"/>
      <c r="CH113" s="1638"/>
      <c r="CI113" s="1636"/>
      <c r="CJ113" s="1637"/>
      <c r="CK113" s="1638"/>
      <c r="CL113" s="1636"/>
      <c r="CM113" s="1637"/>
      <c r="CN113" s="1638"/>
      <c r="CO113" s="1636"/>
      <c r="CP113" s="1637"/>
      <c r="CQ113" s="1638"/>
      <c r="CR113" s="1636"/>
      <c r="CS113" s="1637"/>
      <c r="CT113" s="1638"/>
      <c r="CU113" s="321"/>
      <c r="CV113" s="321"/>
      <c r="CW113" s="321"/>
      <c r="CX113" s="321"/>
      <c r="CY113" s="17"/>
      <c r="CZ113" s="17"/>
      <c r="DD113" s="282"/>
      <c r="DE113" s="282"/>
      <c r="DF113" s="282"/>
      <c r="DL113" s="10"/>
    </row>
    <row r="114" spans="2:117" ht="8.25" customHeight="1">
      <c r="BE114" s="315"/>
      <c r="BF114" s="343"/>
      <c r="BG114" s="343"/>
      <c r="BH114" s="2153" t="s">
        <v>562</v>
      </c>
      <c r="BI114" s="2153"/>
      <c r="BJ114" s="2153"/>
      <c r="BK114" s="2153"/>
      <c r="BL114" s="2153"/>
      <c r="BM114" s="2153"/>
      <c r="BN114" s="2153"/>
      <c r="BO114" s="2153"/>
      <c r="BP114" s="2153"/>
      <c r="BQ114" s="2153"/>
      <c r="BR114" s="2153"/>
      <c r="BS114" s="2153"/>
      <c r="BT114" s="2153"/>
      <c r="BU114" s="2153"/>
      <c r="BV114" s="2153"/>
      <c r="BW114" s="2153"/>
      <c r="BX114" s="2153"/>
      <c r="BY114" s="2153"/>
      <c r="BZ114" s="2153"/>
      <c r="CA114" s="2153"/>
      <c r="CB114" s="2153"/>
      <c r="CC114" s="2153"/>
      <c r="CD114" s="2153"/>
      <c r="CE114" s="2153"/>
      <c r="CF114" s="2153"/>
      <c r="CG114" s="2153"/>
      <c r="CH114" s="2153"/>
      <c r="CI114" s="2153"/>
      <c r="CJ114" s="2153"/>
      <c r="CK114" s="2153"/>
      <c r="CL114" s="2153"/>
      <c r="CM114" s="2153"/>
      <c r="CN114" s="2153"/>
      <c r="CO114" s="2153"/>
      <c r="CP114" s="2153"/>
      <c r="CQ114" s="2153"/>
      <c r="CR114" s="2153"/>
      <c r="CS114" s="2153"/>
      <c r="CT114" s="2153"/>
      <c r="CU114" s="2153"/>
      <c r="CV114" s="2153"/>
      <c r="CW114" s="2153"/>
      <c r="CX114" s="2153"/>
      <c r="CY114" s="2153"/>
      <c r="CZ114" s="2153"/>
      <c r="DA114" s="2153"/>
      <c r="DB114" s="2153"/>
      <c r="DC114" s="2153"/>
      <c r="DD114" s="2153"/>
      <c r="DE114" s="2153"/>
      <c r="DF114" s="2153"/>
      <c r="DG114" s="2153"/>
      <c r="DH114" s="2153"/>
      <c r="DI114" s="2153"/>
      <c r="DJ114" s="2153"/>
      <c r="DK114" s="10"/>
      <c r="DL114" s="10"/>
    </row>
    <row r="115" spans="2:117" ht="8.25" customHeight="1">
      <c r="BE115" s="343"/>
      <c r="BF115" s="343"/>
      <c r="BG115" s="343"/>
      <c r="BH115" s="2153"/>
      <c r="BI115" s="2153"/>
      <c r="BJ115" s="2153"/>
      <c r="BK115" s="2153"/>
      <c r="BL115" s="2153"/>
      <c r="BM115" s="2153"/>
      <c r="BN115" s="2153"/>
      <c r="BO115" s="2153"/>
      <c r="BP115" s="2153"/>
      <c r="BQ115" s="2153"/>
      <c r="BR115" s="2153"/>
      <c r="BS115" s="2153"/>
      <c r="BT115" s="2153"/>
      <c r="BU115" s="2153"/>
      <c r="BV115" s="2153"/>
      <c r="BW115" s="2153"/>
      <c r="BX115" s="2153"/>
      <c r="BY115" s="2153"/>
      <c r="BZ115" s="2153"/>
      <c r="CA115" s="2153"/>
      <c r="CB115" s="2153"/>
      <c r="CC115" s="2153"/>
      <c r="CD115" s="2153"/>
      <c r="CE115" s="2153"/>
      <c r="CF115" s="2153"/>
      <c r="CG115" s="2153"/>
      <c r="CH115" s="2153"/>
      <c r="CI115" s="2153"/>
      <c r="CJ115" s="2153"/>
      <c r="CK115" s="2153"/>
      <c r="CL115" s="2153"/>
      <c r="CM115" s="2153"/>
      <c r="CN115" s="2153"/>
      <c r="CO115" s="2153"/>
      <c r="CP115" s="2153"/>
      <c r="CQ115" s="2153"/>
      <c r="CR115" s="2153"/>
      <c r="CS115" s="2153"/>
      <c r="CT115" s="2153"/>
      <c r="CU115" s="2153"/>
      <c r="CV115" s="2153"/>
      <c r="CW115" s="2153"/>
      <c r="CX115" s="2153"/>
      <c r="CY115" s="2153"/>
      <c r="CZ115" s="2153"/>
      <c r="DA115" s="2153"/>
      <c r="DB115" s="2153"/>
      <c r="DC115" s="2153"/>
      <c r="DD115" s="2153"/>
      <c r="DE115" s="2153"/>
      <c r="DF115" s="2153"/>
      <c r="DG115" s="2153"/>
      <c r="DH115" s="2153"/>
      <c r="DI115" s="2153"/>
      <c r="DJ115" s="2153"/>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997" t="s">
        <v>26</v>
      </c>
      <c r="BK116" s="1649"/>
      <c r="BM116" s="1"/>
      <c r="BN116" s="7"/>
      <c r="BO116" s="7"/>
      <c r="BP116" s="7"/>
      <c r="BQ116" s="7"/>
      <c r="BR116" s="7"/>
      <c r="BS116" s="7"/>
      <c r="BT116" s="7"/>
      <c r="BU116" s="7"/>
      <c r="BV116" s="7"/>
      <c r="BW116" s="7"/>
      <c r="BX116" s="7"/>
      <c r="BY116" s="7"/>
      <c r="BZ116" s="7"/>
      <c r="CA116" s="7"/>
      <c r="CB116" s="7"/>
      <c r="CC116" s="7"/>
      <c r="CD116" s="7"/>
      <c r="CE116" s="7"/>
      <c r="CF116" s="2154"/>
      <c r="CG116" s="2155"/>
      <c r="CH116" s="2155"/>
      <c r="CI116" s="2155"/>
      <c r="CJ116" s="2155"/>
      <c r="CK116" s="2155"/>
      <c r="CL116" s="2155"/>
      <c r="CM116" s="2155"/>
      <c r="CN116" s="2155"/>
      <c r="CO116" s="2155"/>
      <c r="CP116" s="2155"/>
      <c r="CQ116" s="2155"/>
      <c r="CR116" s="2155"/>
      <c r="CS116" s="2155"/>
      <c r="CT116" s="2155"/>
      <c r="CU116" s="2155"/>
      <c r="CV116" s="2155"/>
      <c r="CW116" s="2155"/>
      <c r="CX116" s="2155"/>
      <c r="CY116" s="2155"/>
      <c r="CZ116" s="2155"/>
      <c r="DA116" s="2155"/>
      <c r="DB116" s="2155"/>
      <c r="DC116" s="2155"/>
      <c r="DD116" s="2155"/>
      <c r="DE116" s="2155"/>
      <c r="DF116" s="2155"/>
      <c r="DG116" s="2155"/>
      <c r="DH116" s="2155"/>
      <c r="DI116" s="2155"/>
      <c r="DJ116" s="2156"/>
      <c r="DK116" s="10"/>
      <c r="DL116" s="2273" t="s">
        <v>696</v>
      </c>
      <c r="DM116" s="2274"/>
    </row>
    <row r="117" spans="2:117" ht="8.25" customHeight="1">
      <c r="B117" s="60"/>
      <c r="C117" s="30"/>
      <c r="D117" s="30"/>
      <c r="E117" s="1729" t="s">
        <v>128</v>
      </c>
      <c r="F117" s="1729"/>
      <c r="G117" s="1729"/>
      <c r="H117" s="1729"/>
      <c r="I117" s="1729"/>
      <c r="J117" s="1729"/>
      <c r="K117" s="1729"/>
      <c r="L117" s="1729"/>
      <c r="M117" s="1729"/>
      <c r="N117" s="1729"/>
      <c r="O117" s="1729"/>
      <c r="P117" s="1729"/>
      <c r="Q117" s="1729"/>
      <c r="R117" s="1729"/>
      <c r="S117" s="1729"/>
      <c r="T117" s="1729"/>
      <c r="U117" s="1729"/>
      <c r="V117" s="1729"/>
      <c r="W117" s="1729"/>
      <c r="X117" s="1729"/>
      <c r="Y117" s="1729"/>
      <c r="Z117" s="1729"/>
      <c r="AA117" s="1729"/>
      <c r="AB117" s="1729"/>
      <c r="AC117" s="30"/>
      <c r="AD117" s="30"/>
      <c r="AE117" s="30"/>
      <c r="AF117" s="2174"/>
      <c r="AG117" s="2175"/>
      <c r="AH117" s="2175"/>
      <c r="AI117" s="2175"/>
      <c r="AJ117" s="2175"/>
      <c r="AK117" s="2175"/>
      <c r="AL117" s="2175"/>
      <c r="AM117" s="2175"/>
      <c r="AN117" s="2175"/>
      <c r="AO117" s="2175"/>
      <c r="AP117" s="2175"/>
      <c r="AQ117" s="2175"/>
      <c r="AR117" s="2175"/>
      <c r="AS117" s="2175"/>
      <c r="AT117" s="2175"/>
      <c r="AU117" s="2175"/>
      <c r="AV117" s="2175"/>
      <c r="AW117" s="2175"/>
      <c r="AX117" s="2175"/>
      <c r="AY117" s="2175"/>
      <c r="AZ117" s="2175"/>
      <c r="BA117" s="2175"/>
      <c r="BB117" s="2175"/>
      <c r="BC117" s="2175"/>
      <c r="BD117" s="2175"/>
      <c r="BE117" s="2175"/>
      <c r="BF117" s="2175"/>
      <c r="BG117" s="2175"/>
      <c r="BH117" s="2176"/>
      <c r="BI117" s="2177"/>
      <c r="BJ117" s="1594"/>
      <c r="BK117" s="2004"/>
      <c r="BM117" s="3"/>
      <c r="BN117" s="2146" t="s">
        <v>61</v>
      </c>
      <c r="BO117" s="2146"/>
      <c r="BP117" s="2146"/>
      <c r="BQ117" s="2146"/>
      <c r="BR117" s="2146"/>
      <c r="BS117" s="2146"/>
      <c r="BT117" s="2146"/>
      <c r="BU117" s="2146"/>
      <c r="BV117" s="2146"/>
      <c r="BW117" s="2146"/>
      <c r="BX117" s="2146"/>
      <c r="BY117" s="2146"/>
      <c r="BZ117" s="2146"/>
      <c r="CA117" s="2146"/>
      <c r="CB117" s="2146"/>
      <c r="CC117" s="2146"/>
      <c r="CD117" s="2146"/>
      <c r="CE117" s="44"/>
      <c r="CF117" s="2157"/>
      <c r="CG117" s="2158"/>
      <c r="CH117" s="2158"/>
      <c r="CI117" s="2158"/>
      <c r="CJ117" s="2158"/>
      <c r="CK117" s="2158"/>
      <c r="CL117" s="2158"/>
      <c r="CM117" s="2158"/>
      <c r="CN117" s="2158"/>
      <c r="CO117" s="2158"/>
      <c r="CP117" s="2158"/>
      <c r="CQ117" s="2158"/>
      <c r="CR117" s="2158"/>
      <c r="CS117" s="2158"/>
      <c r="CT117" s="2158"/>
      <c r="CU117" s="2158"/>
      <c r="CV117" s="2158"/>
      <c r="CW117" s="2158"/>
      <c r="CX117" s="2158"/>
      <c r="CY117" s="2158"/>
      <c r="CZ117" s="2158"/>
      <c r="DA117" s="2158"/>
      <c r="DB117" s="2158"/>
      <c r="DC117" s="2158"/>
      <c r="DD117" s="2158"/>
      <c r="DE117" s="2158"/>
      <c r="DF117" s="2158"/>
      <c r="DG117" s="2158"/>
      <c r="DH117" s="2158"/>
      <c r="DI117" s="2158"/>
      <c r="DJ117" s="2159"/>
      <c r="DK117" s="10"/>
      <c r="DL117" s="562" t="s">
        <v>352</v>
      </c>
      <c r="DM117" s="562" t="s">
        <v>353</v>
      </c>
    </row>
    <row r="118" spans="2:117" ht="8.25" customHeight="1">
      <c r="B118" s="60"/>
      <c r="C118" s="30"/>
      <c r="D118" s="30"/>
      <c r="E118" s="1729"/>
      <c r="F118" s="1729"/>
      <c r="G118" s="1729"/>
      <c r="H118" s="1729"/>
      <c r="I118" s="1729"/>
      <c r="J118" s="1729"/>
      <c r="K118" s="1729"/>
      <c r="L118" s="1729"/>
      <c r="M118" s="1729"/>
      <c r="N118" s="1729"/>
      <c r="O118" s="1729"/>
      <c r="P118" s="1729"/>
      <c r="Q118" s="1729"/>
      <c r="R118" s="1729"/>
      <c r="S118" s="1729"/>
      <c r="T118" s="1729"/>
      <c r="U118" s="1729"/>
      <c r="V118" s="1729"/>
      <c r="W118" s="1729"/>
      <c r="X118" s="1729"/>
      <c r="Y118" s="1729"/>
      <c r="Z118" s="1729"/>
      <c r="AA118" s="1729"/>
      <c r="AB118" s="1729"/>
      <c r="AC118" s="30"/>
      <c r="AD118" s="30"/>
      <c r="AE118" s="30"/>
      <c r="AF118" s="2178"/>
      <c r="AG118" s="2179"/>
      <c r="AH118" s="2179"/>
      <c r="AI118" s="2179"/>
      <c r="AJ118" s="2179"/>
      <c r="AK118" s="2179"/>
      <c r="AL118" s="2179"/>
      <c r="AM118" s="2179"/>
      <c r="AN118" s="2179"/>
      <c r="AO118" s="2179"/>
      <c r="AP118" s="2179"/>
      <c r="AQ118" s="2179"/>
      <c r="AR118" s="2179"/>
      <c r="AS118" s="2179"/>
      <c r="AT118" s="2179"/>
      <c r="AU118" s="2179"/>
      <c r="AV118" s="2179"/>
      <c r="AW118" s="2179"/>
      <c r="AX118" s="2179"/>
      <c r="AY118" s="2179"/>
      <c r="AZ118" s="2179"/>
      <c r="BA118" s="2179"/>
      <c r="BB118" s="2179"/>
      <c r="BC118" s="2179"/>
      <c r="BD118" s="2179"/>
      <c r="BE118" s="2179"/>
      <c r="BF118" s="2179"/>
      <c r="BG118" s="2179"/>
      <c r="BH118" s="2180"/>
      <c r="BI118" s="2181"/>
      <c r="BJ118" s="1594"/>
      <c r="BK118" s="2004"/>
      <c r="BM118" s="3"/>
      <c r="BN118" s="2146"/>
      <c r="BO118" s="2146"/>
      <c r="BP118" s="2146"/>
      <c r="BQ118" s="2146"/>
      <c r="BR118" s="2146"/>
      <c r="BS118" s="2146"/>
      <c r="BT118" s="2146"/>
      <c r="BU118" s="2146"/>
      <c r="BV118" s="2146"/>
      <c r="BW118" s="2146"/>
      <c r="BX118" s="2146"/>
      <c r="BY118" s="2146"/>
      <c r="BZ118" s="2146"/>
      <c r="CA118" s="2146"/>
      <c r="CB118" s="2146"/>
      <c r="CC118" s="2146"/>
      <c r="CD118" s="2146"/>
      <c r="CE118" s="44"/>
      <c r="CF118" s="2157"/>
      <c r="CG118" s="2158"/>
      <c r="CH118" s="2158"/>
      <c r="CI118" s="2158"/>
      <c r="CJ118" s="2158"/>
      <c r="CK118" s="2158"/>
      <c r="CL118" s="2158"/>
      <c r="CM118" s="2158"/>
      <c r="CN118" s="2158"/>
      <c r="CO118" s="2158"/>
      <c r="CP118" s="2158"/>
      <c r="CQ118" s="2158"/>
      <c r="CR118" s="2158"/>
      <c r="CS118" s="2158"/>
      <c r="CT118" s="2158"/>
      <c r="CU118" s="2158"/>
      <c r="CV118" s="2158"/>
      <c r="CW118" s="2158"/>
      <c r="CX118" s="2158"/>
      <c r="CY118" s="2158"/>
      <c r="CZ118" s="2158"/>
      <c r="DA118" s="2158"/>
      <c r="DB118" s="2158"/>
      <c r="DC118" s="2158"/>
      <c r="DD118" s="2158"/>
      <c r="DE118" s="2158"/>
      <c r="DF118" s="2158"/>
      <c r="DG118" s="2158"/>
      <c r="DH118" s="2158"/>
      <c r="DI118" s="2158"/>
      <c r="DJ118" s="2159"/>
      <c r="DK118" s="10"/>
      <c r="DL118" s="563">
        <v>1</v>
      </c>
      <c r="DM118" s="564"/>
    </row>
    <row r="119" spans="2:117" ht="8.25" customHeight="1" thickBot="1">
      <c r="B119" s="60"/>
      <c r="C119" s="30"/>
      <c r="D119" s="30"/>
      <c r="E119" s="1729"/>
      <c r="F119" s="1729"/>
      <c r="G119" s="1729"/>
      <c r="H119" s="1729"/>
      <c r="I119" s="1729"/>
      <c r="J119" s="1729"/>
      <c r="K119" s="1729"/>
      <c r="L119" s="1729"/>
      <c r="M119" s="1729"/>
      <c r="N119" s="1729"/>
      <c r="O119" s="1729"/>
      <c r="P119" s="1729"/>
      <c r="Q119" s="1729"/>
      <c r="R119" s="1729"/>
      <c r="S119" s="1729"/>
      <c r="T119" s="1729"/>
      <c r="U119" s="1729"/>
      <c r="V119" s="1729"/>
      <c r="W119" s="1729"/>
      <c r="X119" s="1729"/>
      <c r="Y119" s="1729"/>
      <c r="Z119" s="1729"/>
      <c r="AA119" s="1729"/>
      <c r="AB119" s="1729"/>
      <c r="AC119" s="30"/>
      <c r="AD119" s="30"/>
      <c r="AE119" s="30"/>
      <c r="AF119" s="2182"/>
      <c r="AG119" s="2183"/>
      <c r="AH119" s="2183"/>
      <c r="AI119" s="2183"/>
      <c r="AJ119" s="2183"/>
      <c r="AK119" s="2183"/>
      <c r="AL119" s="2183"/>
      <c r="AM119" s="2183"/>
      <c r="AN119" s="2183"/>
      <c r="AO119" s="2183"/>
      <c r="AP119" s="2183"/>
      <c r="AQ119" s="2183"/>
      <c r="AR119" s="2183"/>
      <c r="AS119" s="2183"/>
      <c r="AT119" s="2183"/>
      <c r="AU119" s="2183"/>
      <c r="AV119" s="2183"/>
      <c r="AW119" s="2183"/>
      <c r="AX119" s="2183"/>
      <c r="AY119" s="2183"/>
      <c r="AZ119" s="2183"/>
      <c r="BA119" s="2183"/>
      <c r="BB119" s="2183"/>
      <c r="BC119" s="2183"/>
      <c r="BD119" s="2183"/>
      <c r="BE119" s="2183"/>
      <c r="BF119" s="2183"/>
      <c r="BG119" s="2183"/>
      <c r="BH119" s="2184"/>
      <c r="BI119" s="2185"/>
      <c r="BJ119" s="1594"/>
      <c r="BK119" s="2004"/>
      <c r="BM119" s="3"/>
      <c r="BN119" s="2146"/>
      <c r="BO119" s="2146"/>
      <c r="BP119" s="2146"/>
      <c r="BQ119" s="2146"/>
      <c r="BR119" s="2146"/>
      <c r="BS119" s="2146"/>
      <c r="BT119" s="2146"/>
      <c r="BU119" s="2146"/>
      <c r="BV119" s="2146"/>
      <c r="BW119" s="2146"/>
      <c r="BX119" s="2146"/>
      <c r="BY119" s="2146"/>
      <c r="BZ119" s="2146"/>
      <c r="CA119" s="2146"/>
      <c r="CB119" s="2146"/>
      <c r="CC119" s="2146"/>
      <c r="CD119" s="2146"/>
      <c r="CE119" s="44"/>
      <c r="CF119" s="2157"/>
      <c r="CG119" s="2158"/>
      <c r="CH119" s="2158"/>
      <c r="CI119" s="2158"/>
      <c r="CJ119" s="2158"/>
      <c r="CK119" s="2158"/>
      <c r="CL119" s="2158"/>
      <c r="CM119" s="2158"/>
      <c r="CN119" s="2158"/>
      <c r="CO119" s="2158"/>
      <c r="CP119" s="2158"/>
      <c r="CQ119" s="2158"/>
      <c r="CR119" s="2158"/>
      <c r="CS119" s="2158"/>
      <c r="CT119" s="2158"/>
      <c r="CU119" s="2158"/>
      <c r="CV119" s="2158"/>
      <c r="CW119" s="2158"/>
      <c r="CX119" s="2158"/>
      <c r="CY119" s="2158"/>
      <c r="CZ119" s="2158"/>
      <c r="DA119" s="2158"/>
      <c r="DB119" s="2158"/>
      <c r="DC119" s="2158"/>
      <c r="DD119" s="2158"/>
      <c r="DE119" s="2158"/>
      <c r="DF119" s="2158"/>
      <c r="DG119" s="2158"/>
      <c r="DH119" s="2158"/>
      <c r="DI119" s="2158"/>
      <c r="DJ119" s="2159"/>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2163"/>
      <c r="AG120" s="2164"/>
      <c r="AH120" s="2164"/>
      <c r="AI120" s="2164"/>
      <c r="AJ120" s="2164"/>
      <c r="AK120" s="2164"/>
      <c r="AL120" s="2164"/>
      <c r="AM120" s="2164"/>
      <c r="AN120" s="2164"/>
      <c r="AO120" s="2164"/>
      <c r="AP120" s="2164"/>
      <c r="AQ120" s="2164"/>
      <c r="AR120" s="2164"/>
      <c r="AS120" s="2164"/>
      <c r="AT120" s="2164"/>
      <c r="AU120" s="2164"/>
      <c r="AV120" s="2164"/>
      <c r="AW120" s="2164"/>
      <c r="AX120" s="2164"/>
      <c r="AY120" s="2164"/>
      <c r="AZ120" s="2164"/>
      <c r="BA120" s="2164"/>
      <c r="BB120" s="2164"/>
      <c r="BC120" s="2164"/>
      <c r="BD120" s="2164"/>
      <c r="BE120" s="2164"/>
      <c r="BF120" s="2164"/>
      <c r="BG120" s="2164"/>
      <c r="BH120" s="23"/>
      <c r="BI120" s="23"/>
      <c r="BJ120" s="1597"/>
      <c r="BK120" s="1651"/>
      <c r="BM120" s="5"/>
      <c r="BN120" s="9"/>
      <c r="BO120" s="9"/>
      <c r="BP120" s="9"/>
      <c r="BQ120" s="9"/>
      <c r="BR120" s="9"/>
      <c r="BS120" s="9"/>
      <c r="BT120" s="9"/>
      <c r="BU120" s="9"/>
      <c r="BV120" s="9"/>
      <c r="BW120" s="9"/>
      <c r="BX120" s="9"/>
      <c r="BY120" s="9"/>
      <c r="BZ120" s="9"/>
      <c r="CA120" s="9"/>
      <c r="CB120" s="9"/>
      <c r="CC120" s="9"/>
      <c r="CD120" s="9"/>
      <c r="CE120" s="9"/>
      <c r="CF120" s="2160"/>
      <c r="CG120" s="2161"/>
      <c r="CH120" s="2161"/>
      <c r="CI120" s="2161"/>
      <c r="CJ120" s="2161"/>
      <c r="CK120" s="2161"/>
      <c r="CL120" s="2161"/>
      <c r="CM120" s="2161"/>
      <c r="CN120" s="2161"/>
      <c r="CO120" s="2161"/>
      <c r="CP120" s="2161"/>
      <c r="CQ120" s="2161"/>
      <c r="CR120" s="2161"/>
      <c r="CS120" s="2161"/>
      <c r="CT120" s="2161"/>
      <c r="CU120" s="2161"/>
      <c r="CV120" s="2161"/>
      <c r="CW120" s="2161"/>
      <c r="CX120" s="2161"/>
      <c r="CY120" s="2161"/>
      <c r="CZ120" s="2161"/>
      <c r="DA120" s="2161"/>
      <c r="DB120" s="2161"/>
      <c r="DC120" s="2161"/>
      <c r="DD120" s="2161"/>
      <c r="DE120" s="2161"/>
      <c r="DF120" s="2161"/>
      <c r="DG120" s="2161"/>
      <c r="DH120" s="2161"/>
      <c r="DI120" s="2161"/>
      <c r="DJ120" s="2162"/>
      <c r="DK120" s="10"/>
      <c r="DL120" s="563">
        <v>3</v>
      </c>
    </row>
    <row r="121" spans="2:117" ht="4.9000000000000004" customHeight="1">
      <c r="DK121" s="10"/>
    </row>
    <row r="122" spans="2:117" ht="8.25" customHeight="1">
      <c r="B122" s="2226" t="s">
        <v>129</v>
      </c>
      <c r="C122" s="2227"/>
      <c r="D122" s="13"/>
      <c r="E122" s="13"/>
      <c r="F122" s="13"/>
      <c r="G122" s="15"/>
      <c r="H122" s="2226" t="s">
        <v>130</v>
      </c>
      <c r="I122" s="2227"/>
      <c r="J122" s="2227"/>
      <c r="K122" s="13"/>
      <c r="L122" s="13"/>
      <c r="M122" s="15"/>
      <c r="N122" s="2142" t="s">
        <v>131</v>
      </c>
      <c r="O122" s="2143"/>
      <c r="P122" s="2143"/>
      <c r="Q122" s="2143"/>
      <c r="R122" s="2143"/>
      <c r="S122" s="2143"/>
      <c r="T122" s="2143"/>
      <c r="U122" s="2143"/>
      <c r="V122" s="2143"/>
      <c r="W122" s="13"/>
      <c r="AD122" s="13"/>
      <c r="AE122" s="13"/>
      <c r="AF122" s="2226" t="s">
        <v>133</v>
      </c>
      <c r="AG122" s="2227"/>
      <c r="AH122" s="2227"/>
      <c r="AI122" s="13"/>
      <c r="AJ122" s="13"/>
      <c r="AK122" s="15"/>
      <c r="AL122" s="2229" t="s">
        <v>134</v>
      </c>
      <c r="AM122" s="2230"/>
      <c r="AN122" s="2230"/>
      <c r="AO122" s="2230"/>
      <c r="AP122" s="2230"/>
      <c r="AQ122" s="2230"/>
      <c r="AR122" s="2230"/>
      <c r="AS122" s="2230"/>
      <c r="AT122" s="2230"/>
      <c r="AU122" s="13"/>
      <c r="AV122" s="13"/>
      <c r="AW122" s="15"/>
      <c r="AX122" s="2276">
        <v>30</v>
      </c>
      <c r="AY122" s="2276"/>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2165"/>
      <c r="CG122" s="2166"/>
      <c r="CH122" s="2166"/>
      <c r="CI122" s="2166"/>
      <c r="CJ122" s="2166"/>
      <c r="CK122" s="2166"/>
      <c r="CL122" s="2166"/>
      <c r="CM122" s="2166"/>
      <c r="CN122" s="2166"/>
      <c r="CO122" s="2166"/>
      <c r="CP122" s="2166"/>
      <c r="CQ122" s="2166"/>
      <c r="CR122" s="2166"/>
      <c r="CS122" s="2166"/>
      <c r="CT122" s="2166"/>
      <c r="CU122" s="2166"/>
      <c r="CV122" s="2166"/>
      <c r="CW122" s="2166"/>
      <c r="CX122" s="2166"/>
      <c r="CY122" s="2166"/>
      <c r="CZ122" s="2166"/>
      <c r="DA122" s="2166"/>
      <c r="DB122" s="2166"/>
      <c r="DC122" s="2166"/>
      <c r="DD122" s="2166"/>
      <c r="DE122" s="2166"/>
      <c r="DF122" s="2166"/>
      <c r="DG122" s="2166"/>
      <c r="DH122" s="2166"/>
      <c r="DI122" s="2166"/>
      <c r="DJ122" s="2167"/>
      <c r="DK122" s="10"/>
    </row>
    <row r="123" spans="2:117" ht="8.25" customHeight="1" thickBot="1">
      <c r="B123" s="2228"/>
      <c r="C123" s="2096"/>
      <c r="G123" s="18"/>
      <c r="H123" s="2228"/>
      <c r="I123" s="2096"/>
      <c r="J123" s="2096"/>
      <c r="M123" s="18"/>
      <c r="N123" s="2144"/>
      <c r="O123" s="2145"/>
      <c r="P123" s="2145"/>
      <c r="Q123" s="2145"/>
      <c r="R123" s="2145"/>
      <c r="S123" s="2145"/>
      <c r="T123" s="2145"/>
      <c r="U123" s="2145"/>
      <c r="V123" s="2145"/>
      <c r="AF123" s="2228"/>
      <c r="AG123" s="2096"/>
      <c r="AH123" s="2096"/>
      <c r="AK123" s="18"/>
      <c r="AL123" s="2231"/>
      <c r="AM123" s="2232"/>
      <c r="AN123" s="2232"/>
      <c r="AO123" s="2232"/>
      <c r="AP123" s="2232"/>
      <c r="AQ123" s="2232"/>
      <c r="AR123" s="2232"/>
      <c r="AS123" s="2232"/>
      <c r="AT123" s="2232"/>
      <c r="AW123" s="18"/>
      <c r="AX123" s="2277"/>
      <c r="AY123" s="2277"/>
      <c r="AZ123"/>
      <c r="BA123"/>
      <c r="BC123" s="338"/>
      <c r="BD123" s="2316" t="s">
        <v>337</v>
      </c>
      <c r="BE123" s="2317"/>
      <c r="BF123" s="2317"/>
      <c r="BG123" s="2317"/>
      <c r="BH123" s="2317"/>
      <c r="BI123" s="2317"/>
      <c r="BJ123" s="2317"/>
      <c r="BK123" s="2318"/>
      <c r="BM123" s="27"/>
      <c r="BN123" s="2275" t="s">
        <v>91</v>
      </c>
      <c r="BO123" s="2083"/>
      <c r="BP123" s="2083"/>
      <c r="BQ123" s="2083"/>
      <c r="BR123" s="2083"/>
      <c r="BS123" s="2083"/>
      <c r="BT123" s="2083"/>
      <c r="BU123" s="2083"/>
      <c r="BV123" s="2083"/>
      <c r="BW123" s="2083"/>
      <c r="BX123" s="2083"/>
      <c r="BY123" s="2083"/>
      <c r="BZ123" s="2083"/>
      <c r="CA123" s="2083"/>
      <c r="CB123" s="2083"/>
      <c r="CC123" s="2083"/>
      <c r="CD123" s="2083"/>
      <c r="CE123" s="44"/>
      <c r="CF123" s="2168"/>
      <c r="CG123" s="2169"/>
      <c r="CH123" s="2169"/>
      <c r="CI123" s="2169"/>
      <c r="CJ123" s="2169"/>
      <c r="CK123" s="2169"/>
      <c r="CL123" s="2169"/>
      <c r="CM123" s="2169"/>
      <c r="CN123" s="2169"/>
      <c r="CO123" s="2169"/>
      <c r="CP123" s="2169"/>
      <c r="CQ123" s="2169"/>
      <c r="CR123" s="2169"/>
      <c r="CS123" s="2169"/>
      <c r="CT123" s="2169"/>
      <c r="CU123" s="2169"/>
      <c r="CV123" s="2169"/>
      <c r="CW123" s="2169"/>
      <c r="CX123" s="2169"/>
      <c r="CY123" s="2169"/>
      <c r="CZ123" s="2169"/>
      <c r="DA123" s="2169"/>
      <c r="DB123" s="2169"/>
      <c r="DC123" s="2169"/>
      <c r="DD123" s="2169"/>
      <c r="DE123" s="2169"/>
      <c r="DF123" s="2169"/>
      <c r="DG123" s="2169"/>
      <c r="DH123" s="2169"/>
      <c r="DI123" s="2169"/>
      <c r="DJ123" s="2170"/>
      <c r="DK123" s="10"/>
    </row>
    <row r="124" spans="2:117" ht="8.25" customHeight="1">
      <c r="B124" s="16"/>
      <c r="G124" s="18"/>
      <c r="H124" s="2217" t="s">
        <v>64</v>
      </c>
      <c r="I124" s="2218"/>
      <c r="J124" s="2218"/>
      <c r="K124" s="2218"/>
      <c r="L124" s="2218"/>
      <c r="M124" s="2219"/>
      <c r="N124" s="1673">
        <f>'保険料計算シート（非表示）'!D22</f>
        <v>0</v>
      </c>
      <c r="O124" s="1674"/>
      <c r="P124" s="1674"/>
      <c r="Q124" s="1674"/>
      <c r="R124" s="1674"/>
      <c r="S124" s="1674"/>
      <c r="T124" s="1674"/>
      <c r="U124" s="1674"/>
      <c r="V124" s="1674"/>
      <c r="W124" s="1674"/>
      <c r="X124" s="1465"/>
      <c r="Y124" s="1465"/>
      <c r="Z124" s="1465"/>
      <c r="AA124" s="1465"/>
      <c r="AB124" s="1465"/>
      <c r="AC124" s="1465"/>
      <c r="AF124" s="2217" t="s">
        <v>66</v>
      </c>
      <c r="AG124" s="2218"/>
      <c r="AH124" s="2218"/>
      <c r="AI124" s="2218"/>
      <c r="AJ124" s="2218"/>
      <c r="AK124" s="2219"/>
      <c r="AL124" s="1673">
        <f>'保険料計算シート（非表示）'!F22</f>
        <v>0</v>
      </c>
      <c r="AM124" s="1674"/>
      <c r="AN124" s="1674"/>
      <c r="AO124" s="1674"/>
      <c r="AP124" s="1674"/>
      <c r="AQ124" s="1674"/>
      <c r="AR124" s="1674"/>
      <c r="AS124" s="1674"/>
      <c r="AT124" s="1674"/>
      <c r="AU124" s="1674"/>
      <c r="AW124" s="18"/>
      <c r="AY124" s="1583"/>
      <c r="AZ124" s="1584"/>
      <c r="BA124" s="1585"/>
      <c r="BB124" s="1474"/>
      <c r="BC124" s="1594"/>
      <c r="BD124" s="2317"/>
      <c r="BE124" s="2317"/>
      <c r="BF124" s="2317"/>
      <c r="BG124" s="2317"/>
      <c r="BH124" s="2317"/>
      <c r="BI124" s="2317"/>
      <c r="BJ124" s="2317"/>
      <c r="BK124" s="2318"/>
      <c r="BM124" s="27"/>
      <c r="BN124" s="2083"/>
      <c r="BO124" s="2083"/>
      <c r="BP124" s="2083"/>
      <c r="BQ124" s="2083"/>
      <c r="BR124" s="2083"/>
      <c r="BS124" s="2083"/>
      <c r="BT124" s="2083"/>
      <c r="BU124" s="2083"/>
      <c r="BV124" s="2083"/>
      <c r="BW124" s="2083"/>
      <c r="BX124" s="2083"/>
      <c r="BY124" s="2083"/>
      <c r="BZ124" s="2083"/>
      <c r="CA124" s="2083"/>
      <c r="CB124" s="2083"/>
      <c r="CC124" s="2083"/>
      <c r="CD124" s="2083"/>
      <c r="CE124" s="44"/>
      <c r="CF124" s="2168"/>
      <c r="CG124" s="2169"/>
      <c r="CH124" s="2169"/>
      <c r="CI124" s="2169"/>
      <c r="CJ124" s="2169"/>
      <c r="CK124" s="2169"/>
      <c r="CL124" s="2169"/>
      <c r="CM124" s="2169"/>
      <c r="CN124" s="2169"/>
      <c r="CO124" s="2169"/>
      <c r="CP124" s="2169"/>
      <c r="CQ124" s="2169"/>
      <c r="CR124" s="2169"/>
      <c r="CS124" s="2169"/>
      <c r="CT124" s="2169"/>
      <c r="CU124" s="2169"/>
      <c r="CV124" s="2169"/>
      <c r="CW124" s="2169"/>
      <c r="CX124" s="2169"/>
      <c r="CY124" s="2169"/>
      <c r="CZ124" s="2169"/>
      <c r="DA124" s="2169"/>
      <c r="DB124" s="2169"/>
      <c r="DC124" s="2169"/>
      <c r="DD124" s="2169"/>
      <c r="DE124" s="2169"/>
      <c r="DF124" s="2169"/>
      <c r="DG124" s="2169"/>
      <c r="DH124" s="2169"/>
      <c r="DI124" s="2169"/>
      <c r="DJ124" s="2170"/>
      <c r="DK124" s="10"/>
    </row>
    <row r="125" spans="2:117" ht="8.25" customHeight="1">
      <c r="B125" s="16"/>
      <c r="G125" s="18"/>
      <c r="H125" s="2217"/>
      <c r="I125" s="2218"/>
      <c r="J125" s="2218"/>
      <c r="K125" s="2218"/>
      <c r="L125" s="2218"/>
      <c r="M125" s="2219"/>
      <c r="N125" s="1673"/>
      <c r="O125" s="1674"/>
      <c r="P125" s="1674"/>
      <c r="Q125" s="1674"/>
      <c r="R125" s="1674"/>
      <c r="S125" s="1674"/>
      <c r="T125" s="1674"/>
      <c r="U125" s="1674"/>
      <c r="V125" s="1674"/>
      <c r="W125" s="1674"/>
      <c r="X125" s="1465"/>
      <c r="Y125" s="1465"/>
      <c r="Z125" s="1465"/>
      <c r="AA125" s="1465"/>
      <c r="AB125" s="1465"/>
      <c r="AC125" s="1465"/>
      <c r="AD125" s="1594" t="s">
        <v>26</v>
      </c>
      <c r="AE125" s="2004"/>
      <c r="AF125" s="2217"/>
      <c r="AG125" s="2218"/>
      <c r="AH125" s="2218"/>
      <c r="AI125" s="2218"/>
      <c r="AJ125" s="2218"/>
      <c r="AK125" s="2219"/>
      <c r="AL125" s="1673"/>
      <c r="AM125" s="1674"/>
      <c r="AN125" s="1674"/>
      <c r="AO125" s="1674"/>
      <c r="AP125" s="1674"/>
      <c r="AQ125" s="1674"/>
      <c r="AR125" s="1674"/>
      <c r="AS125" s="1674"/>
      <c r="AT125" s="1674"/>
      <c r="AU125" s="1674"/>
      <c r="AV125" s="1594" t="s">
        <v>26</v>
      </c>
      <c r="AW125" s="2004"/>
      <c r="AY125" s="1586"/>
      <c r="AZ125" s="1587"/>
      <c r="BA125" s="1588"/>
      <c r="BB125" s="1594"/>
      <c r="BC125" s="1594"/>
      <c r="BD125" s="2317"/>
      <c r="BE125" s="2317"/>
      <c r="BF125" s="2317"/>
      <c r="BG125" s="2317"/>
      <c r="BH125" s="2317"/>
      <c r="BI125" s="2317"/>
      <c r="BJ125" s="2317"/>
      <c r="BK125" s="2318"/>
      <c r="BM125" s="27"/>
      <c r="BN125" s="2083"/>
      <c r="BO125" s="2083"/>
      <c r="BP125" s="2083"/>
      <c r="BQ125" s="2083"/>
      <c r="BR125" s="2083"/>
      <c r="BS125" s="2083"/>
      <c r="BT125" s="2083"/>
      <c r="BU125" s="2083"/>
      <c r="BV125" s="2083"/>
      <c r="BW125" s="2083"/>
      <c r="BX125" s="2083"/>
      <c r="BY125" s="2083"/>
      <c r="BZ125" s="2083"/>
      <c r="CA125" s="2083"/>
      <c r="CB125" s="2083"/>
      <c r="CC125" s="2083"/>
      <c r="CD125" s="2083"/>
      <c r="CE125" s="44"/>
      <c r="CF125" s="2168"/>
      <c r="CG125" s="2169"/>
      <c r="CH125" s="2169"/>
      <c r="CI125" s="2169"/>
      <c r="CJ125" s="2169"/>
      <c r="CK125" s="2169"/>
      <c r="CL125" s="2169"/>
      <c r="CM125" s="2169"/>
      <c r="CN125" s="2169"/>
      <c r="CO125" s="2169"/>
      <c r="CP125" s="2169"/>
      <c r="CQ125" s="2169"/>
      <c r="CR125" s="2169"/>
      <c r="CS125" s="2169"/>
      <c r="CT125" s="2169"/>
      <c r="CU125" s="2169"/>
      <c r="CV125" s="2169"/>
      <c r="CW125" s="2169"/>
      <c r="CX125" s="2169"/>
      <c r="CY125" s="2169"/>
      <c r="CZ125" s="2169"/>
      <c r="DA125" s="2169"/>
      <c r="DB125" s="2169"/>
      <c r="DC125" s="2169"/>
      <c r="DD125" s="2169"/>
      <c r="DE125" s="2169"/>
      <c r="DF125" s="2169"/>
      <c r="DG125" s="2169"/>
      <c r="DH125" s="2169"/>
      <c r="DI125" s="2169"/>
      <c r="DJ125" s="2170"/>
      <c r="DK125" s="10"/>
    </row>
    <row r="126" spans="2:117" ht="8.25" customHeight="1" thickBot="1">
      <c r="B126" s="2217" t="s">
        <v>62</v>
      </c>
      <c r="C126" s="2218"/>
      <c r="D126" s="2218"/>
      <c r="E126" s="2218"/>
      <c r="F126" s="2218"/>
      <c r="G126" s="2219"/>
      <c r="H126" s="19"/>
      <c r="I126" s="12"/>
      <c r="J126" s="12"/>
      <c r="K126" s="12"/>
      <c r="L126" s="12"/>
      <c r="M126" s="20"/>
      <c r="N126" s="1675"/>
      <c r="O126" s="1676"/>
      <c r="P126" s="1676"/>
      <c r="Q126" s="1676"/>
      <c r="R126" s="1676"/>
      <c r="S126" s="1676"/>
      <c r="T126" s="1676"/>
      <c r="U126" s="1676"/>
      <c r="V126" s="1676"/>
      <c r="W126" s="1676"/>
      <c r="X126" s="1677"/>
      <c r="Y126" s="1677"/>
      <c r="Z126" s="1677"/>
      <c r="AA126" s="1677"/>
      <c r="AB126" s="1677"/>
      <c r="AC126" s="1677"/>
      <c r="AD126" s="1597"/>
      <c r="AE126" s="1651"/>
      <c r="AF126" s="19"/>
      <c r="AG126" s="12"/>
      <c r="AH126" s="12"/>
      <c r="AI126" s="12"/>
      <c r="AJ126" s="12"/>
      <c r="AK126" s="20"/>
      <c r="AL126" s="1675"/>
      <c r="AM126" s="1676"/>
      <c r="AN126" s="1676"/>
      <c r="AO126" s="1676"/>
      <c r="AP126" s="1676"/>
      <c r="AQ126" s="1676"/>
      <c r="AR126" s="1676"/>
      <c r="AS126" s="1676"/>
      <c r="AT126" s="1676"/>
      <c r="AU126" s="1676"/>
      <c r="AV126" s="1597"/>
      <c r="AW126" s="1651"/>
      <c r="AX126" s="339"/>
      <c r="AY126" s="1589"/>
      <c r="AZ126" s="1590"/>
      <c r="BA126" s="1591"/>
      <c r="BB126" s="1594"/>
      <c r="BC126" s="1594"/>
      <c r="BD126" s="2317"/>
      <c r="BE126" s="2317"/>
      <c r="BF126" s="2317"/>
      <c r="BG126" s="2317"/>
      <c r="BH126" s="2317"/>
      <c r="BI126" s="2317"/>
      <c r="BJ126" s="2317"/>
      <c r="BK126" s="2318"/>
      <c r="BM126" s="29"/>
      <c r="BN126" s="11"/>
      <c r="BO126" s="11"/>
      <c r="BP126" s="11"/>
      <c r="BQ126" s="11"/>
      <c r="BR126" s="11"/>
      <c r="BS126" s="11"/>
      <c r="BT126" s="11"/>
      <c r="BU126" s="11"/>
      <c r="BV126" s="11"/>
      <c r="BW126" s="11"/>
      <c r="BX126" s="11"/>
      <c r="BY126" s="11"/>
      <c r="BZ126" s="11"/>
      <c r="CA126" s="11"/>
      <c r="CB126" s="11"/>
      <c r="CC126" s="11"/>
      <c r="CD126" s="11"/>
      <c r="CE126" s="11"/>
      <c r="CF126" s="2171"/>
      <c r="CG126" s="2172"/>
      <c r="CH126" s="2172"/>
      <c r="CI126" s="2172"/>
      <c r="CJ126" s="2172"/>
      <c r="CK126" s="2172"/>
      <c r="CL126" s="2172"/>
      <c r="CM126" s="2172"/>
      <c r="CN126" s="2172"/>
      <c r="CO126" s="2172"/>
      <c r="CP126" s="2172"/>
      <c r="CQ126" s="2172"/>
      <c r="CR126" s="2172"/>
      <c r="CS126" s="2172"/>
      <c r="CT126" s="2172"/>
      <c r="CU126" s="2172"/>
      <c r="CV126" s="2172"/>
      <c r="CW126" s="2172"/>
      <c r="CX126" s="2172"/>
      <c r="CY126" s="2172"/>
      <c r="CZ126" s="2172"/>
      <c r="DA126" s="2172"/>
      <c r="DB126" s="2172"/>
      <c r="DC126" s="2172"/>
      <c r="DD126" s="2172"/>
      <c r="DE126" s="2172"/>
      <c r="DF126" s="2172"/>
      <c r="DG126" s="2172"/>
      <c r="DH126" s="2172"/>
      <c r="DI126" s="2172"/>
      <c r="DJ126" s="2173"/>
      <c r="DK126" s="10"/>
    </row>
    <row r="127" spans="2:117" ht="7.9" customHeight="1">
      <c r="B127" s="2217"/>
      <c r="C127" s="2218"/>
      <c r="D127" s="2218"/>
      <c r="E127" s="2218"/>
      <c r="F127" s="2218"/>
      <c r="G127" s="2219"/>
      <c r="H127" s="2096" t="s">
        <v>132</v>
      </c>
      <c r="I127" s="2096"/>
      <c r="J127" s="2096"/>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2317"/>
      <c r="BE127" s="2317"/>
      <c r="BF127" s="2317"/>
      <c r="BG127" s="2317"/>
      <c r="BH127" s="2317"/>
      <c r="BI127" s="2317"/>
      <c r="BJ127" s="2317"/>
      <c r="BK127" s="2318"/>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2273" t="s">
        <v>354</v>
      </c>
      <c r="DM127" s="2274"/>
    </row>
    <row r="128" spans="2:117" ht="8.25" customHeight="1" thickBot="1">
      <c r="B128" s="16"/>
      <c r="G128" s="18"/>
      <c r="H128" s="2096"/>
      <c r="I128" s="2096"/>
      <c r="J128" s="2096"/>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2317"/>
      <c r="BE128" s="2317"/>
      <c r="BF128" s="2317"/>
      <c r="BG128" s="2317"/>
      <c r="BH128" s="2317"/>
      <c r="BI128" s="2317"/>
      <c r="BJ128" s="2317"/>
      <c r="BK128" s="2318"/>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695</v>
      </c>
      <c r="DM128" s="562" t="s">
        <v>675</v>
      </c>
    </row>
    <row r="129" spans="1:121" ht="8.25" customHeight="1">
      <c r="B129" s="16"/>
      <c r="G129" s="18"/>
      <c r="H129" s="2217" t="s">
        <v>65</v>
      </c>
      <c r="I129" s="2218"/>
      <c r="J129" s="2218"/>
      <c r="K129" s="2218"/>
      <c r="L129" s="2218"/>
      <c r="M129" s="2219"/>
      <c r="N129" s="311"/>
      <c r="O129" s="312"/>
      <c r="P129" s="312"/>
      <c r="Q129" s="312"/>
      <c r="R129" s="312"/>
      <c r="S129" s="1615" t="str">
        <f>IF(ISERROR(MID('保険料計算シート（非表示）'!E22,LEN('保険料計算シート（非表示）'!E22)-10,1)),"",MID('保険料計算シート（非表示）'!E22,LEN('保険料計算シート（非表示）'!E22)-10,1))</f>
        <v/>
      </c>
      <c r="T129" s="1616"/>
      <c r="U129" s="1616"/>
      <c r="V129" s="1582" t="str">
        <f>IF(ISERROR(MID('保険料計算シート（非表示）'!E22,LEN('保険料計算シート（非表示）'!E22)-9,1)),"",MID('保険料計算シート（非表示）'!E22,LEN('保険料計算シート（非表示）'!E22)-9,1))</f>
        <v/>
      </c>
      <c r="W129" s="1582"/>
      <c r="X129" s="1582"/>
      <c r="Y129" s="1626" t="str">
        <f>IF(ISERROR(MID('保険料計算シート（非表示）'!E22,LEN('保険料計算シート（非表示）'!E22)-8,1)),"",MID('保険料計算シート（非表示）'!E22,LEN('保険料計算シート（非表示）'!E22)-8,1))</f>
        <v/>
      </c>
      <c r="Z129" s="1582"/>
      <c r="AA129" s="1582"/>
      <c r="AB129" s="1582" t="str">
        <f>IF(ISERROR(MID('保険料計算シート（非表示）'!E22,LEN('保険料計算シート（非表示）'!E22)-7,1)),"",MID('保険料計算シート（非表示）'!E22,LEN('保険料計算シート（非表示）'!E22)-7,1))</f>
        <v/>
      </c>
      <c r="AC129" s="1582"/>
      <c r="AD129" s="1582"/>
      <c r="AE129" s="1582" t="str">
        <f>IF(ISERROR(MID('保険料計算シート（非表示）'!E22,LEN('保険料計算シート（非表示）'!E22)-6,1)),"",MID('保険料計算シート（非表示）'!E22,LEN('保険料計算シート（非表示）'!E22)-6,1))</f>
        <v/>
      </c>
      <c r="AF129" s="1582"/>
      <c r="AG129" s="1582"/>
      <c r="AH129" s="1582" t="str">
        <f>IF(ISERROR(MID('保険料計算シート（非表示）'!E22,LEN('保険料計算シート（非表示）'!E22)-5,1)),"",MID('保険料計算シート（非表示）'!E22,LEN('保険料計算シート（非表示）'!E22)-5,1))</f>
        <v/>
      </c>
      <c r="AI129" s="1582"/>
      <c r="AJ129" s="1582"/>
      <c r="AK129" s="1582" t="str">
        <f>IF(ISERROR(MID('保険料計算シート（非表示）'!E22,LEN('保険料計算シート（非表示）'!E22)-4,1)),"",MID('保険料計算シート（非表示）'!E22,LEN('保険料計算シート（非表示）'!E22)-4,1))</f>
        <v/>
      </c>
      <c r="AL129" s="1582"/>
      <c r="AM129" s="1582"/>
      <c r="AN129" s="1582" t="str">
        <f>IF(ISERROR(MID('保険料計算シート（非表示）'!E22,LEN('保険料計算シート（非表示）'!E22)-3,1)),"",MID('保険料計算シート（非表示）'!E22,LEN('保険料計算シート（非表示）'!E22)-3,1))</f>
        <v/>
      </c>
      <c r="AO129" s="1582"/>
      <c r="AP129" s="1582"/>
      <c r="AQ129" s="1582" t="str">
        <f>IF(ISERROR(MID('保険料計算シート（非表示）'!E22,LEN('保険料計算シート（非表示）'!E22)-2,1)),"",MID('保険料計算シート（非表示）'!E22,LEN('保険料計算シート（非表示）'!E22)-2,1))</f>
        <v/>
      </c>
      <c r="AR129" s="1582"/>
      <c r="AS129" s="1582"/>
      <c r="AT129" s="1582" t="str">
        <f>IF(ISERROR(MID('保険料計算シート（非表示）'!E22,LEN('保険料計算シート（非表示）'!E22)-1,1)),"",MID('保険料計算シート（非表示）'!E22,LEN('保険料計算シート（非表示）'!E22)-1,1))</f>
        <v/>
      </c>
      <c r="AU129" s="1582"/>
      <c r="AV129" s="1582"/>
      <c r="AW129" s="1582" t="str">
        <f>IF('保険料計算シート（非表示）'!E22=0,"",IF(ISERROR(MID('保険料計算シート（非表示）'!E22,LEN('保険料計算シート（非表示）'!E22),1)),"",MID('保険料計算シート（非表示）'!E22,LEN('保険料計算シート（非表示）'!E22),1)))</f>
        <v/>
      </c>
      <c r="AX129" s="1582"/>
      <c r="AY129" s="1596"/>
      <c r="AZ129" s="1593"/>
      <c r="BA129" s="1594"/>
      <c r="BC129" s="341"/>
      <c r="BD129" s="2317"/>
      <c r="BE129" s="2317"/>
      <c r="BF129" s="2317"/>
      <c r="BG129" s="2317"/>
      <c r="BH129" s="2317"/>
      <c r="BI129" s="2317"/>
      <c r="BJ129" s="2317"/>
      <c r="BK129" s="2318"/>
      <c r="BM129" s="557"/>
      <c r="BN129" s="126"/>
      <c r="BO129" s="2315" t="s">
        <v>694</v>
      </c>
      <c r="BP129" s="2315"/>
      <c r="BQ129" s="2315"/>
      <c r="BR129" s="2315"/>
      <c r="BS129" s="2315"/>
      <c r="BT129" s="2315"/>
      <c r="BU129" s="2315"/>
      <c r="BV129" s="2315"/>
      <c r="BW129" s="2315"/>
      <c r="BX129" s="2315"/>
      <c r="BY129" s="2315"/>
      <c r="CB129" s="1474"/>
      <c r="CC129" s="1594"/>
      <c r="CD129" s="2186"/>
      <c r="CE129" s="2187"/>
      <c r="CF129" s="2187"/>
      <c r="CG129" s="2187"/>
      <c r="CH129" s="2187"/>
      <c r="CI129" s="2187"/>
      <c r="CJ129" s="2187"/>
      <c r="CK129" s="2187"/>
      <c r="CL129" s="2187"/>
      <c r="CM129" s="2187"/>
      <c r="CN129" s="2187"/>
      <c r="CO129" s="2187"/>
      <c r="CP129" s="2187"/>
      <c r="CQ129" s="2187"/>
      <c r="CR129" s="2187"/>
      <c r="CS129" s="2187"/>
      <c r="CT129" s="2187"/>
      <c r="CU129" s="2187"/>
      <c r="CV129" s="2187"/>
      <c r="CW129" s="2187"/>
      <c r="CX129" s="2187"/>
      <c r="CY129" s="2187"/>
      <c r="CZ129" s="2187"/>
      <c r="DA129" s="2187"/>
      <c r="DB129" s="2187"/>
      <c r="DC129" s="2187"/>
      <c r="DD129" s="2188"/>
      <c r="DJ129" s="558"/>
      <c r="DK129" s="10"/>
      <c r="DL129" s="564"/>
      <c r="DM129" s="563">
        <v>1</v>
      </c>
    </row>
    <row r="130" spans="1:121" ht="8.25" customHeight="1">
      <c r="B130" s="331"/>
      <c r="C130" s="8"/>
      <c r="D130" s="8"/>
      <c r="E130" s="8"/>
      <c r="F130" s="8"/>
      <c r="G130" s="332"/>
      <c r="H130" s="2217"/>
      <c r="I130" s="2218"/>
      <c r="J130" s="2218"/>
      <c r="K130" s="2218"/>
      <c r="L130" s="2218"/>
      <c r="M130" s="2219"/>
      <c r="N130" s="16"/>
      <c r="S130" s="1615"/>
      <c r="T130" s="1616"/>
      <c r="U130" s="1616"/>
      <c r="V130" s="1582"/>
      <c r="W130" s="1582"/>
      <c r="X130" s="1582"/>
      <c r="Y130" s="1626"/>
      <c r="Z130" s="1582"/>
      <c r="AA130" s="1582"/>
      <c r="AB130" s="1582"/>
      <c r="AC130" s="1582"/>
      <c r="AD130" s="1582"/>
      <c r="AE130" s="1582"/>
      <c r="AF130" s="1582"/>
      <c r="AG130" s="1582"/>
      <c r="AH130" s="1582"/>
      <c r="AI130" s="1582"/>
      <c r="AJ130" s="1582"/>
      <c r="AK130" s="1582"/>
      <c r="AL130" s="1582"/>
      <c r="AM130" s="1582"/>
      <c r="AN130" s="1582"/>
      <c r="AO130" s="1582"/>
      <c r="AP130" s="1582"/>
      <c r="AQ130" s="1582"/>
      <c r="AR130" s="1582"/>
      <c r="AS130" s="1582"/>
      <c r="AT130" s="1582"/>
      <c r="AU130" s="1582"/>
      <c r="AV130" s="1582"/>
      <c r="AW130" s="1582"/>
      <c r="AX130" s="1582"/>
      <c r="AY130" s="1596"/>
      <c r="AZ130" s="1595"/>
      <c r="BA130" s="1594"/>
      <c r="BB130"/>
      <c r="BC130" s="342"/>
      <c r="BD130" s="2317"/>
      <c r="BE130" s="2317"/>
      <c r="BF130" s="2317"/>
      <c r="BG130" s="2317"/>
      <c r="BH130" s="2317"/>
      <c r="BI130" s="2317"/>
      <c r="BJ130" s="2317"/>
      <c r="BK130" s="2318"/>
      <c r="BM130" s="557"/>
      <c r="BO130" s="2315"/>
      <c r="BP130" s="2315"/>
      <c r="BQ130" s="2315"/>
      <c r="BR130" s="2315"/>
      <c r="BS130" s="2315"/>
      <c r="BT130" s="2315"/>
      <c r="BU130" s="2315"/>
      <c r="BV130" s="2315"/>
      <c r="BW130" s="2315"/>
      <c r="BX130" s="2315"/>
      <c r="BY130" s="2315"/>
      <c r="CB130" s="1594"/>
      <c r="CC130" s="1594"/>
      <c r="CD130" s="2189"/>
      <c r="CE130" s="2190"/>
      <c r="CF130" s="2190"/>
      <c r="CG130" s="2190"/>
      <c r="CH130" s="2190"/>
      <c r="CI130" s="2190"/>
      <c r="CJ130" s="2190"/>
      <c r="CK130" s="2190"/>
      <c r="CL130" s="2190"/>
      <c r="CM130" s="2190"/>
      <c r="CN130" s="2190"/>
      <c r="CO130" s="2190"/>
      <c r="CP130" s="2190"/>
      <c r="CQ130" s="2190"/>
      <c r="CR130" s="2190"/>
      <c r="CS130" s="2190"/>
      <c r="CT130" s="2190"/>
      <c r="CU130" s="2190"/>
      <c r="CV130" s="2190"/>
      <c r="CW130" s="2190"/>
      <c r="CX130" s="2190"/>
      <c r="CY130" s="2190"/>
      <c r="CZ130" s="2190"/>
      <c r="DA130" s="2190"/>
      <c r="DB130" s="2190"/>
      <c r="DC130" s="2190"/>
      <c r="DD130" s="2191"/>
      <c r="DJ130" s="558"/>
      <c r="DK130" s="10"/>
      <c r="DL130" s="337"/>
      <c r="DM130" s="563">
        <v>2</v>
      </c>
    </row>
    <row r="131" spans="1:121" ht="8.25" customHeight="1" thickBot="1">
      <c r="B131" s="331"/>
      <c r="C131" s="8"/>
      <c r="D131" s="8"/>
      <c r="E131" s="8"/>
      <c r="F131" s="8"/>
      <c r="G131" s="332"/>
      <c r="H131" s="331"/>
      <c r="I131" s="8"/>
      <c r="J131" s="8"/>
      <c r="K131" s="8"/>
      <c r="L131" s="8"/>
      <c r="M131" s="332"/>
      <c r="N131" s="16"/>
      <c r="S131" s="1615"/>
      <c r="T131" s="1616"/>
      <c r="U131" s="1616"/>
      <c r="V131" s="1582"/>
      <c r="W131" s="1582"/>
      <c r="X131" s="1582"/>
      <c r="Y131" s="1626"/>
      <c r="Z131" s="1582"/>
      <c r="AA131" s="1582"/>
      <c r="AB131" s="1582"/>
      <c r="AC131" s="1582"/>
      <c r="AD131" s="1582"/>
      <c r="AE131" s="1582"/>
      <c r="AF131" s="1582"/>
      <c r="AG131" s="1582"/>
      <c r="AH131" s="1582"/>
      <c r="AI131" s="1582"/>
      <c r="AJ131" s="1582"/>
      <c r="AK131" s="1582"/>
      <c r="AL131" s="1582"/>
      <c r="AM131" s="1582"/>
      <c r="AN131" s="1582"/>
      <c r="AO131" s="1582"/>
      <c r="AP131" s="1582"/>
      <c r="AQ131" s="1582"/>
      <c r="AR131" s="1582"/>
      <c r="AS131" s="1582"/>
      <c r="AT131" s="1582"/>
      <c r="AU131" s="1582"/>
      <c r="AV131" s="1582"/>
      <c r="AW131" s="1582"/>
      <c r="AX131" s="1582"/>
      <c r="AY131" s="1596"/>
      <c r="AZ131" s="1595"/>
      <c r="BA131" s="1594"/>
      <c r="BB131" s="1594" t="s">
        <v>26</v>
      </c>
      <c r="BC131" s="2004"/>
      <c r="BD131" s="2317"/>
      <c r="BE131" s="2317"/>
      <c r="BF131" s="2317"/>
      <c r="BG131" s="2317"/>
      <c r="BH131" s="2317"/>
      <c r="BI131" s="2317"/>
      <c r="BJ131" s="2317"/>
      <c r="BK131" s="2318"/>
      <c r="BM131" s="557"/>
      <c r="BO131" s="2315"/>
      <c r="BP131" s="2315"/>
      <c r="BQ131" s="2315"/>
      <c r="BR131" s="2315"/>
      <c r="BS131" s="2315"/>
      <c r="BT131" s="2315"/>
      <c r="BU131" s="2315"/>
      <c r="BV131" s="2315"/>
      <c r="BW131" s="2315"/>
      <c r="BX131" s="2315"/>
      <c r="BY131" s="2315"/>
      <c r="CB131" s="1594"/>
      <c r="CC131" s="1594"/>
      <c r="CD131" s="2192"/>
      <c r="CE131" s="2193"/>
      <c r="CF131" s="2193"/>
      <c r="CG131" s="2193"/>
      <c r="CH131" s="2193"/>
      <c r="CI131" s="2193"/>
      <c r="CJ131" s="2193"/>
      <c r="CK131" s="2193"/>
      <c r="CL131" s="2193"/>
      <c r="CM131" s="2193"/>
      <c r="CN131" s="2193"/>
      <c r="CO131" s="2193"/>
      <c r="CP131" s="2193"/>
      <c r="CQ131" s="2193"/>
      <c r="CR131" s="2193"/>
      <c r="CS131" s="2193"/>
      <c r="CT131" s="2193"/>
      <c r="CU131" s="2193"/>
      <c r="CV131" s="2193"/>
      <c r="CW131" s="2193"/>
      <c r="CX131" s="2193"/>
      <c r="CY131" s="2193"/>
      <c r="CZ131" s="2193"/>
      <c r="DA131" s="2193"/>
      <c r="DB131" s="2193"/>
      <c r="DC131" s="2193"/>
      <c r="DD131" s="2194"/>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92" t="s">
        <v>113</v>
      </c>
      <c r="Y132" s="1592"/>
      <c r="Z132" s="12"/>
      <c r="AA132" s="12"/>
      <c r="AB132" s="12"/>
      <c r="AC132" s="12"/>
      <c r="AD132" s="12"/>
      <c r="AE132" s="12"/>
      <c r="AF132" s="12"/>
      <c r="AG132" s="1592" t="s">
        <v>113</v>
      </c>
      <c r="AH132" s="1592"/>
      <c r="AI132" s="12"/>
      <c r="AJ132" s="12"/>
      <c r="AK132" s="12"/>
      <c r="AL132" s="12"/>
      <c r="AM132" s="12"/>
      <c r="AN132" s="12"/>
      <c r="AO132" s="12"/>
      <c r="AP132" s="1592" t="s">
        <v>113</v>
      </c>
      <c r="AQ132" s="1592"/>
      <c r="AR132" s="12"/>
      <c r="AS132" s="12"/>
      <c r="AT132" s="12"/>
      <c r="AU132" s="12"/>
      <c r="AV132" s="12"/>
      <c r="AW132" s="12"/>
      <c r="AX132" s="12"/>
      <c r="AY132" s="12"/>
      <c r="AZ132" s="334"/>
      <c r="BA132" s="334"/>
      <c r="BB132" s="1597"/>
      <c r="BC132" s="1651"/>
      <c r="BD132" s="2319"/>
      <c r="BE132" s="2319"/>
      <c r="BF132" s="2319"/>
      <c r="BG132" s="2319"/>
      <c r="BH132" s="2319"/>
      <c r="BI132" s="2319"/>
      <c r="BJ132" s="2319"/>
      <c r="BK132" s="2320"/>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000000000000004" customHeight="1" thickBot="1">
      <c r="N133" s="11"/>
      <c r="O133" s="11"/>
      <c r="P133" s="11"/>
      <c r="Q133" s="11"/>
      <c r="R133" s="11"/>
      <c r="S133" s="11"/>
      <c r="T133" s="11"/>
      <c r="U133" s="11"/>
      <c r="V133" s="11"/>
      <c r="W133" s="11"/>
      <c r="DL133" s="337"/>
      <c r="DM133" s="337"/>
    </row>
    <row r="134" spans="1:121" ht="8.25" customHeight="1" thickTop="1">
      <c r="A134" s="8"/>
      <c r="B134" s="8"/>
      <c r="C134" s="8"/>
      <c r="D134" s="2286" t="s">
        <v>135</v>
      </c>
      <c r="E134" s="2287"/>
      <c r="F134" s="2288"/>
      <c r="G134" s="2220" t="s">
        <v>136</v>
      </c>
      <c r="H134" s="2221"/>
      <c r="I134" s="2292" t="s">
        <v>137</v>
      </c>
      <c r="J134" s="2293"/>
      <c r="K134" s="1971" t="s">
        <v>73</v>
      </c>
      <c r="L134" s="1972"/>
      <c r="M134" s="1972"/>
      <c r="N134" s="1972"/>
      <c r="O134" s="1972"/>
      <c r="P134" s="1972"/>
      <c r="Q134" s="1972"/>
      <c r="R134" s="1972"/>
      <c r="S134" s="1972"/>
      <c r="T134" s="1972"/>
      <c r="U134" s="1972"/>
      <c r="V134" s="1972"/>
      <c r="W134" s="1972"/>
      <c r="X134" s="66"/>
      <c r="Y134" s="1971" t="s">
        <v>362</v>
      </c>
      <c r="Z134" s="1972"/>
      <c r="AA134" s="1972"/>
      <c r="AB134" s="1972"/>
      <c r="AC134" s="1972"/>
      <c r="AD134" s="1972"/>
      <c r="AE134" s="1972"/>
      <c r="AF134" s="1972"/>
      <c r="AG134" s="1972"/>
      <c r="AH134" s="1972"/>
      <c r="AI134" s="1973"/>
      <c r="AJ134" s="1973"/>
      <c r="AK134" s="1973"/>
      <c r="AL134" s="1974"/>
      <c r="AM134" s="1971" t="s">
        <v>74</v>
      </c>
      <c r="AN134" s="1972"/>
      <c r="AO134" s="1972"/>
      <c r="AP134" s="1972"/>
      <c r="AQ134" s="1972"/>
      <c r="AR134" s="1972"/>
      <c r="AS134" s="1972"/>
      <c r="AT134" s="1972"/>
      <c r="AU134" s="1972"/>
      <c r="AV134" s="1972"/>
      <c r="AW134" s="1973"/>
      <c r="AX134" s="1973"/>
      <c r="AY134" s="1973"/>
      <c r="AZ134" s="1974"/>
      <c r="BA134" s="1925" t="s">
        <v>313</v>
      </c>
      <c r="BB134" s="1926"/>
      <c r="BC134" s="1926"/>
      <c r="BD134" s="1926"/>
      <c r="BE134" s="1926"/>
      <c r="BF134" s="1926"/>
      <c r="BG134" s="1926"/>
      <c r="BH134" s="1926"/>
      <c r="BI134" s="1926"/>
      <c r="BJ134" s="1926"/>
      <c r="BK134" s="1926"/>
      <c r="BL134" s="1926"/>
      <c r="BM134" s="1927"/>
      <c r="BN134" s="1928"/>
      <c r="BO134" s="2278"/>
      <c r="BP134" s="2279"/>
      <c r="BQ134" s="2279"/>
      <c r="BR134" s="2279"/>
      <c r="BS134" s="2279"/>
      <c r="BT134" s="2279"/>
      <c r="BU134" s="2279"/>
      <c r="BV134" s="2279"/>
      <c r="BW134" s="2279"/>
      <c r="BX134" s="2279"/>
      <c r="BY134" s="2279"/>
      <c r="BZ134" s="2279"/>
      <c r="CA134" s="2280"/>
      <c r="CB134" s="2281"/>
      <c r="CC134" s="2305" t="s">
        <v>334</v>
      </c>
      <c r="CD134" s="2306"/>
      <c r="CE134" s="2306"/>
      <c r="CF134" s="2306"/>
      <c r="CG134" s="2306"/>
      <c r="CH134" s="2306"/>
      <c r="CI134" s="2306"/>
      <c r="CJ134" s="2306"/>
      <c r="CK134" s="2306"/>
      <c r="CL134" s="2306"/>
      <c r="CM134" s="2306"/>
      <c r="CN134" s="2306"/>
      <c r="CO134" s="2306"/>
      <c r="CP134" s="2307"/>
      <c r="CQ134" s="2300" t="s">
        <v>356</v>
      </c>
      <c r="CR134" s="2301"/>
      <c r="CS134" s="2301"/>
      <c r="CT134" s="2301"/>
      <c r="CU134" s="2301"/>
      <c r="CV134" s="2301"/>
      <c r="CW134" s="2301"/>
      <c r="CX134" s="2301"/>
      <c r="CY134" s="2301"/>
      <c r="CZ134" s="2301"/>
      <c r="DA134" s="2301"/>
      <c r="DB134" s="2301"/>
      <c r="DC134" s="2301"/>
      <c r="DD134" s="2301"/>
      <c r="DE134" s="2301"/>
      <c r="DF134" s="2301"/>
      <c r="DG134" s="2301"/>
      <c r="DH134" s="2301"/>
      <c r="DI134" s="2301"/>
      <c r="DJ134" s="2302"/>
      <c r="DL134" s="538" t="s">
        <v>676</v>
      </c>
      <c r="DM134" s="337"/>
    </row>
    <row r="135" spans="1:121" ht="8.25" customHeight="1">
      <c r="A135" s="8"/>
      <c r="B135" s="8"/>
      <c r="C135" s="8"/>
      <c r="D135" s="2289"/>
      <c r="E135" s="2290"/>
      <c r="F135" s="2291"/>
      <c r="G135" s="2222"/>
      <c r="H135" s="2223"/>
      <c r="I135" s="2294"/>
      <c r="J135" s="2295"/>
      <c r="K135" s="1975"/>
      <c r="L135" s="1976"/>
      <c r="M135" s="1976"/>
      <c r="N135" s="1976"/>
      <c r="O135" s="1976"/>
      <c r="P135" s="1976"/>
      <c r="Q135" s="1976"/>
      <c r="R135" s="1976"/>
      <c r="S135" s="1976"/>
      <c r="T135" s="1976"/>
      <c r="U135" s="1976"/>
      <c r="V135" s="1976"/>
      <c r="W135" s="1976"/>
      <c r="X135" s="69"/>
      <c r="Y135" s="1975"/>
      <c r="Z135" s="1976"/>
      <c r="AA135" s="1976"/>
      <c r="AB135" s="1976"/>
      <c r="AC135" s="1976"/>
      <c r="AD135" s="1976"/>
      <c r="AE135" s="1976"/>
      <c r="AF135" s="1976"/>
      <c r="AG135" s="1976"/>
      <c r="AH135" s="1976"/>
      <c r="AI135" s="1428"/>
      <c r="AJ135" s="1428"/>
      <c r="AK135" s="1428"/>
      <c r="AL135" s="1977"/>
      <c r="AM135" s="1975"/>
      <c r="AN135" s="1976"/>
      <c r="AO135" s="1976"/>
      <c r="AP135" s="1976"/>
      <c r="AQ135" s="1976"/>
      <c r="AR135" s="1976"/>
      <c r="AS135" s="1976"/>
      <c r="AT135" s="1976"/>
      <c r="AU135" s="1976"/>
      <c r="AV135" s="1976"/>
      <c r="AW135" s="1428"/>
      <c r="AX135" s="1428"/>
      <c r="AY135" s="1428"/>
      <c r="AZ135" s="1977"/>
      <c r="BA135" s="1929"/>
      <c r="BB135" s="1930"/>
      <c r="BC135" s="1930"/>
      <c r="BD135" s="1930"/>
      <c r="BE135" s="1930"/>
      <c r="BF135" s="1930"/>
      <c r="BG135" s="1930"/>
      <c r="BH135" s="1930"/>
      <c r="BI135" s="1930"/>
      <c r="BJ135" s="1930"/>
      <c r="BK135" s="1930"/>
      <c r="BL135" s="1930"/>
      <c r="BM135" s="1931"/>
      <c r="BN135" s="1932"/>
      <c r="BO135" s="2282"/>
      <c r="BP135" s="2283"/>
      <c r="BQ135" s="2283"/>
      <c r="BR135" s="2283"/>
      <c r="BS135" s="2283"/>
      <c r="BT135" s="2283"/>
      <c r="BU135" s="2283"/>
      <c r="BV135" s="2283"/>
      <c r="BW135" s="2283"/>
      <c r="BX135" s="2283"/>
      <c r="BY135" s="2283"/>
      <c r="BZ135" s="2283"/>
      <c r="CA135" s="2284"/>
      <c r="CB135" s="2285"/>
      <c r="CC135" s="2308"/>
      <c r="CD135" s="1931"/>
      <c r="CE135" s="1931"/>
      <c r="CF135" s="1931"/>
      <c r="CG135" s="1931"/>
      <c r="CH135" s="1931"/>
      <c r="CI135" s="1931"/>
      <c r="CJ135" s="1931"/>
      <c r="CK135" s="1931"/>
      <c r="CL135" s="1931"/>
      <c r="CM135" s="1931"/>
      <c r="CN135" s="1931"/>
      <c r="CO135" s="1931"/>
      <c r="CP135" s="2309"/>
      <c r="CQ135" s="2303"/>
      <c r="CR135" s="1813"/>
      <c r="CS135" s="1813"/>
      <c r="CT135" s="1813"/>
      <c r="CU135" s="1813"/>
      <c r="CV135" s="1813"/>
      <c r="CW135" s="1813"/>
      <c r="CX135" s="1813"/>
      <c r="CY135" s="1813"/>
      <c r="CZ135" s="1813"/>
      <c r="DA135" s="1813"/>
      <c r="DB135" s="1813"/>
      <c r="DC135" s="1813"/>
      <c r="DD135" s="1813"/>
      <c r="DE135" s="1813"/>
      <c r="DF135" s="1813"/>
      <c r="DG135" s="1813"/>
      <c r="DH135" s="1813"/>
      <c r="DI135" s="1813"/>
      <c r="DJ135" s="2304"/>
      <c r="DL135" s="537" t="str">
        <f>IF($CD$129="充当を優先（残額は還付）","充当を優先","充当しない")</f>
        <v>充当しない</v>
      </c>
      <c r="DM135" s="337"/>
    </row>
    <row r="136" spans="1:121" ht="8.25" customHeight="1">
      <c r="A136" s="8"/>
      <c r="B136" s="8"/>
      <c r="C136" s="8"/>
      <c r="D136" s="1560" t="s">
        <v>138</v>
      </c>
      <c r="E136" s="1561"/>
      <c r="F136" s="1562"/>
      <c r="G136" s="2222"/>
      <c r="H136" s="2223"/>
      <c r="I136" s="2294"/>
      <c r="J136" s="2295"/>
      <c r="K136" s="1975"/>
      <c r="L136" s="1976"/>
      <c r="M136" s="1976"/>
      <c r="N136" s="1976"/>
      <c r="O136" s="1976"/>
      <c r="P136" s="1976"/>
      <c r="Q136" s="1976"/>
      <c r="R136" s="1976"/>
      <c r="S136" s="1976"/>
      <c r="T136" s="1976"/>
      <c r="U136" s="1976"/>
      <c r="V136" s="1976"/>
      <c r="W136" s="1976"/>
      <c r="X136" s="69"/>
      <c r="Y136" s="2216"/>
      <c r="Z136" s="1428"/>
      <c r="AA136" s="1428"/>
      <c r="AB136" s="1428"/>
      <c r="AC136" s="1428"/>
      <c r="AD136" s="1428"/>
      <c r="AE136" s="1428"/>
      <c r="AF136" s="1428"/>
      <c r="AG136" s="1428"/>
      <c r="AH136" s="1428"/>
      <c r="AI136" s="1428"/>
      <c r="AJ136" s="1428"/>
      <c r="AK136" s="1428"/>
      <c r="AL136" s="1977"/>
      <c r="AM136" s="2216"/>
      <c r="AN136" s="1428"/>
      <c r="AO136" s="1428"/>
      <c r="AP136" s="1428"/>
      <c r="AQ136" s="1428"/>
      <c r="AR136" s="1428"/>
      <c r="AS136" s="1428"/>
      <c r="AT136" s="1428"/>
      <c r="AU136" s="1428"/>
      <c r="AV136" s="1428"/>
      <c r="AW136" s="1428"/>
      <c r="AX136" s="1428"/>
      <c r="AY136" s="1428"/>
      <c r="AZ136" s="1977"/>
      <c r="BA136" s="1929"/>
      <c r="BB136" s="1930"/>
      <c r="BC136" s="1930"/>
      <c r="BD136" s="1930"/>
      <c r="BE136" s="1930"/>
      <c r="BF136" s="1930"/>
      <c r="BG136" s="1930"/>
      <c r="BH136" s="1930"/>
      <c r="BI136" s="1930"/>
      <c r="BJ136" s="1930"/>
      <c r="BK136" s="1930"/>
      <c r="BL136" s="1930"/>
      <c r="BM136" s="1931"/>
      <c r="BN136" s="1932"/>
      <c r="BO136" s="2282"/>
      <c r="BP136" s="2283"/>
      <c r="BQ136" s="2283"/>
      <c r="BR136" s="2283"/>
      <c r="BS136" s="2283"/>
      <c r="BT136" s="2283"/>
      <c r="BU136" s="2283"/>
      <c r="BV136" s="2283"/>
      <c r="BW136" s="2283"/>
      <c r="BX136" s="2283"/>
      <c r="BY136" s="2283"/>
      <c r="BZ136" s="2283"/>
      <c r="CA136" s="2284"/>
      <c r="CB136" s="2285"/>
      <c r="CC136" s="2308"/>
      <c r="CD136" s="1931"/>
      <c r="CE136" s="1931"/>
      <c r="CF136" s="1931"/>
      <c r="CG136" s="1931"/>
      <c r="CH136" s="1931"/>
      <c r="CI136" s="1931"/>
      <c r="CJ136" s="1931"/>
      <c r="CK136" s="1931"/>
      <c r="CL136" s="1931"/>
      <c r="CM136" s="1931"/>
      <c r="CN136" s="1931"/>
      <c r="CO136" s="1931"/>
      <c r="CP136" s="2309"/>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1560"/>
      <c r="E137" s="1561"/>
      <c r="F137" s="1562"/>
      <c r="G137" s="2222"/>
      <c r="H137" s="2223"/>
      <c r="I137" s="2294"/>
      <c r="J137" s="2295"/>
      <c r="K137" s="1975"/>
      <c r="L137" s="1976"/>
      <c r="M137" s="1976"/>
      <c r="N137" s="1976"/>
      <c r="O137" s="1976"/>
      <c r="P137" s="1976"/>
      <c r="Q137" s="1976"/>
      <c r="R137" s="1976"/>
      <c r="S137" s="1976"/>
      <c r="T137" s="1976"/>
      <c r="U137" s="1976"/>
      <c r="V137" s="1976"/>
      <c r="W137" s="1976"/>
      <c r="X137" s="69"/>
      <c r="Y137" s="2211">
        <f>'保険料計算シート（非表示）'!E25</f>
        <v>0</v>
      </c>
      <c r="Z137" s="2212"/>
      <c r="AA137" s="2212"/>
      <c r="AB137" s="2212"/>
      <c r="AC137" s="2212"/>
      <c r="AD137" s="2212"/>
      <c r="AE137" s="2212"/>
      <c r="AF137" s="2212"/>
      <c r="AG137" s="2212"/>
      <c r="AH137" s="2212"/>
      <c r="AI137" s="2212"/>
      <c r="AJ137" s="2212"/>
      <c r="AK137" s="335"/>
      <c r="AL137" s="69"/>
      <c r="AM137" s="2211">
        <f>'保険料計算シート（非表示）'!F25</f>
        <v>0</v>
      </c>
      <c r="AN137" s="2212"/>
      <c r="AO137" s="2212"/>
      <c r="AP137" s="2212"/>
      <c r="AQ137" s="2212"/>
      <c r="AR137" s="2212"/>
      <c r="AS137" s="2212"/>
      <c r="AT137" s="2212"/>
      <c r="AU137" s="2212"/>
      <c r="AV137" s="2212"/>
      <c r="AW137" s="2212"/>
      <c r="AX137" s="2212"/>
      <c r="AY137" s="335"/>
      <c r="AZ137" s="69"/>
      <c r="BA137" s="1709">
        <f>'保険料計算シート（非表示）'!G25</f>
        <v>0</v>
      </c>
      <c r="BB137" s="1710"/>
      <c r="BC137" s="1710"/>
      <c r="BD137" s="1710"/>
      <c r="BE137" s="1710"/>
      <c r="BF137" s="1710"/>
      <c r="BG137" s="1710"/>
      <c r="BH137" s="1710"/>
      <c r="BI137" s="1710"/>
      <c r="BJ137" s="1710"/>
      <c r="BK137" s="1710"/>
      <c r="BL137" s="1710"/>
      <c r="BM137" s="336"/>
      <c r="BN137" s="68"/>
      <c r="BO137" s="1709">
        <f>'保険料計算シート（非表示）'!H25</f>
        <v>0</v>
      </c>
      <c r="BP137" s="1710"/>
      <c r="BQ137" s="1710"/>
      <c r="BR137" s="1710"/>
      <c r="BS137" s="1710"/>
      <c r="BT137" s="1710"/>
      <c r="BU137" s="1710"/>
      <c r="BV137" s="1710"/>
      <c r="BW137" s="1710"/>
      <c r="BX137" s="1710"/>
      <c r="BY137" s="1710"/>
      <c r="BZ137" s="1710"/>
      <c r="CA137" s="336"/>
      <c r="CB137" s="70"/>
      <c r="CC137" s="2029">
        <f>'保険料計算シート（非表示）'!I25</f>
        <v>0</v>
      </c>
      <c r="CD137" s="1710"/>
      <c r="CE137" s="1710"/>
      <c r="CF137" s="1710"/>
      <c r="CG137" s="1710"/>
      <c r="CH137" s="1710"/>
      <c r="CI137" s="1710"/>
      <c r="CJ137" s="1710"/>
      <c r="CK137" s="1710"/>
      <c r="CL137" s="1710"/>
      <c r="CM137" s="1710"/>
      <c r="CN137" s="1710"/>
      <c r="CO137" s="336"/>
      <c r="CP137" s="70"/>
      <c r="CQ137" s="2310">
        <f>'保険料計算シート（非表示）'!J25</f>
        <v>0</v>
      </c>
      <c r="CR137" s="2311"/>
      <c r="CS137" s="2311"/>
      <c r="CT137" s="2311"/>
      <c r="CU137" s="2311"/>
      <c r="CV137" s="2311"/>
      <c r="CW137" s="2311"/>
      <c r="CX137" s="2311"/>
      <c r="CY137" s="2311"/>
      <c r="CZ137" s="2311"/>
      <c r="DA137" s="2311"/>
      <c r="DB137" s="2311"/>
      <c r="DC137" s="2311"/>
      <c r="DD137" s="2311"/>
      <c r="DE137" s="2311"/>
      <c r="DF137" s="2311"/>
      <c r="DG137" s="2311"/>
      <c r="DH137" s="2311"/>
      <c r="DI137" s="8"/>
      <c r="DJ137" s="4"/>
      <c r="DL137" s="322"/>
      <c r="DM137" s="322"/>
    </row>
    <row r="138" spans="1:121" ht="8.25" customHeight="1">
      <c r="A138" s="8"/>
      <c r="B138" s="8"/>
      <c r="C138" s="8"/>
      <c r="D138" s="1560"/>
      <c r="E138" s="1561"/>
      <c r="F138" s="1562"/>
      <c r="G138" s="2222"/>
      <c r="H138" s="2223"/>
      <c r="I138" s="2294"/>
      <c r="J138" s="2295"/>
      <c r="K138" s="2211">
        <f>'保険料計算シート（非表示）'!D25</f>
        <v>0</v>
      </c>
      <c r="L138" s="2212"/>
      <c r="M138" s="2212"/>
      <c r="N138" s="2212"/>
      <c r="O138" s="2212"/>
      <c r="P138" s="2212"/>
      <c r="Q138" s="2212"/>
      <c r="R138" s="2212"/>
      <c r="S138" s="2212"/>
      <c r="T138" s="2212"/>
      <c r="U138" s="2212"/>
      <c r="V138" s="2212"/>
      <c r="W138" s="1553" t="s">
        <v>139</v>
      </c>
      <c r="X138" s="1554"/>
      <c r="Y138" s="2213"/>
      <c r="Z138" s="2212"/>
      <c r="AA138" s="2212"/>
      <c r="AB138" s="2212"/>
      <c r="AC138" s="2212"/>
      <c r="AD138" s="2212"/>
      <c r="AE138" s="2212"/>
      <c r="AF138" s="2212"/>
      <c r="AG138" s="2212"/>
      <c r="AH138" s="2212"/>
      <c r="AI138" s="2212"/>
      <c r="AJ138" s="2212"/>
      <c r="AK138" s="1553" t="s">
        <v>139</v>
      </c>
      <c r="AL138" s="1554"/>
      <c r="AM138" s="2213"/>
      <c r="AN138" s="2212"/>
      <c r="AO138" s="2212"/>
      <c r="AP138" s="2212"/>
      <c r="AQ138" s="2212"/>
      <c r="AR138" s="2212"/>
      <c r="AS138" s="2212"/>
      <c r="AT138" s="2212"/>
      <c r="AU138" s="2212"/>
      <c r="AV138" s="2212"/>
      <c r="AW138" s="2212"/>
      <c r="AX138" s="2212"/>
      <c r="AY138" s="1553" t="s">
        <v>139</v>
      </c>
      <c r="AZ138" s="1554"/>
      <c r="BA138" s="1711"/>
      <c r="BB138" s="1710"/>
      <c r="BC138" s="1710"/>
      <c r="BD138" s="1710"/>
      <c r="BE138" s="1710"/>
      <c r="BF138" s="1710"/>
      <c r="BG138" s="1710"/>
      <c r="BH138" s="1710"/>
      <c r="BI138" s="1710"/>
      <c r="BJ138" s="1710"/>
      <c r="BK138" s="1710"/>
      <c r="BL138" s="1710"/>
      <c r="BM138" s="2040" t="s">
        <v>333</v>
      </c>
      <c r="BN138" s="1144"/>
      <c r="BO138" s="1711"/>
      <c r="BP138" s="1710"/>
      <c r="BQ138" s="1710"/>
      <c r="BR138" s="1710"/>
      <c r="BS138" s="1710"/>
      <c r="BT138" s="1710"/>
      <c r="BU138" s="1710"/>
      <c r="BV138" s="1710"/>
      <c r="BW138" s="1710"/>
      <c r="BX138" s="1710"/>
      <c r="BY138" s="1710"/>
      <c r="BZ138" s="1710"/>
      <c r="CA138" s="2040" t="s">
        <v>332</v>
      </c>
      <c r="CB138" s="2041"/>
      <c r="CC138" s="2030"/>
      <c r="CD138" s="1710"/>
      <c r="CE138" s="1710"/>
      <c r="CF138" s="1710"/>
      <c r="CG138" s="1710"/>
      <c r="CH138" s="1710"/>
      <c r="CI138" s="1710"/>
      <c r="CJ138" s="1710"/>
      <c r="CK138" s="1710"/>
      <c r="CL138" s="1710"/>
      <c r="CM138" s="1710"/>
      <c r="CN138" s="1710"/>
      <c r="CO138" s="2040" t="s">
        <v>332</v>
      </c>
      <c r="CP138" s="2041"/>
      <c r="CQ138" s="2312"/>
      <c r="CR138" s="2311"/>
      <c r="CS138" s="2311"/>
      <c r="CT138" s="2311"/>
      <c r="CU138" s="2311"/>
      <c r="CV138" s="2311"/>
      <c r="CW138" s="2311"/>
      <c r="CX138" s="2311"/>
      <c r="CY138" s="2311"/>
      <c r="CZ138" s="2311"/>
      <c r="DA138" s="2311"/>
      <c r="DB138" s="2311"/>
      <c r="DC138" s="2311"/>
      <c r="DD138" s="2311"/>
      <c r="DE138" s="2311"/>
      <c r="DF138" s="2311"/>
      <c r="DG138" s="2311"/>
      <c r="DH138" s="2311"/>
      <c r="DI138" s="1553" t="s">
        <v>139</v>
      </c>
      <c r="DJ138" s="1554"/>
      <c r="DL138" s="322"/>
      <c r="DM138" s="322"/>
    </row>
    <row r="139" spans="1:121" ht="8.25" customHeight="1" thickBot="1">
      <c r="A139" s="8"/>
      <c r="B139" s="8"/>
      <c r="C139" s="8"/>
      <c r="D139" s="1560"/>
      <c r="E139" s="1561"/>
      <c r="F139" s="1562"/>
      <c r="G139" s="2224"/>
      <c r="H139" s="2225"/>
      <c r="I139" s="2296"/>
      <c r="J139" s="2297"/>
      <c r="K139" s="2214"/>
      <c r="L139" s="2215"/>
      <c r="M139" s="2215"/>
      <c r="N139" s="2215"/>
      <c r="O139" s="2215"/>
      <c r="P139" s="2215"/>
      <c r="Q139" s="2215"/>
      <c r="R139" s="2215"/>
      <c r="S139" s="2215"/>
      <c r="T139" s="2215"/>
      <c r="U139" s="2215"/>
      <c r="V139" s="2215"/>
      <c r="W139" s="1555"/>
      <c r="X139" s="1556"/>
      <c r="Y139" s="2214"/>
      <c r="Z139" s="2215"/>
      <c r="AA139" s="2215"/>
      <c r="AB139" s="2215"/>
      <c r="AC139" s="2215"/>
      <c r="AD139" s="2215"/>
      <c r="AE139" s="2215"/>
      <c r="AF139" s="2215"/>
      <c r="AG139" s="2215"/>
      <c r="AH139" s="2215"/>
      <c r="AI139" s="2215"/>
      <c r="AJ139" s="2215"/>
      <c r="AK139" s="1555"/>
      <c r="AL139" s="1556"/>
      <c r="AM139" s="2214"/>
      <c r="AN139" s="2215"/>
      <c r="AO139" s="2215"/>
      <c r="AP139" s="2215"/>
      <c r="AQ139" s="2215"/>
      <c r="AR139" s="2215"/>
      <c r="AS139" s="2215"/>
      <c r="AT139" s="2215"/>
      <c r="AU139" s="2215"/>
      <c r="AV139" s="2215"/>
      <c r="AW139" s="2215"/>
      <c r="AX139" s="2215"/>
      <c r="AY139" s="1555"/>
      <c r="AZ139" s="1556"/>
      <c r="BA139" s="1712"/>
      <c r="BB139" s="1713"/>
      <c r="BC139" s="1713"/>
      <c r="BD139" s="1713"/>
      <c r="BE139" s="1713"/>
      <c r="BF139" s="1713"/>
      <c r="BG139" s="1713"/>
      <c r="BH139" s="1713"/>
      <c r="BI139" s="1713"/>
      <c r="BJ139" s="1713"/>
      <c r="BK139" s="1713"/>
      <c r="BL139" s="1713"/>
      <c r="BM139" s="2042"/>
      <c r="BN139" s="2042"/>
      <c r="BO139" s="1712"/>
      <c r="BP139" s="1713"/>
      <c r="BQ139" s="1713"/>
      <c r="BR139" s="1713"/>
      <c r="BS139" s="1713"/>
      <c r="BT139" s="1713"/>
      <c r="BU139" s="1713"/>
      <c r="BV139" s="1713"/>
      <c r="BW139" s="1713"/>
      <c r="BX139" s="1713"/>
      <c r="BY139" s="1713"/>
      <c r="BZ139" s="1713"/>
      <c r="CA139" s="2042"/>
      <c r="CB139" s="2043"/>
      <c r="CC139" s="2031"/>
      <c r="CD139" s="2032"/>
      <c r="CE139" s="2032"/>
      <c r="CF139" s="2032"/>
      <c r="CG139" s="2032"/>
      <c r="CH139" s="2032"/>
      <c r="CI139" s="2032"/>
      <c r="CJ139" s="2032"/>
      <c r="CK139" s="2032"/>
      <c r="CL139" s="2032"/>
      <c r="CM139" s="2032"/>
      <c r="CN139" s="2032"/>
      <c r="CO139" s="2298"/>
      <c r="CP139" s="2299"/>
      <c r="CQ139" s="2313"/>
      <c r="CR139" s="2314"/>
      <c r="CS139" s="2314"/>
      <c r="CT139" s="2314"/>
      <c r="CU139" s="2314"/>
      <c r="CV139" s="2314"/>
      <c r="CW139" s="2314"/>
      <c r="CX139" s="2314"/>
      <c r="CY139" s="2314"/>
      <c r="CZ139" s="2314"/>
      <c r="DA139" s="2314"/>
      <c r="DB139" s="2314"/>
      <c r="DC139" s="2314"/>
      <c r="DD139" s="2314"/>
      <c r="DE139" s="2314"/>
      <c r="DF139" s="2314"/>
      <c r="DG139" s="2314"/>
      <c r="DH139" s="2314"/>
      <c r="DI139" s="1555"/>
      <c r="DJ139" s="1556"/>
      <c r="DL139" s="322"/>
      <c r="DM139" s="322"/>
    </row>
    <row r="140" spans="1:121" ht="3.75" customHeight="1" thickTop="1" thickBot="1">
      <c r="A140" s="8"/>
      <c r="B140" s="8"/>
      <c r="C140" s="8"/>
      <c r="D140" s="1560"/>
      <c r="E140" s="1561"/>
      <c r="F140" s="1562"/>
      <c r="G140" s="1855" t="s">
        <v>67</v>
      </c>
      <c r="H140" s="1856"/>
      <c r="I140" s="1856"/>
      <c r="J140" s="1857"/>
      <c r="K140" s="1925" t="s">
        <v>140</v>
      </c>
      <c r="L140" s="1926"/>
      <c r="M140" s="1926"/>
      <c r="N140" s="1926"/>
      <c r="O140" s="1926"/>
      <c r="P140" s="1926"/>
      <c r="Q140" s="1926"/>
      <c r="R140" s="1926"/>
      <c r="S140" s="1926"/>
      <c r="T140" s="1926"/>
      <c r="U140" s="1926"/>
      <c r="V140" s="65"/>
      <c r="W140" s="65"/>
      <c r="X140" s="66"/>
      <c r="Y140" s="1971" t="s">
        <v>363</v>
      </c>
      <c r="Z140" s="1972"/>
      <c r="AA140" s="1972"/>
      <c r="AB140" s="1972"/>
      <c r="AC140" s="1972"/>
      <c r="AD140" s="1972"/>
      <c r="AE140" s="1972"/>
      <c r="AF140" s="1972"/>
      <c r="AG140" s="1972"/>
      <c r="AH140" s="1972"/>
      <c r="AI140" s="1973"/>
      <c r="AJ140" s="1973"/>
      <c r="AK140" s="1973"/>
      <c r="AL140" s="1974"/>
      <c r="AM140" s="1971" t="s">
        <v>368</v>
      </c>
      <c r="AN140" s="1972"/>
      <c r="AO140" s="1972"/>
      <c r="AP140" s="1972"/>
      <c r="AQ140" s="1972"/>
      <c r="AR140" s="1972"/>
      <c r="AS140" s="1972"/>
      <c r="AT140" s="1972"/>
      <c r="AU140" s="1972"/>
      <c r="AV140" s="1972"/>
      <c r="AW140" s="1973"/>
      <c r="AX140" s="1973"/>
      <c r="AY140" s="1973"/>
      <c r="AZ140" s="1974"/>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1560"/>
      <c r="E141" s="1561"/>
      <c r="F141" s="1562"/>
      <c r="G141" s="1858"/>
      <c r="H141" s="1859"/>
      <c r="I141" s="1859"/>
      <c r="J141" s="1860"/>
      <c r="K141" s="1929"/>
      <c r="L141" s="1930"/>
      <c r="M141" s="1930"/>
      <c r="N141" s="1930"/>
      <c r="O141" s="1930"/>
      <c r="P141" s="1930"/>
      <c r="Q141" s="1930"/>
      <c r="R141" s="1930"/>
      <c r="S141" s="1930"/>
      <c r="T141" s="1930"/>
      <c r="U141" s="1930"/>
      <c r="V141" s="68"/>
      <c r="W141" s="68"/>
      <c r="X141" s="69"/>
      <c r="Y141" s="1975"/>
      <c r="Z141" s="1976"/>
      <c r="AA141" s="1976"/>
      <c r="AB141" s="1976"/>
      <c r="AC141" s="1976"/>
      <c r="AD141" s="1976"/>
      <c r="AE141" s="1976"/>
      <c r="AF141" s="1976"/>
      <c r="AG141" s="1976"/>
      <c r="AH141" s="1976"/>
      <c r="AI141" s="1428"/>
      <c r="AJ141" s="1428"/>
      <c r="AK141" s="1428"/>
      <c r="AL141" s="1977"/>
      <c r="AM141" s="1975"/>
      <c r="AN141" s="1976"/>
      <c r="AO141" s="1976"/>
      <c r="AP141" s="1976"/>
      <c r="AQ141" s="1976"/>
      <c r="AR141" s="1976"/>
      <c r="AS141" s="1976"/>
      <c r="AT141" s="1976"/>
      <c r="AU141" s="1976"/>
      <c r="AV141" s="1976"/>
      <c r="AW141" s="1428"/>
      <c r="AX141" s="1428"/>
      <c r="AY141" s="1428"/>
      <c r="AZ141" s="1977"/>
      <c r="BA141" s="8"/>
      <c r="BB141" s="131"/>
      <c r="BC141" s="1705">
        <v>25</v>
      </c>
      <c r="BD141" s="1706"/>
      <c r="BE141" s="1706"/>
      <c r="BF141" s="1871" t="s">
        <v>141</v>
      </c>
      <c r="BG141" s="1871"/>
      <c r="BH141" s="1871"/>
      <c r="BI141" s="1871"/>
      <c r="BJ141" s="1871"/>
      <c r="BK141" s="1871"/>
      <c r="BL141" s="1871"/>
      <c r="BM141" s="1871"/>
      <c r="BN141" s="1871"/>
      <c r="BO141" s="670"/>
      <c r="BP141" s="672"/>
      <c r="BQ141" s="1873">
        <f>算定基礎賃金集計表!CI9</f>
        <v>0</v>
      </c>
      <c r="BR141" s="1873"/>
      <c r="BS141" s="1873"/>
      <c r="BT141" s="1873"/>
      <c r="BU141" s="1873"/>
      <c r="BV141" s="1873"/>
      <c r="BW141" s="1873"/>
      <c r="BX141" s="1873"/>
      <c r="BY141" s="1873"/>
      <c r="BZ141" s="1873"/>
      <c r="CA141" s="1873"/>
      <c r="CB141" s="1873"/>
      <c r="CC141" s="1873"/>
      <c r="CD141" s="1873"/>
      <c r="CE141" s="1873"/>
      <c r="CF141" s="1873"/>
      <c r="CG141" s="1873"/>
      <c r="CH141" s="1873"/>
      <c r="CI141" s="1873"/>
      <c r="CJ141" s="1873"/>
      <c r="CK141" s="1873"/>
      <c r="CL141" s="1873"/>
      <c r="CM141" s="1873"/>
      <c r="CN141" s="1873"/>
      <c r="CO141" s="1873"/>
      <c r="CP141" s="1873"/>
      <c r="CQ141" s="1873"/>
      <c r="CR141" s="1873"/>
      <c r="CS141" s="1873"/>
      <c r="CT141" s="1873"/>
      <c r="CU141" s="1873"/>
      <c r="CV141" s="1873"/>
      <c r="CW141" s="1873"/>
      <c r="CX141" s="1873"/>
      <c r="CY141" s="1873"/>
      <c r="CZ141" s="1873"/>
      <c r="DA141" s="1873"/>
      <c r="DB141" s="1873"/>
      <c r="DC141" s="1873"/>
      <c r="DD141" s="1873"/>
      <c r="DE141" s="1873"/>
      <c r="DF141" s="1873"/>
      <c r="DG141" s="1873"/>
      <c r="DH141" s="1873"/>
      <c r="DI141" s="1873"/>
      <c r="DJ141" s="1874"/>
    </row>
    <row r="142" spans="1:121" ht="6" customHeight="1">
      <c r="A142" s="8"/>
      <c r="B142" s="8"/>
      <c r="C142" s="8"/>
      <c r="D142" s="1560"/>
      <c r="E142" s="1561"/>
      <c r="F142" s="1562"/>
      <c r="G142" s="1858"/>
      <c r="H142" s="1859"/>
      <c r="I142" s="1859"/>
      <c r="J142" s="1860"/>
      <c r="K142" s="1929"/>
      <c r="L142" s="1930"/>
      <c r="M142" s="1930"/>
      <c r="N142" s="1930"/>
      <c r="O142" s="1930"/>
      <c r="P142" s="1930"/>
      <c r="Q142" s="1930"/>
      <c r="R142" s="1930"/>
      <c r="S142" s="1930"/>
      <c r="T142" s="1930"/>
      <c r="U142" s="1930"/>
      <c r="V142" s="68"/>
      <c r="W142" s="68"/>
      <c r="X142" s="69"/>
      <c r="Y142" s="1975"/>
      <c r="Z142" s="1976"/>
      <c r="AA142" s="1976"/>
      <c r="AB142" s="1976"/>
      <c r="AC142" s="1976"/>
      <c r="AD142" s="1976"/>
      <c r="AE142" s="1976"/>
      <c r="AF142" s="1976"/>
      <c r="AG142" s="1976"/>
      <c r="AH142" s="1976"/>
      <c r="AI142" s="1428"/>
      <c r="AJ142" s="1428"/>
      <c r="AK142" s="1428"/>
      <c r="AL142" s="1977"/>
      <c r="AM142" s="1975"/>
      <c r="AN142" s="1976"/>
      <c r="AO142" s="1976"/>
      <c r="AP142" s="1976"/>
      <c r="AQ142" s="1976"/>
      <c r="AR142" s="1976"/>
      <c r="AS142" s="1976"/>
      <c r="AT142" s="1976"/>
      <c r="AU142" s="1976"/>
      <c r="AV142" s="1976"/>
      <c r="AW142" s="1428"/>
      <c r="AX142" s="1428"/>
      <c r="AY142" s="1428"/>
      <c r="AZ142" s="1977"/>
      <c r="BA142" s="8"/>
      <c r="BB142" s="131"/>
      <c r="BC142" s="1707"/>
      <c r="BD142" s="1708"/>
      <c r="BE142" s="1708"/>
      <c r="BF142" s="1872"/>
      <c r="BG142" s="1872"/>
      <c r="BH142" s="1872"/>
      <c r="BI142" s="1872"/>
      <c r="BJ142" s="1872"/>
      <c r="BK142" s="1872"/>
      <c r="BL142" s="1872"/>
      <c r="BM142" s="1872"/>
      <c r="BN142" s="1872"/>
      <c r="BO142" s="671"/>
      <c r="BP142" s="673"/>
      <c r="BQ142" s="1875"/>
      <c r="BR142" s="1875"/>
      <c r="BS142" s="1875"/>
      <c r="BT142" s="1875"/>
      <c r="BU142" s="1875"/>
      <c r="BV142" s="1875"/>
      <c r="BW142" s="1875"/>
      <c r="BX142" s="1875"/>
      <c r="BY142" s="1875"/>
      <c r="BZ142" s="1875"/>
      <c r="CA142" s="1875"/>
      <c r="CB142" s="1875"/>
      <c r="CC142" s="1875"/>
      <c r="CD142" s="1875"/>
      <c r="CE142" s="1875"/>
      <c r="CF142" s="1875"/>
      <c r="CG142" s="1875"/>
      <c r="CH142" s="1875"/>
      <c r="CI142" s="1875"/>
      <c r="CJ142" s="1875"/>
      <c r="CK142" s="1875"/>
      <c r="CL142" s="1875"/>
      <c r="CM142" s="1875"/>
      <c r="CN142" s="1875"/>
      <c r="CO142" s="1875"/>
      <c r="CP142" s="1875"/>
      <c r="CQ142" s="1875"/>
      <c r="CR142" s="1875"/>
      <c r="CS142" s="1875"/>
      <c r="CT142" s="1875"/>
      <c r="CU142" s="1875"/>
      <c r="CV142" s="1875"/>
      <c r="CW142" s="1875"/>
      <c r="CX142" s="1875"/>
      <c r="CY142" s="1875"/>
      <c r="CZ142" s="1875"/>
      <c r="DA142" s="1875"/>
      <c r="DB142" s="1875"/>
      <c r="DC142" s="1875"/>
      <c r="DD142" s="1875"/>
      <c r="DE142" s="1875"/>
      <c r="DF142" s="1875"/>
      <c r="DG142" s="1875"/>
      <c r="DH142" s="1875"/>
      <c r="DI142" s="1875"/>
      <c r="DJ142" s="1876"/>
      <c r="DK142" s="337"/>
      <c r="DN142" s="337"/>
      <c r="DO142" s="337"/>
      <c r="DP142" s="316"/>
      <c r="DQ142" s="316"/>
    </row>
    <row r="143" spans="1:121" ht="8.25" customHeight="1">
      <c r="A143" s="8"/>
      <c r="B143" s="8"/>
      <c r="C143" s="8"/>
      <c r="D143" s="1560"/>
      <c r="E143" s="1561"/>
      <c r="F143" s="1562"/>
      <c r="G143" s="1858"/>
      <c r="H143" s="1859"/>
      <c r="I143" s="1859"/>
      <c r="J143" s="1860"/>
      <c r="K143" s="2211">
        <f>'保険料計算シート（非表示）'!D26</f>
        <v>0</v>
      </c>
      <c r="L143" s="2212"/>
      <c r="M143" s="2212"/>
      <c r="N143" s="2212"/>
      <c r="O143" s="2212"/>
      <c r="P143" s="2212"/>
      <c r="Q143" s="2212"/>
      <c r="R143" s="2212"/>
      <c r="S143" s="2212"/>
      <c r="T143" s="2212"/>
      <c r="U143" s="2212"/>
      <c r="V143" s="2212"/>
      <c r="W143" s="335"/>
      <c r="X143" s="69"/>
      <c r="Y143" s="2211">
        <f>'保険料計算シート（非表示）'!E26</f>
        <v>0</v>
      </c>
      <c r="Z143" s="2212"/>
      <c r="AA143" s="2212"/>
      <c r="AB143" s="2212"/>
      <c r="AC143" s="2212"/>
      <c r="AD143" s="2212"/>
      <c r="AE143" s="2212"/>
      <c r="AF143" s="2212"/>
      <c r="AG143" s="2212"/>
      <c r="AH143" s="2212"/>
      <c r="AI143" s="2212"/>
      <c r="AJ143" s="2212"/>
      <c r="AK143" s="335"/>
      <c r="AL143" s="69"/>
      <c r="AM143" s="2211">
        <f>'保険料計算シート（非表示）'!J26</f>
        <v>0</v>
      </c>
      <c r="AN143" s="2212"/>
      <c r="AO143" s="2212"/>
      <c r="AP143" s="2212"/>
      <c r="AQ143" s="2212"/>
      <c r="AR143" s="2212"/>
      <c r="AS143" s="2212"/>
      <c r="AT143" s="2212"/>
      <c r="AU143" s="2212"/>
      <c r="AV143" s="2212"/>
      <c r="AW143" s="2212"/>
      <c r="AX143" s="2212"/>
      <c r="AY143" s="335"/>
      <c r="AZ143" s="69"/>
      <c r="BA143" s="8"/>
      <c r="BB143" s="131"/>
      <c r="BC143" s="1707"/>
      <c r="BD143" s="1708"/>
      <c r="BE143" s="1708"/>
      <c r="BF143" s="1872"/>
      <c r="BG143" s="1872"/>
      <c r="BH143" s="1872"/>
      <c r="BI143" s="1872"/>
      <c r="BJ143" s="1872"/>
      <c r="BK143" s="1872"/>
      <c r="BL143" s="1872"/>
      <c r="BM143" s="1872"/>
      <c r="BN143" s="1872"/>
      <c r="BO143" s="671"/>
      <c r="BP143" s="673"/>
      <c r="BQ143" s="1875"/>
      <c r="BR143" s="1875"/>
      <c r="BS143" s="1875"/>
      <c r="BT143" s="1875"/>
      <c r="BU143" s="1875"/>
      <c r="BV143" s="1875"/>
      <c r="BW143" s="1875"/>
      <c r="BX143" s="1875"/>
      <c r="BY143" s="1875"/>
      <c r="BZ143" s="1875"/>
      <c r="CA143" s="1875"/>
      <c r="CB143" s="1875"/>
      <c r="CC143" s="1875"/>
      <c r="CD143" s="1875"/>
      <c r="CE143" s="1875"/>
      <c r="CF143" s="1875"/>
      <c r="CG143" s="1875"/>
      <c r="CH143" s="1875"/>
      <c r="CI143" s="1875"/>
      <c r="CJ143" s="1875"/>
      <c r="CK143" s="1875"/>
      <c r="CL143" s="1875"/>
      <c r="CM143" s="1875"/>
      <c r="CN143" s="1875"/>
      <c r="CO143" s="1875"/>
      <c r="CP143" s="1875"/>
      <c r="CQ143" s="1875"/>
      <c r="CR143" s="1875"/>
      <c r="CS143" s="1875"/>
      <c r="CT143" s="1875"/>
      <c r="CU143" s="1875"/>
      <c r="CV143" s="1875"/>
      <c r="CW143" s="1875"/>
      <c r="CX143" s="1875"/>
      <c r="CY143" s="1875"/>
      <c r="CZ143" s="1875"/>
      <c r="DA143" s="1875"/>
      <c r="DB143" s="1875"/>
      <c r="DC143" s="1875"/>
      <c r="DD143" s="1875"/>
      <c r="DE143" s="1875"/>
      <c r="DF143" s="1875"/>
      <c r="DG143" s="1875"/>
      <c r="DH143" s="1875"/>
      <c r="DI143" s="1875"/>
      <c r="DJ143" s="1876"/>
      <c r="DK143" s="337"/>
      <c r="DN143" s="337"/>
      <c r="DO143" s="337"/>
      <c r="DP143" s="316"/>
      <c r="DQ143" s="316"/>
    </row>
    <row r="144" spans="1:121" ht="8.25" customHeight="1">
      <c r="A144" s="8"/>
      <c r="B144" s="8"/>
      <c r="C144" s="8"/>
      <c r="D144" s="1560"/>
      <c r="E144" s="1561"/>
      <c r="F144" s="1562"/>
      <c r="G144" s="1858"/>
      <c r="H144" s="1859"/>
      <c r="I144" s="1859"/>
      <c r="J144" s="1860"/>
      <c r="K144" s="2213"/>
      <c r="L144" s="2212"/>
      <c r="M144" s="2212"/>
      <c r="N144" s="2212"/>
      <c r="O144" s="2212"/>
      <c r="P144" s="2212"/>
      <c r="Q144" s="2212"/>
      <c r="R144" s="2212"/>
      <c r="S144" s="2212"/>
      <c r="T144" s="2212"/>
      <c r="U144" s="2212"/>
      <c r="V144" s="2212"/>
      <c r="W144" s="1553" t="s">
        <v>139</v>
      </c>
      <c r="X144" s="1554"/>
      <c r="Y144" s="2213"/>
      <c r="Z144" s="2212"/>
      <c r="AA144" s="2212"/>
      <c r="AB144" s="2212"/>
      <c r="AC144" s="2212"/>
      <c r="AD144" s="2212"/>
      <c r="AE144" s="2212"/>
      <c r="AF144" s="2212"/>
      <c r="AG144" s="2212"/>
      <c r="AH144" s="2212"/>
      <c r="AI144" s="2212"/>
      <c r="AJ144" s="2212"/>
      <c r="AK144" s="1553" t="s">
        <v>139</v>
      </c>
      <c r="AL144" s="1554"/>
      <c r="AM144" s="2213"/>
      <c r="AN144" s="2212"/>
      <c r="AO144" s="2212"/>
      <c r="AP144" s="2212"/>
      <c r="AQ144" s="2212"/>
      <c r="AR144" s="2212"/>
      <c r="AS144" s="2212"/>
      <c r="AT144" s="2212"/>
      <c r="AU144" s="2212"/>
      <c r="AV144" s="2212"/>
      <c r="AW144" s="2212"/>
      <c r="AX144" s="2212"/>
      <c r="AY144" s="1553" t="s">
        <v>139</v>
      </c>
      <c r="AZ144" s="1554"/>
      <c r="BA144" s="8"/>
      <c r="BB144" s="8"/>
      <c r="BC144" s="690"/>
      <c r="BD144" s="691"/>
      <c r="BE144" s="692"/>
      <c r="BF144" s="1933" t="s">
        <v>143</v>
      </c>
      <c r="BG144" s="1934"/>
      <c r="BH144" s="1934"/>
      <c r="BI144" s="1934"/>
      <c r="BJ144" s="1934"/>
      <c r="BK144" s="1934"/>
      <c r="BL144" s="1934"/>
      <c r="BM144" s="1934"/>
      <c r="BN144" s="1934"/>
      <c r="BO144" s="693"/>
      <c r="BP144" s="1939" t="s">
        <v>190</v>
      </c>
      <c r="BQ144" s="1940"/>
      <c r="BR144" s="691"/>
      <c r="BS144" s="691"/>
      <c r="BT144" s="691"/>
      <c r="BU144" s="691" t="s">
        <v>28</v>
      </c>
      <c r="BV144" s="691"/>
      <c r="BW144" s="691"/>
      <c r="BX144" s="691"/>
      <c r="BY144" s="691"/>
      <c r="BZ144" s="691"/>
      <c r="CA144" s="691"/>
      <c r="CB144" s="691"/>
      <c r="CC144" s="691"/>
      <c r="CD144" s="691" t="s">
        <v>810</v>
      </c>
      <c r="CE144" s="691"/>
      <c r="CF144" s="691"/>
      <c r="CG144" s="691"/>
      <c r="CH144" s="691"/>
      <c r="CI144" s="691" t="s">
        <v>811</v>
      </c>
      <c r="CJ144" s="691"/>
      <c r="CK144" s="691"/>
      <c r="CL144" s="691"/>
      <c r="CM144" s="691"/>
      <c r="CN144" s="691"/>
      <c r="CO144" s="691"/>
      <c r="CP144" s="691"/>
      <c r="CQ144" s="691" t="s">
        <v>812</v>
      </c>
      <c r="CR144" s="691"/>
      <c r="CS144" s="691"/>
      <c r="CT144" s="691"/>
      <c r="CU144" s="691"/>
      <c r="CV144" s="691"/>
      <c r="CW144" s="691"/>
      <c r="CX144" s="691"/>
      <c r="CY144" s="691"/>
      <c r="CZ144" s="691"/>
      <c r="DA144" s="691" t="s">
        <v>813</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1560"/>
      <c r="E145" s="1561"/>
      <c r="F145" s="1562"/>
      <c r="G145" s="1861"/>
      <c r="H145" s="1862"/>
      <c r="I145" s="1862"/>
      <c r="J145" s="1863"/>
      <c r="K145" s="2214"/>
      <c r="L145" s="2215"/>
      <c r="M145" s="2215"/>
      <c r="N145" s="2215"/>
      <c r="O145" s="2215"/>
      <c r="P145" s="2215"/>
      <c r="Q145" s="2215"/>
      <c r="R145" s="2215"/>
      <c r="S145" s="2215"/>
      <c r="T145" s="2215"/>
      <c r="U145" s="2215"/>
      <c r="V145" s="2215"/>
      <c r="W145" s="1555"/>
      <c r="X145" s="1556"/>
      <c r="Y145" s="2214"/>
      <c r="Z145" s="2215"/>
      <c r="AA145" s="2215"/>
      <c r="AB145" s="2215"/>
      <c r="AC145" s="2215"/>
      <c r="AD145" s="2215"/>
      <c r="AE145" s="2215"/>
      <c r="AF145" s="2215"/>
      <c r="AG145" s="2215"/>
      <c r="AH145" s="2215"/>
      <c r="AI145" s="2215"/>
      <c r="AJ145" s="2215"/>
      <c r="AK145" s="1555"/>
      <c r="AL145" s="1556"/>
      <c r="AM145" s="2214"/>
      <c r="AN145" s="2215"/>
      <c r="AO145" s="2215"/>
      <c r="AP145" s="2215"/>
      <c r="AQ145" s="2215"/>
      <c r="AR145" s="2215"/>
      <c r="AS145" s="2215"/>
      <c r="AT145" s="2215"/>
      <c r="AU145" s="2215"/>
      <c r="AV145" s="2215"/>
      <c r="AW145" s="2215"/>
      <c r="AX145" s="2215"/>
      <c r="AY145" s="1555"/>
      <c r="AZ145" s="1556"/>
      <c r="BA145" s="8"/>
      <c r="BB145" s="8"/>
      <c r="BC145" s="1941">
        <v>29</v>
      </c>
      <c r="BD145" s="1942"/>
      <c r="BE145" s="1943"/>
      <c r="BF145" s="1935"/>
      <c r="BG145" s="1936"/>
      <c r="BH145" s="1936"/>
      <c r="BI145" s="1936"/>
      <c r="BJ145" s="1936"/>
      <c r="BK145" s="1936"/>
      <c r="BL145" s="1936"/>
      <c r="BM145" s="1936"/>
      <c r="BN145" s="1936"/>
      <c r="BO145" s="686"/>
      <c r="BP145" s="673"/>
      <c r="BQ145" s="1944">
        <f>R151</f>
        <v>0</v>
      </c>
      <c r="BR145" s="1945"/>
      <c r="BS145" s="1945"/>
      <c r="BT145" s="1945"/>
      <c r="BU145" s="1945"/>
      <c r="BV145" s="1945"/>
      <c r="BW145" s="1945"/>
      <c r="BX145" s="1945"/>
      <c r="BY145" s="1945"/>
      <c r="BZ145" s="1945"/>
      <c r="CA145" s="1945"/>
      <c r="CB145" s="1945"/>
      <c r="CC145" s="1945"/>
      <c r="CD145" s="1945"/>
      <c r="CE145" s="1945"/>
      <c r="CF145" s="1945"/>
      <c r="CG145" s="1945"/>
      <c r="CH145" s="1945"/>
      <c r="CI145" s="1945"/>
      <c r="CJ145" s="1945"/>
      <c r="CK145" s="1945"/>
      <c r="CL145" s="1945"/>
      <c r="CM145" s="1945"/>
      <c r="CN145" s="1945"/>
      <c r="CO145" s="1945"/>
      <c r="CP145" s="1945"/>
      <c r="CQ145" s="1945"/>
      <c r="CR145" s="1945"/>
      <c r="CS145" s="1945"/>
      <c r="CT145" s="1945"/>
      <c r="CU145" s="1945"/>
      <c r="CV145" s="1945"/>
      <c r="CW145" s="1945"/>
      <c r="CX145" s="1945"/>
      <c r="CY145" s="1945"/>
      <c r="CZ145" s="1945"/>
      <c r="DA145" s="1945"/>
      <c r="DB145" s="1945"/>
      <c r="DC145" s="1945"/>
      <c r="DD145" s="1945"/>
      <c r="DE145" s="1945"/>
      <c r="DF145" s="1945"/>
      <c r="DG145" s="1945"/>
      <c r="DH145" s="1945"/>
      <c r="DI145" s="1945"/>
      <c r="DJ145" s="1946"/>
      <c r="DK145" s="337"/>
      <c r="DN145" s="337"/>
      <c r="DO145" s="337"/>
      <c r="DP145" s="316"/>
      <c r="DQ145" s="316"/>
    </row>
    <row r="146" spans="1:121" ht="12" customHeight="1">
      <c r="A146" s="8"/>
      <c r="B146" s="8"/>
      <c r="C146" s="8"/>
      <c r="D146" s="1560"/>
      <c r="E146" s="1561"/>
      <c r="F146" s="1562"/>
      <c r="G146" s="1855" t="s">
        <v>68</v>
      </c>
      <c r="H146" s="1856"/>
      <c r="I146" s="1856"/>
      <c r="J146" s="1857"/>
      <c r="K146" s="1925" t="s">
        <v>361</v>
      </c>
      <c r="L146" s="1926"/>
      <c r="M146" s="1926"/>
      <c r="N146" s="1926"/>
      <c r="O146" s="1926"/>
      <c r="P146" s="1926"/>
      <c r="Q146" s="1926"/>
      <c r="R146" s="1926"/>
      <c r="S146" s="1926"/>
      <c r="T146" s="1926"/>
      <c r="U146" s="1926"/>
      <c r="V146" s="65"/>
      <c r="W146" s="65"/>
      <c r="X146" s="66"/>
      <c r="Y146" s="1971"/>
      <c r="Z146" s="2267"/>
      <c r="AA146" s="2267"/>
      <c r="AB146" s="2267"/>
      <c r="AC146" s="2267"/>
      <c r="AD146" s="2267"/>
      <c r="AE146" s="2267"/>
      <c r="AF146" s="2267"/>
      <c r="AG146" s="2267"/>
      <c r="AH146" s="2267"/>
      <c r="AI146" s="2267"/>
      <c r="AJ146" s="1973"/>
      <c r="AK146" s="1973"/>
      <c r="AL146" s="1974"/>
      <c r="AM146" s="1971" t="s">
        <v>369</v>
      </c>
      <c r="AN146" s="1972"/>
      <c r="AO146" s="1972"/>
      <c r="AP146" s="1972"/>
      <c r="AQ146" s="1972"/>
      <c r="AR146" s="1972"/>
      <c r="AS146" s="1972"/>
      <c r="AT146" s="1972"/>
      <c r="AU146" s="1972"/>
      <c r="AV146" s="1972"/>
      <c r="AW146" s="1973"/>
      <c r="AX146" s="1973"/>
      <c r="AY146" s="1973"/>
      <c r="AZ146" s="1974"/>
      <c r="BA146" s="8"/>
      <c r="BB146" s="8"/>
      <c r="BC146" s="1941"/>
      <c r="BD146" s="1942"/>
      <c r="BE146" s="1943"/>
      <c r="BF146" s="1935"/>
      <c r="BG146" s="1936"/>
      <c r="BH146" s="1936"/>
      <c r="BI146" s="1936"/>
      <c r="BJ146" s="1936"/>
      <c r="BK146" s="1936"/>
      <c r="BL146" s="1936"/>
      <c r="BM146" s="1936"/>
      <c r="BN146" s="1936"/>
      <c r="BO146" s="686"/>
      <c r="BP146" s="673"/>
      <c r="BQ146" s="1945"/>
      <c r="BR146" s="1945"/>
      <c r="BS146" s="1945"/>
      <c r="BT146" s="1945"/>
      <c r="BU146" s="1945"/>
      <c r="BV146" s="1945"/>
      <c r="BW146" s="1945"/>
      <c r="BX146" s="1945"/>
      <c r="BY146" s="1945"/>
      <c r="BZ146" s="1945"/>
      <c r="CA146" s="1945"/>
      <c r="CB146" s="1945"/>
      <c r="CC146" s="1945"/>
      <c r="CD146" s="1945"/>
      <c r="CE146" s="1945"/>
      <c r="CF146" s="1945"/>
      <c r="CG146" s="1945"/>
      <c r="CH146" s="1945"/>
      <c r="CI146" s="1945"/>
      <c r="CJ146" s="1945"/>
      <c r="CK146" s="1945"/>
      <c r="CL146" s="1945"/>
      <c r="CM146" s="1945"/>
      <c r="CN146" s="1945"/>
      <c r="CO146" s="1945"/>
      <c r="CP146" s="1945"/>
      <c r="CQ146" s="1945"/>
      <c r="CR146" s="1945"/>
      <c r="CS146" s="1945"/>
      <c r="CT146" s="1945"/>
      <c r="CU146" s="1945"/>
      <c r="CV146" s="1945"/>
      <c r="CW146" s="1945"/>
      <c r="CX146" s="1945"/>
      <c r="CY146" s="1945"/>
      <c r="CZ146" s="1945"/>
      <c r="DA146" s="1945"/>
      <c r="DB146" s="1945"/>
      <c r="DC146" s="1945"/>
      <c r="DD146" s="1945"/>
      <c r="DE146" s="1945"/>
      <c r="DF146" s="1945"/>
      <c r="DG146" s="1945"/>
      <c r="DH146" s="1945"/>
      <c r="DI146" s="1945"/>
      <c r="DJ146" s="1946"/>
      <c r="DK146" s="322"/>
      <c r="DN146" s="322"/>
      <c r="DO146" s="322"/>
      <c r="DP146" s="322"/>
      <c r="DQ146" s="322"/>
    </row>
    <row r="147" spans="1:121" ht="4.9000000000000004" customHeight="1">
      <c r="A147" s="8"/>
      <c r="B147" s="8"/>
      <c r="C147" s="8"/>
      <c r="D147" s="1560"/>
      <c r="E147" s="1561"/>
      <c r="F147" s="1562"/>
      <c r="G147" s="1858"/>
      <c r="H147" s="1859"/>
      <c r="I147" s="1859"/>
      <c r="J147" s="1860"/>
      <c r="K147" s="1929"/>
      <c r="L147" s="1930"/>
      <c r="M147" s="1930"/>
      <c r="N147" s="1930"/>
      <c r="O147" s="1930"/>
      <c r="P147" s="1930"/>
      <c r="Q147" s="1930"/>
      <c r="R147" s="1930"/>
      <c r="S147" s="1930"/>
      <c r="T147" s="1930"/>
      <c r="U147" s="1930"/>
      <c r="V147" s="68"/>
      <c r="W147" s="68"/>
      <c r="X147" s="69"/>
      <c r="Y147" s="2268"/>
      <c r="Z147" s="1185"/>
      <c r="AA147" s="1185"/>
      <c r="AB147" s="1185"/>
      <c r="AC147" s="1185"/>
      <c r="AD147" s="1185"/>
      <c r="AE147" s="1185"/>
      <c r="AF147" s="1185"/>
      <c r="AG147" s="1185"/>
      <c r="AH147" s="1185"/>
      <c r="AI147" s="1185"/>
      <c r="AJ147" s="1428"/>
      <c r="AK147" s="1428"/>
      <c r="AL147" s="1977"/>
      <c r="AM147" s="1975"/>
      <c r="AN147" s="1976"/>
      <c r="AO147" s="1976"/>
      <c r="AP147" s="1976"/>
      <c r="AQ147" s="1976"/>
      <c r="AR147" s="1976"/>
      <c r="AS147" s="1976"/>
      <c r="AT147" s="1976"/>
      <c r="AU147" s="1976"/>
      <c r="AV147" s="1976"/>
      <c r="AW147" s="1428"/>
      <c r="AX147" s="1428"/>
      <c r="AY147" s="1428"/>
      <c r="AZ147" s="1977"/>
      <c r="BA147" s="8"/>
      <c r="BB147" s="8"/>
      <c r="BC147" s="673"/>
      <c r="BD147" s="154"/>
      <c r="BE147" s="686"/>
      <c r="BF147" s="1935"/>
      <c r="BG147" s="1936"/>
      <c r="BH147" s="1936"/>
      <c r="BI147" s="1936"/>
      <c r="BJ147" s="1936"/>
      <c r="BK147" s="1936"/>
      <c r="BL147" s="1936"/>
      <c r="BM147" s="1936"/>
      <c r="BN147" s="1936"/>
      <c r="BO147" s="686"/>
      <c r="BP147" s="673"/>
      <c r="BQ147" s="1945"/>
      <c r="BR147" s="1945"/>
      <c r="BS147" s="1945"/>
      <c r="BT147" s="1945"/>
      <c r="BU147" s="1945"/>
      <c r="BV147" s="1945"/>
      <c r="BW147" s="1945"/>
      <c r="BX147" s="1945"/>
      <c r="BY147" s="1945"/>
      <c r="BZ147" s="1945"/>
      <c r="CA147" s="1945"/>
      <c r="CB147" s="1945"/>
      <c r="CC147" s="1945"/>
      <c r="CD147" s="1945"/>
      <c r="CE147" s="1945"/>
      <c r="CF147" s="1945"/>
      <c r="CG147" s="1945"/>
      <c r="CH147" s="1945"/>
      <c r="CI147" s="1945"/>
      <c r="CJ147" s="1945"/>
      <c r="CK147" s="1945"/>
      <c r="CL147" s="1945"/>
      <c r="CM147" s="1945"/>
      <c r="CN147" s="1945"/>
      <c r="CO147" s="1945"/>
      <c r="CP147" s="1945"/>
      <c r="CQ147" s="1945"/>
      <c r="CR147" s="1945"/>
      <c r="CS147" s="1945"/>
      <c r="CT147" s="1945"/>
      <c r="CU147" s="1945"/>
      <c r="CV147" s="1945"/>
      <c r="CW147" s="1945"/>
      <c r="CX147" s="1945"/>
      <c r="CY147" s="1945"/>
      <c r="CZ147" s="1945"/>
      <c r="DA147" s="1945"/>
      <c r="DB147" s="1945"/>
      <c r="DC147" s="1945"/>
      <c r="DD147" s="1945"/>
      <c r="DE147" s="1945"/>
      <c r="DF147" s="1945"/>
      <c r="DG147" s="1945"/>
      <c r="DH147" s="1945"/>
      <c r="DI147" s="1945"/>
      <c r="DJ147" s="1946"/>
      <c r="DK147" s="322"/>
      <c r="DN147" s="322"/>
      <c r="DO147" s="322"/>
      <c r="DP147" s="322"/>
      <c r="DQ147" s="322"/>
    </row>
    <row r="148" spans="1:121" ht="8.25" customHeight="1">
      <c r="A148" s="8"/>
      <c r="B148" s="8"/>
      <c r="C148" s="8"/>
      <c r="D148" s="1560"/>
      <c r="E148" s="1561"/>
      <c r="F148" s="1562"/>
      <c r="G148" s="1858"/>
      <c r="H148" s="1859"/>
      <c r="I148" s="1859"/>
      <c r="J148" s="1860"/>
      <c r="K148" s="1929"/>
      <c r="L148" s="1930"/>
      <c r="M148" s="1930"/>
      <c r="N148" s="1930"/>
      <c r="O148" s="1930"/>
      <c r="P148" s="1930"/>
      <c r="Q148" s="1930"/>
      <c r="R148" s="1930"/>
      <c r="S148" s="1930"/>
      <c r="T148" s="1930"/>
      <c r="U148" s="1930"/>
      <c r="V148" s="68"/>
      <c r="W148" s="68"/>
      <c r="X148" s="69"/>
      <c r="Y148" s="2268"/>
      <c r="Z148" s="1185"/>
      <c r="AA148" s="1185"/>
      <c r="AB148" s="1185"/>
      <c r="AC148" s="1185"/>
      <c r="AD148" s="1185"/>
      <c r="AE148" s="1185"/>
      <c r="AF148" s="1185"/>
      <c r="AG148" s="1185"/>
      <c r="AH148" s="1185"/>
      <c r="AI148" s="1185"/>
      <c r="AJ148" s="1428"/>
      <c r="AK148" s="1428"/>
      <c r="AL148" s="1977"/>
      <c r="AM148" s="1975"/>
      <c r="AN148" s="1976"/>
      <c r="AO148" s="1976"/>
      <c r="AP148" s="1976"/>
      <c r="AQ148" s="1976"/>
      <c r="AR148" s="1976"/>
      <c r="AS148" s="1976"/>
      <c r="AT148" s="1976"/>
      <c r="AU148" s="1976"/>
      <c r="AV148" s="1976"/>
      <c r="AW148" s="1428"/>
      <c r="AX148" s="1428"/>
      <c r="AY148" s="1428"/>
      <c r="AZ148" s="1977"/>
      <c r="BA148" s="8"/>
      <c r="BB148" s="8"/>
      <c r="BC148" s="1949" t="s">
        <v>144</v>
      </c>
      <c r="BD148" s="1950"/>
      <c r="BE148" s="1951"/>
      <c r="BF148" s="1937"/>
      <c r="BG148" s="1938"/>
      <c r="BH148" s="1938"/>
      <c r="BI148" s="1938"/>
      <c r="BJ148" s="1938"/>
      <c r="BK148" s="1938"/>
      <c r="BL148" s="1938"/>
      <c r="BM148" s="1938"/>
      <c r="BN148" s="1938"/>
      <c r="BO148" s="689"/>
      <c r="BP148" s="687"/>
      <c r="BQ148" s="1947"/>
      <c r="BR148" s="1947"/>
      <c r="BS148" s="1947"/>
      <c r="BT148" s="1947"/>
      <c r="BU148" s="1947"/>
      <c r="BV148" s="1947"/>
      <c r="BW148" s="1947"/>
      <c r="BX148" s="1947"/>
      <c r="BY148" s="1947"/>
      <c r="BZ148" s="1947"/>
      <c r="CA148" s="1947"/>
      <c r="CB148" s="1947"/>
      <c r="CC148" s="1947"/>
      <c r="CD148" s="1947"/>
      <c r="CE148" s="1947"/>
      <c r="CF148" s="1947"/>
      <c r="CG148" s="1947"/>
      <c r="CH148" s="1947"/>
      <c r="CI148" s="1947"/>
      <c r="CJ148" s="1947"/>
      <c r="CK148" s="1947"/>
      <c r="CL148" s="1947"/>
      <c r="CM148" s="1947"/>
      <c r="CN148" s="1947"/>
      <c r="CO148" s="1947"/>
      <c r="CP148" s="1947"/>
      <c r="CQ148" s="1947"/>
      <c r="CR148" s="1947"/>
      <c r="CS148" s="1947"/>
      <c r="CT148" s="1947"/>
      <c r="CU148" s="1947"/>
      <c r="CV148" s="1947"/>
      <c r="CW148" s="1947"/>
      <c r="CX148" s="1947"/>
      <c r="CY148" s="1947"/>
      <c r="CZ148" s="1947"/>
      <c r="DA148" s="1947"/>
      <c r="DB148" s="1947"/>
      <c r="DC148" s="1947"/>
      <c r="DD148" s="1947"/>
      <c r="DE148" s="1947"/>
      <c r="DF148" s="1947"/>
      <c r="DG148" s="1947"/>
      <c r="DH148" s="1947"/>
      <c r="DI148" s="1947"/>
      <c r="DJ148" s="1948"/>
      <c r="DK148" s="322"/>
      <c r="DN148" s="322"/>
      <c r="DO148" s="322"/>
      <c r="DP148" s="322"/>
      <c r="DQ148" s="322"/>
    </row>
    <row r="149" spans="1:121" ht="8.25" customHeight="1">
      <c r="A149" s="8"/>
      <c r="B149" s="8"/>
      <c r="C149" s="8"/>
      <c r="D149" s="1560"/>
      <c r="E149" s="1561"/>
      <c r="F149" s="1562"/>
      <c r="G149" s="1858"/>
      <c r="H149" s="1859"/>
      <c r="I149" s="1859"/>
      <c r="J149" s="1860"/>
      <c r="K149" s="2211">
        <f>'保険料計算シート（非表示）'!D27</f>
        <v>0</v>
      </c>
      <c r="L149" s="2212"/>
      <c r="M149" s="2212"/>
      <c r="N149" s="2212"/>
      <c r="O149" s="2212"/>
      <c r="P149" s="2212"/>
      <c r="Q149" s="2212"/>
      <c r="R149" s="2212"/>
      <c r="S149" s="2212"/>
      <c r="T149" s="2212"/>
      <c r="U149" s="2212"/>
      <c r="V149" s="2212"/>
      <c r="W149" s="335"/>
      <c r="X149" s="69"/>
      <c r="Y149" s="2211">
        <f>'保険料計算シート（非表示）'!E27</f>
        <v>0</v>
      </c>
      <c r="Z149" s="2212"/>
      <c r="AA149" s="2212"/>
      <c r="AB149" s="2212"/>
      <c r="AC149" s="2212"/>
      <c r="AD149" s="2212"/>
      <c r="AE149" s="2212"/>
      <c r="AF149" s="2212"/>
      <c r="AG149" s="2212"/>
      <c r="AH149" s="2212"/>
      <c r="AI149" s="2212"/>
      <c r="AJ149" s="2212"/>
      <c r="AK149" s="335"/>
      <c r="AL149" s="68"/>
      <c r="AM149" s="2211">
        <f>'保険料計算シート（非表示）'!J27</f>
        <v>0</v>
      </c>
      <c r="AN149" s="2212"/>
      <c r="AO149" s="2212"/>
      <c r="AP149" s="2212"/>
      <c r="AQ149" s="2212"/>
      <c r="AR149" s="2212"/>
      <c r="AS149" s="2212"/>
      <c r="AT149" s="2212"/>
      <c r="AU149" s="2212"/>
      <c r="AV149" s="2212"/>
      <c r="AW149" s="2212"/>
      <c r="AX149" s="2212"/>
      <c r="AY149" s="335"/>
      <c r="AZ149" s="69"/>
      <c r="BA149" s="8"/>
      <c r="BB149" s="8"/>
      <c r="BC149" s="1952"/>
      <c r="BD149" s="1950"/>
      <c r="BE149" s="1951"/>
      <c r="BF149" s="1933" t="s">
        <v>72</v>
      </c>
      <c r="BG149" s="1934"/>
      <c r="BH149" s="1934"/>
      <c r="BI149" s="1934"/>
      <c r="BJ149" s="1934"/>
      <c r="BK149" s="1934"/>
      <c r="BL149" s="1934"/>
      <c r="BM149" s="1934"/>
      <c r="BN149" s="1934"/>
      <c r="BO149" s="693"/>
      <c r="BP149" s="690"/>
      <c r="BQ149" s="1953" t="s">
        <v>967</v>
      </c>
      <c r="BR149" s="1953"/>
      <c r="BS149" s="1953"/>
      <c r="BT149" s="1953"/>
      <c r="BU149" s="1953"/>
      <c r="BV149" s="1953"/>
      <c r="BW149" s="1953"/>
      <c r="BX149" s="1953"/>
      <c r="BY149" s="1953"/>
      <c r="BZ149" s="1953"/>
      <c r="CA149" s="1953"/>
      <c r="CB149" s="1953"/>
      <c r="CC149" s="1953"/>
      <c r="CD149" s="1953"/>
      <c r="CE149" s="1953"/>
      <c r="CF149" s="1953"/>
      <c r="CG149" s="1953"/>
      <c r="CH149" s="1953"/>
      <c r="CI149" s="1953"/>
      <c r="CJ149" s="1953"/>
      <c r="CK149" s="1953"/>
      <c r="CL149" s="1953"/>
      <c r="CM149" s="1953"/>
      <c r="CN149" s="1953"/>
      <c r="CO149" s="1953"/>
      <c r="CP149" s="1953"/>
      <c r="CQ149" s="1953"/>
      <c r="CR149" s="1953"/>
      <c r="CS149" s="1953"/>
      <c r="CT149" s="1953"/>
      <c r="CU149" s="1953"/>
      <c r="CV149" s="1953"/>
      <c r="CW149" s="1953"/>
      <c r="CX149" s="1953"/>
      <c r="CY149" s="1953"/>
      <c r="CZ149" s="1953"/>
      <c r="DA149" s="1953"/>
      <c r="DB149" s="1953"/>
      <c r="DC149" s="1953"/>
      <c r="DD149" s="1953"/>
      <c r="DE149" s="1953"/>
      <c r="DF149" s="1953"/>
      <c r="DG149" s="1953"/>
      <c r="DH149" s="1953"/>
      <c r="DI149" s="1953"/>
      <c r="DJ149" s="1954"/>
      <c r="DK149" s="322"/>
      <c r="DN149" s="322"/>
      <c r="DO149" s="322"/>
      <c r="DP149" s="322"/>
      <c r="DQ149" s="322"/>
    </row>
    <row r="150" spans="1:121" ht="8.25" customHeight="1">
      <c r="A150" s="8"/>
      <c r="B150" s="8"/>
      <c r="C150" s="8"/>
      <c r="D150" s="1560"/>
      <c r="E150" s="1561"/>
      <c r="F150" s="1562"/>
      <c r="G150" s="1858"/>
      <c r="H150" s="1859"/>
      <c r="I150" s="1859"/>
      <c r="J150" s="1860"/>
      <c r="K150" s="2213"/>
      <c r="L150" s="2212"/>
      <c r="M150" s="2212"/>
      <c r="N150" s="2212"/>
      <c r="O150" s="2212"/>
      <c r="P150" s="2212"/>
      <c r="Q150" s="2212"/>
      <c r="R150" s="2212"/>
      <c r="S150" s="2212"/>
      <c r="T150" s="2212"/>
      <c r="U150" s="2212"/>
      <c r="V150" s="2212"/>
      <c r="W150" s="1553" t="s">
        <v>139</v>
      </c>
      <c r="X150" s="1554"/>
      <c r="Y150" s="2213"/>
      <c r="Z150" s="2212"/>
      <c r="AA150" s="2212"/>
      <c r="AB150" s="2212"/>
      <c r="AC150" s="2212"/>
      <c r="AD150" s="2212"/>
      <c r="AE150" s="2212"/>
      <c r="AF150" s="2212"/>
      <c r="AG150" s="2212"/>
      <c r="AH150" s="2212"/>
      <c r="AI150" s="2212"/>
      <c r="AJ150" s="2212"/>
      <c r="AK150" s="1553" t="s">
        <v>139</v>
      </c>
      <c r="AL150" s="1554"/>
      <c r="AM150" s="2213"/>
      <c r="AN150" s="2212"/>
      <c r="AO150" s="2212"/>
      <c r="AP150" s="2212"/>
      <c r="AQ150" s="2212"/>
      <c r="AR150" s="2212"/>
      <c r="AS150" s="2212"/>
      <c r="AT150" s="2212"/>
      <c r="AU150" s="2212"/>
      <c r="AV150" s="2212"/>
      <c r="AW150" s="2212"/>
      <c r="AX150" s="2212"/>
      <c r="AY150" s="1553" t="s">
        <v>139</v>
      </c>
      <c r="AZ150" s="1554"/>
      <c r="BA150" s="8"/>
      <c r="BB150" s="8"/>
      <c r="BC150" s="1952"/>
      <c r="BD150" s="1950"/>
      <c r="BE150" s="1951"/>
      <c r="BF150" s="1935"/>
      <c r="BG150" s="1936"/>
      <c r="BH150" s="1936"/>
      <c r="BI150" s="1936"/>
      <c r="BJ150" s="1936"/>
      <c r="BK150" s="1936"/>
      <c r="BL150" s="1936"/>
      <c r="BM150" s="1936"/>
      <c r="BN150" s="1936"/>
      <c r="BO150" s="686"/>
      <c r="BP150" s="673"/>
      <c r="BQ150" s="1955"/>
      <c r="BR150" s="1955"/>
      <c r="BS150" s="1955"/>
      <c r="BT150" s="1955"/>
      <c r="BU150" s="1955"/>
      <c r="BV150" s="1955"/>
      <c r="BW150" s="1955"/>
      <c r="BX150" s="1955"/>
      <c r="BY150" s="1955"/>
      <c r="BZ150" s="1955"/>
      <c r="CA150" s="1955"/>
      <c r="CB150" s="1955"/>
      <c r="CC150" s="1955"/>
      <c r="CD150" s="1955"/>
      <c r="CE150" s="1955"/>
      <c r="CF150" s="1955"/>
      <c r="CG150" s="1955"/>
      <c r="CH150" s="1955"/>
      <c r="CI150" s="1955"/>
      <c r="CJ150" s="1955"/>
      <c r="CK150" s="1955"/>
      <c r="CL150" s="1955"/>
      <c r="CM150" s="1955"/>
      <c r="CN150" s="1955"/>
      <c r="CO150" s="1955"/>
      <c r="CP150" s="1955"/>
      <c r="CQ150" s="1955"/>
      <c r="CR150" s="1955"/>
      <c r="CS150" s="1955"/>
      <c r="CT150" s="1955"/>
      <c r="CU150" s="1955"/>
      <c r="CV150" s="1955"/>
      <c r="CW150" s="1955"/>
      <c r="CX150" s="1955"/>
      <c r="CY150" s="1955"/>
      <c r="CZ150" s="1955"/>
      <c r="DA150" s="1955"/>
      <c r="DB150" s="1955"/>
      <c r="DC150" s="1955"/>
      <c r="DD150" s="1955"/>
      <c r="DE150" s="1955"/>
      <c r="DF150" s="1955"/>
      <c r="DG150" s="1955"/>
      <c r="DH150" s="1955"/>
      <c r="DI150" s="1955"/>
      <c r="DJ150" s="1956"/>
    </row>
    <row r="151" spans="1:121" ht="8.25" customHeight="1">
      <c r="A151" s="8"/>
      <c r="B151" s="8"/>
      <c r="C151" s="8"/>
      <c r="D151" s="1563"/>
      <c r="E151" s="1564"/>
      <c r="F151" s="1565"/>
      <c r="G151" s="1861"/>
      <c r="H151" s="1862"/>
      <c r="I151" s="1862"/>
      <c r="J151" s="1863"/>
      <c r="K151" s="2214"/>
      <c r="L151" s="2215"/>
      <c r="M151" s="2215"/>
      <c r="N151" s="2215"/>
      <c r="O151" s="2215"/>
      <c r="P151" s="2215"/>
      <c r="Q151" s="2215"/>
      <c r="R151" s="2215"/>
      <c r="S151" s="2215"/>
      <c r="T151" s="2215"/>
      <c r="U151" s="2215"/>
      <c r="V151" s="2215"/>
      <c r="W151" s="1555"/>
      <c r="X151" s="1556"/>
      <c r="Y151" s="2214"/>
      <c r="Z151" s="2215"/>
      <c r="AA151" s="2215"/>
      <c r="AB151" s="2215"/>
      <c r="AC151" s="2215"/>
      <c r="AD151" s="2215"/>
      <c r="AE151" s="2215"/>
      <c r="AF151" s="2215"/>
      <c r="AG151" s="2215"/>
      <c r="AH151" s="2215"/>
      <c r="AI151" s="2215"/>
      <c r="AJ151" s="2215"/>
      <c r="AK151" s="1555"/>
      <c r="AL151" s="1556"/>
      <c r="AM151" s="2214"/>
      <c r="AN151" s="2215"/>
      <c r="AO151" s="2215"/>
      <c r="AP151" s="2215"/>
      <c r="AQ151" s="2215"/>
      <c r="AR151" s="2215"/>
      <c r="AS151" s="2215"/>
      <c r="AT151" s="2215"/>
      <c r="AU151" s="2215"/>
      <c r="AV151" s="2215"/>
      <c r="AW151" s="2215"/>
      <c r="AX151" s="2215"/>
      <c r="AY151" s="1555"/>
      <c r="AZ151" s="1556"/>
      <c r="BA151" s="8"/>
      <c r="BB151" s="8"/>
      <c r="BC151" s="1952"/>
      <c r="BD151" s="1950"/>
      <c r="BE151" s="1951"/>
      <c r="BF151" s="1935"/>
      <c r="BG151" s="1936"/>
      <c r="BH151" s="1936"/>
      <c r="BI151" s="1936"/>
      <c r="BJ151" s="1936"/>
      <c r="BK151" s="1936"/>
      <c r="BL151" s="1936"/>
      <c r="BM151" s="1936"/>
      <c r="BN151" s="1936"/>
      <c r="BO151" s="686"/>
      <c r="BP151" s="673"/>
      <c r="BQ151" s="1955"/>
      <c r="BR151" s="1955"/>
      <c r="BS151" s="1955"/>
      <c r="BT151" s="1955"/>
      <c r="BU151" s="1955"/>
      <c r="BV151" s="1955"/>
      <c r="BW151" s="1955"/>
      <c r="BX151" s="1955"/>
      <c r="BY151" s="1955"/>
      <c r="BZ151" s="1955"/>
      <c r="CA151" s="1955"/>
      <c r="CB151" s="1955"/>
      <c r="CC151" s="1955"/>
      <c r="CD151" s="1955"/>
      <c r="CE151" s="1955"/>
      <c r="CF151" s="1955"/>
      <c r="CG151" s="1955"/>
      <c r="CH151" s="1955"/>
      <c r="CI151" s="1955"/>
      <c r="CJ151" s="1955"/>
      <c r="CK151" s="1955"/>
      <c r="CL151" s="1955"/>
      <c r="CM151" s="1955"/>
      <c r="CN151" s="1955"/>
      <c r="CO151" s="1955"/>
      <c r="CP151" s="1955"/>
      <c r="CQ151" s="1955"/>
      <c r="CR151" s="1955"/>
      <c r="CS151" s="1955"/>
      <c r="CT151" s="1955"/>
      <c r="CU151" s="1955"/>
      <c r="CV151" s="1955"/>
      <c r="CW151" s="1955"/>
      <c r="CX151" s="1955"/>
      <c r="CY151" s="1955"/>
      <c r="CZ151" s="1955"/>
      <c r="DA151" s="1955"/>
      <c r="DB151" s="1955"/>
      <c r="DC151" s="1955"/>
      <c r="DD151" s="1955"/>
      <c r="DE151" s="1955"/>
      <c r="DF151" s="1955"/>
      <c r="DG151" s="1955"/>
      <c r="DH151" s="1955"/>
      <c r="DI151" s="1955"/>
      <c r="DJ151" s="1956"/>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1952"/>
      <c r="BD152" s="1950"/>
      <c r="BE152" s="1951"/>
      <c r="BF152" s="1935"/>
      <c r="BG152" s="1936"/>
      <c r="BH152" s="1936"/>
      <c r="BI152" s="1936"/>
      <c r="BJ152" s="1936"/>
      <c r="BK152" s="1936"/>
      <c r="BL152" s="1936"/>
      <c r="BM152" s="1936"/>
      <c r="BN152" s="1936"/>
      <c r="BO152" s="686"/>
      <c r="BP152" s="673"/>
      <c r="BQ152" s="1955"/>
      <c r="BR152" s="1955"/>
      <c r="BS152" s="1955"/>
      <c r="BT152" s="1955"/>
      <c r="BU152" s="1955"/>
      <c r="BV152" s="1955"/>
      <c r="BW152" s="1955"/>
      <c r="BX152" s="1955"/>
      <c r="BY152" s="1955"/>
      <c r="BZ152" s="1955"/>
      <c r="CA152" s="1955"/>
      <c r="CB152" s="1955"/>
      <c r="CC152" s="1955"/>
      <c r="CD152" s="1955"/>
      <c r="CE152" s="1955"/>
      <c r="CF152" s="1955"/>
      <c r="CG152" s="1955"/>
      <c r="CH152" s="1955"/>
      <c r="CI152" s="1955"/>
      <c r="CJ152" s="1955"/>
      <c r="CK152" s="1955"/>
      <c r="CL152" s="1955"/>
      <c r="CM152" s="1955"/>
      <c r="CN152" s="1955"/>
      <c r="CO152" s="1955"/>
      <c r="CP152" s="1955"/>
      <c r="CQ152" s="1955"/>
      <c r="CR152" s="1955"/>
      <c r="CS152" s="1955"/>
      <c r="CT152" s="1955"/>
      <c r="CU152" s="1955"/>
      <c r="CV152" s="1955"/>
      <c r="CW152" s="1955"/>
      <c r="CX152" s="1955"/>
      <c r="CY152" s="1955"/>
      <c r="CZ152" s="1955"/>
      <c r="DA152" s="1955"/>
      <c r="DB152" s="1955"/>
      <c r="DC152" s="1955"/>
      <c r="DD152" s="1955"/>
      <c r="DE152" s="1955"/>
      <c r="DF152" s="1955"/>
      <c r="DG152" s="1955"/>
      <c r="DH152" s="1955"/>
      <c r="DI152" s="1955"/>
      <c r="DJ152" s="1956"/>
    </row>
    <row r="153" spans="1:121" ht="8.25" customHeight="1">
      <c r="A153" s="8"/>
      <c r="B153" s="8"/>
      <c r="C153" s="8"/>
      <c r="D153" s="355"/>
      <c r="E153" s="1866" t="s">
        <v>142</v>
      </c>
      <c r="F153" s="1867"/>
      <c r="G153" s="1867"/>
      <c r="H153" s="1867"/>
      <c r="I153" s="1867"/>
      <c r="J153" s="1867"/>
      <c r="K153" s="1867"/>
      <c r="L153" s="1867"/>
      <c r="M153" s="1867"/>
      <c r="N153" s="1868"/>
      <c r="O153" s="162"/>
      <c r="P153" s="162"/>
      <c r="Q153" s="2264" t="s">
        <v>70</v>
      </c>
      <c r="R153" s="2264"/>
      <c r="S153" s="2264"/>
      <c r="T153" s="2264"/>
      <c r="U153" s="2264"/>
      <c r="V153" s="2264"/>
      <c r="W153" s="2264"/>
      <c r="X153" s="2264"/>
      <c r="Y153" s="2264"/>
      <c r="Z153" s="2264"/>
      <c r="AA153" s="2264"/>
      <c r="AB153" s="165"/>
      <c r="AC153" s="162"/>
      <c r="AD153" s="162"/>
      <c r="AE153" s="353"/>
      <c r="AF153" s="162"/>
      <c r="AG153" s="162"/>
      <c r="AH153" s="162"/>
      <c r="AI153" s="162"/>
      <c r="AJ153" s="162"/>
      <c r="AK153" s="162"/>
      <c r="AL153" s="162"/>
      <c r="AM153" s="162"/>
      <c r="AN153" s="163"/>
      <c r="AO153" s="162"/>
      <c r="AP153" s="162"/>
      <c r="AQ153" s="1877" t="s">
        <v>71</v>
      </c>
      <c r="AR153" s="1877"/>
      <c r="AS153" s="1877"/>
      <c r="AT153" s="1877"/>
      <c r="AU153" s="1877"/>
      <c r="AV153" s="1877"/>
      <c r="AW153" s="1877"/>
      <c r="AX153" s="1877"/>
      <c r="AY153" s="1877"/>
      <c r="AZ153" s="1877"/>
      <c r="BA153" s="1878"/>
      <c r="BC153" s="1952"/>
      <c r="BD153" s="1950"/>
      <c r="BE153" s="1951"/>
      <c r="BF153" s="1937"/>
      <c r="BG153" s="1938"/>
      <c r="BH153" s="1938"/>
      <c r="BI153" s="1938"/>
      <c r="BJ153" s="1938"/>
      <c r="BK153" s="1938"/>
      <c r="BL153" s="1938"/>
      <c r="BM153" s="1938"/>
      <c r="BN153" s="1938"/>
      <c r="BO153" s="689"/>
      <c r="BP153" s="687"/>
      <c r="BQ153" s="1957"/>
      <c r="BR153" s="1957"/>
      <c r="BS153" s="1957"/>
      <c r="BT153" s="1957"/>
      <c r="BU153" s="1957"/>
      <c r="BV153" s="1957"/>
      <c r="BW153" s="1957"/>
      <c r="BX153" s="1957"/>
      <c r="BY153" s="1957"/>
      <c r="BZ153" s="1957"/>
      <c r="CA153" s="1957"/>
      <c r="CB153" s="1957"/>
      <c r="CC153" s="1957"/>
      <c r="CD153" s="1957"/>
      <c r="CE153" s="1957"/>
      <c r="CF153" s="1957"/>
      <c r="CG153" s="1957"/>
      <c r="CH153" s="1957"/>
      <c r="CI153" s="1957"/>
      <c r="CJ153" s="1957"/>
      <c r="CK153" s="1957"/>
      <c r="CL153" s="1957"/>
      <c r="CM153" s="1957"/>
      <c r="CN153" s="1957"/>
      <c r="CO153" s="1957"/>
      <c r="CP153" s="1957"/>
      <c r="CQ153" s="1957"/>
      <c r="CR153" s="1957"/>
      <c r="CS153" s="1957"/>
      <c r="CT153" s="1957"/>
      <c r="CU153" s="1957"/>
      <c r="CV153" s="1957"/>
      <c r="CW153" s="1957"/>
      <c r="CX153" s="1957"/>
      <c r="CY153" s="1957"/>
      <c r="CZ153" s="1957"/>
      <c r="DA153" s="1957"/>
      <c r="DB153" s="1957"/>
      <c r="DC153" s="1957"/>
      <c r="DD153" s="1957"/>
      <c r="DE153" s="1957"/>
      <c r="DF153" s="1957"/>
      <c r="DG153" s="1957"/>
      <c r="DH153" s="1957"/>
      <c r="DI153" s="1957"/>
      <c r="DJ153" s="1958"/>
    </row>
    <row r="154" spans="1:121" ht="8.25" customHeight="1">
      <c r="A154" s="8"/>
      <c r="B154" s="8"/>
      <c r="C154" s="8"/>
      <c r="D154" s="356"/>
      <c r="E154" s="1869"/>
      <c r="F154" s="1869"/>
      <c r="G154" s="1869"/>
      <c r="H154" s="1869"/>
      <c r="I154" s="1869"/>
      <c r="J154" s="1869"/>
      <c r="K154" s="1869"/>
      <c r="L154" s="1869"/>
      <c r="M154" s="1869"/>
      <c r="N154" s="1870"/>
      <c r="O154" s="154"/>
      <c r="P154" s="154"/>
      <c r="Q154" s="2265"/>
      <c r="R154" s="2265"/>
      <c r="S154" s="2265"/>
      <c r="T154" s="2265"/>
      <c r="U154" s="2265"/>
      <c r="V154" s="2265"/>
      <c r="W154" s="2265"/>
      <c r="X154" s="2265"/>
      <c r="Y154" s="2265"/>
      <c r="Z154" s="2265"/>
      <c r="AA154" s="2265"/>
      <c r="AB154" s="155"/>
      <c r="AC154" s="154"/>
      <c r="AD154" s="154"/>
      <c r="AE154" s="1678" t="s">
        <v>93</v>
      </c>
      <c r="AF154" s="1679"/>
      <c r="AG154" s="1679"/>
      <c r="AH154" s="1679"/>
      <c r="AI154" s="1679"/>
      <c r="AJ154" s="1679"/>
      <c r="AK154" s="1679"/>
      <c r="AL154" s="1679"/>
      <c r="AM154" s="1679"/>
      <c r="AN154" s="1680"/>
      <c r="AO154" s="154"/>
      <c r="AP154" s="154"/>
      <c r="AQ154" s="1879"/>
      <c r="AR154" s="1879"/>
      <c r="AS154" s="1879"/>
      <c r="AT154" s="1879"/>
      <c r="AU154" s="1879"/>
      <c r="AV154" s="1879"/>
      <c r="AW154" s="1879"/>
      <c r="AX154" s="1879"/>
      <c r="AY154" s="1879"/>
      <c r="AZ154" s="1879"/>
      <c r="BA154" s="1880"/>
      <c r="BC154" s="1952"/>
      <c r="BD154" s="1950"/>
      <c r="BE154" s="1951"/>
      <c r="BF154" s="1933" t="s">
        <v>355</v>
      </c>
      <c r="BG154" s="1934"/>
      <c r="BH154" s="1934"/>
      <c r="BI154" s="1934"/>
      <c r="BJ154" s="1934"/>
      <c r="BK154" s="1934"/>
      <c r="BL154" s="1934"/>
      <c r="BM154" s="1934"/>
      <c r="BN154" s="1934"/>
      <c r="BO154" s="693"/>
      <c r="BP154" s="673"/>
      <c r="BQ154" s="1955" t="s">
        <v>814</v>
      </c>
      <c r="BR154" s="1955"/>
      <c r="BS154" s="1955"/>
      <c r="BT154" s="1955"/>
      <c r="BU154" s="1955"/>
      <c r="BV154" s="1955"/>
      <c r="BW154" s="1955"/>
      <c r="BX154" s="1955"/>
      <c r="BY154" s="1955"/>
      <c r="BZ154" s="1955"/>
      <c r="CA154" s="1955"/>
      <c r="CB154" s="1955"/>
      <c r="CC154" s="1955"/>
      <c r="CD154" s="1955"/>
      <c r="CE154" s="1955"/>
      <c r="CF154" s="1955"/>
      <c r="CG154" s="1955"/>
      <c r="CH154" s="1955"/>
      <c r="CI154" s="1955"/>
      <c r="CJ154" s="1955"/>
      <c r="CK154" s="1955"/>
      <c r="CL154" s="1955"/>
      <c r="CM154" s="1955"/>
      <c r="CN154" s="1955"/>
      <c r="CO154" s="1955"/>
      <c r="CP154" s="1955"/>
      <c r="CQ154" s="1955"/>
      <c r="CR154" s="1955"/>
      <c r="CS154" s="1955"/>
      <c r="CT154" s="1955"/>
      <c r="CU154" s="1955"/>
      <c r="CV154" s="1956"/>
      <c r="CW154" s="8"/>
      <c r="CX154" s="8"/>
      <c r="CY154" s="8"/>
      <c r="CZ154" s="8"/>
      <c r="DA154" s="8"/>
      <c r="DB154" s="8"/>
      <c r="DC154" s="8"/>
      <c r="DD154" s="8"/>
      <c r="DE154" s="8"/>
      <c r="DF154" s="8"/>
      <c r="DG154" s="8"/>
      <c r="DH154" s="8"/>
      <c r="DI154" s="8"/>
      <c r="DJ154" s="8"/>
    </row>
    <row r="155" spans="1:121" ht="8.25" customHeight="1">
      <c r="A155" s="8"/>
      <c r="B155" s="8"/>
      <c r="C155" s="8"/>
      <c r="D155" s="357"/>
      <c r="E155" s="1864" t="s">
        <v>92</v>
      </c>
      <c r="F155" s="1864"/>
      <c r="G155" s="1864"/>
      <c r="H155" s="1864"/>
      <c r="I155" s="1864"/>
      <c r="J155" s="1864"/>
      <c r="K155" s="1864"/>
      <c r="L155" s="1864"/>
      <c r="M155" s="1864"/>
      <c r="N155" s="156"/>
      <c r="O155" s="154"/>
      <c r="P155" s="154"/>
      <c r="Q155" s="2265"/>
      <c r="R155" s="2265"/>
      <c r="S155" s="2265"/>
      <c r="T155" s="2265"/>
      <c r="U155" s="2265"/>
      <c r="V155" s="2265"/>
      <c r="W155" s="2265"/>
      <c r="X155" s="2265"/>
      <c r="Y155" s="2265"/>
      <c r="Z155" s="2265"/>
      <c r="AA155" s="2265"/>
      <c r="AB155" s="155"/>
      <c r="AC155" s="154"/>
      <c r="AD155" s="154"/>
      <c r="AE155" s="1681"/>
      <c r="AF155" s="1679"/>
      <c r="AG155" s="1679"/>
      <c r="AH155" s="1679"/>
      <c r="AI155" s="1679"/>
      <c r="AJ155" s="1679"/>
      <c r="AK155" s="1679"/>
      <c r="AL155" s="1679"/>
      <c r="AM155" s="1679"/>
      <c r="AN155" s="1680"/>
      <c r="AO155" s="154"/>
      <c r="AP155" s="154"/>
      <c r="AQ155" s="1879"/>
      <c r="AR155" s="1879"/>
      <c r="AS155" s="1879"/>
      <c r="AT155" s="1879"/>
      <c r="AU155" s="1879"/>
      <c r="AV155" s="1879"/>
      <c r="AW155" s="1879"/>
      <c r="AX155" s="1879"/>
      <c r="AY155" s="1879"/>
      <c r="AZ155" s="1879"/>
      <c r="BA155" s="1880"/>
      <c r="BC155" s="1952"/>
      <c r="BD155" s="1950"/>
      <c r="BE155" s="1951"/>
      <c r="BF155" s="1935"/>
      <c r="BG155" s="1936"/>
      <c r="BH155" s="1936"/>
      <c r="BI155" s="1936"/>
      <c r="BJ155" s="1936"/>
      <c r="BK155" s="1936"/>
      <c r="BL155" s="1936"/>
      <c r="BM155" s="1936"/>
      <c r="BN155" s="1936"/>
      <c r="BO155" s="686"/>
      <c r="BP155" s="673"/>
      <c r="BQ155" s="1955"/>
      <c r="BR155" s="1955"/>
      <c r="BS155" s="1955"/>
      <c r="BT155" s="1955"/>
      <c r="BU155" s="1955"/>
      <c r="BV155" s="1955"/>
      <c r="BW155" s="1955"/>
      <c r="BX155" s="1955"/>
      <c r="BY155" s="1955"/>
      <c r="BZ155" s="1955"/>
      <c r="CA155" s="1955"/>
      <c r="CB155" s="1955"/>
      <c r="CC155" s="1955"/>
      <c r="CD155" s="1955"/>
      <c r="CE155" s="1955"/>
      <c r="CF155" s="1955"/>
      <c r="CG155" s="1955"/>
      <c r="CH155" s="1955"/>
      <c r="CI155" s="1955"/>
      <c r="CJ155" s="1955"/>
      <c r="CK155" s="1955"/>
      <c r="CL155" s="1955"/>
      <c r="CM155" s="1955"/>
      <c r="CN155" s="1955"/>
      <c r="CO155" s="1955"/>
      <c r="CP155" s="1955"/>
      <c r="CQ155" s="1955"/>
      <c r="CR155" s="1955"/>
      <c r="CS155" s="1955"/>
      <c r="CT155" s="1955"/>
      <c r="CU155" s="1955"/>
      <c r="CV155" s="1956"/>
      <c r="CW155" s="8"/>
      <c r="CX155" s="1912">
        <v>23</v>
      </c>
      <c r="CY155" s="1913"/>
      <c r="CZ155" s="1908" t="s">
        <v>335</v>
      </c>
      <c r="DA155" s="1908"/>
      <c r="DB155" s="1908"/>
      <c r="DC155" s="1908"/>
      <c r="DD155" s="1908"/>
      <c r="DE155" s="1908"/>
      <c r="DF155" s="1908"/>
      <c r="DG155" s="1908"/>
      <c r="DH155" s="1908"/>
      <c r="DI155" s="1908"/>
      <c r="DJ155" s="1909"/>
    </row>
    <row r="156" spans="1:121" ht="8.25" customHeight="1">
      <c r="A156" s="8"/>
      <c r="B156" s="8"/>
      <c r="C156" s="8"/>
      <c r="D156" s="358"/>
      <c r="E156" s="1865"/>
      <c r="F156" s="1865"/>
      <c r="G156" s="1865"/>
      <c r="H156" s="1865"/>
      <c r="I156" s="1865"/>
      <c r="J156" s="1865"/>
      <c r="K156" s="1865"/>
      <c r="L156" s="1865"/>
      <c r="M156" s="1865"/>
      <c r="N156" s="157"/>
      <c r="O156" s="154"/>
      <c r="P156" s="154"/>
      <c r="Q156" s="2266"/>
      <c r="R156" s="2266"/>
      <c r="S156" s="2266"/>
      <c r="T156" s="2266"/>
      <c r="U156" s="2266"/>
      <c r="V156" s="2266"/>
      <c r="W156" s="2266"/>
      <c r="X156" s="2266"/>
      <c r="Y156" s="2266"/>
      <c r="Z156" s="2266"/>
      <c r="AA156" s="2266"/>
      <c r="AB156" s="158"/>
      <c r="AC156" s="154"/>
      <c r="AD156" s="154"/>
      <c r="AE156" s="159"/>
      <c r="AF156" s="160"/>
      <c r="AG156" s="160"/>
      <c r="AH156" s="160"/>
      <c r="AI156" s="160"/>
      <c r="AJ156" s="160"/>
      <c r="AK156" s="160"/>
      <c r="AL156" s="160"/>
      <c r="AM156" s="160"/>
      <c r="AN156" s="161"/>
      <c r="AO156" s="154"/>
      <c r="AP156" s="154"/>
      <c r="AQ156" s="1881"/>
      <c r="AR156" s="1881"/>
      <c r="AS156" s="1881"/>
      <c r="AT156" s="1881"/>
      <c r="AU156" s="1881"/>
      <c r="AV156" s="1881"/>
      <c r="AW156" s="1881"/>
      <c r="AX156" s="1881"/>
      <c r="AY156" s="1881"/>
      <c r="AZ156" s="1881"/>
      <c r="BA156" s="1882"/>
      <c r="BC156" s="673"/>
      <c r="BD156" s="154"/>
      <c r="BE156" s="686"/>
      <c r="BF156" s="1935"/>
      <c r="BG156" s="1936"/>
      <c r="BH156" s="1936"/>
      <c r="BI156" s="1936"/>
      <c r="BJ156" s="1936"/>
      <c r="BK156" s="1936"/>
      <c r="BL156" s="1936"/>
      <c r="BM156" s="1936"/>
      <c r="BN156" s="1936"/>
      <c r="BO156" s="686"/>
      <c r="BP156" s="673"/>
      <c r="BQ156" s="1955"/>
      <c r="BR156" s="1955"/>
      <c r="BS156" s="1955"/>
      <c r="BT156" s="1955"/>
      <c r="BU156" s="1955"/>
      <c r="BV156" s="1955"/>
      <c r="BW156" s="1955"/>
      <c r="BX156" s="1955"/>
      <c r="BY156" s="1955"/>
      <c r="BZ156" s="1955"/>
      <c r="CA156" s="1955"/>
      <c r="CB156" s="1955"/>
      <c r="CC156" s="1955"/>
      <c r="CD156" s="1955"/>
      <c r="CE156" s="1955"/>
      <c r="CF156" s="1955"/>
      <c r="CG156" s="1955"/>
      <c r="CH156" s="1955"/>
      <c r="CI156" s="1955"/>
      <c r="CJ156" s="1955"/>
      <c r="CK156" s="1955"/>
      <c r="CL156" s="1955"/>
      <c r="CM156" s="1955"/>
      <c r="CN156" s="1955"/>
      <c r="CO156" s="1955"/>
      <c r="CP156" s="1955"/>
      <c r="CQ156" s="1955"/>
      <c r="CR156" s="1955"/>
      <c r="CS156" s="1955"/>
      <c r="CT156" s="1955"/>
      <c r="CU156" s="1955"/>
      <c r="CV156" s="1956"/>
      <c r="CW156" s="8"/>
      <c r="CX156" s="1914"/>
      <c r="CY156" s="1915"/>
      <c r="CZ156" s="1910"/>
      <c r="DA156" s="1910"/>
      <c r="DB156" s="1910"/>
      <c r="DC156" s="1910"/>
      <c r="DD156" s="1910"/>
      <c r="DE156" s="1910"/>
      <c r="DF156" s="1910"/>
      <c r="DG156" s="1910"/>
      <c r="DH156" s="1910"/>
      <c r="DI156" s="1910"/>
      <c r="DJ156" s="1911"/>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1569">
        <f>算定基礎賃金集計表!BF12</f>
        <v>0</v>
      </c>
      <c r="U157" s="1569"/>
      <c r="V157" s="1569"/>
      <c r="W157" s="1569"/>
      <c r="X157" s="1569"/>
      <c r="Y157" s="1569"/>
      <c r="Z157" s="1569"/>
      <c r="AA157" s="1569"/>
      <c r="AB157" s="1569"/>
      <c r="AC157" s="1569"/>
      <c r="AD157" s="1569"/>
      <c r="AE157" s="1569"/>
      <c r="AF157" s="1569"/>
      <c r="AG157" s="1569"/>
      <c r="AH157" s="1569"/>
      <c r="AI157" s="1569"/>
      <c r="AJ157" s="1569"/>
      <c r="AK157" s="1569"/>
      <c r="AL157" s="1569"/>
      <c r="AM157" s="1569"/>
      <c r="AN157" s="1569"/>
      <c r="AO157" s="1569"/>
      <c r="AP157" s="1569"/>
      <c r="AQ157" s="1569"/>
      <c r="AR157" s="1569"/>
      <c r="AS157" s="1569"/>
      <c r="AT157" s="1569"/>
      <c r="AU157" s="1569"/>
      <c r="AV157" s="1569"/>
      <c r="AW157" s="1569"/>
      <c r="AX157" s="1569"/>
      <c r="AY157" s="1569"/>
      <c r="AZ157" s="1569"/>
      <c r="BA157" s="1570"/>
      <c r="BC157" s="673"/>
      <c r="BD157" s="154"/>
      <c r="BE157" s="686"/>
      <c r="BF157" s="1935"/>
      <c r="BG157" s="1936"/>
      <c r="BH157" s="1936"/>
      <c r="BI157" s="1936"/>
      <c r="BJ157" s="1936"/>
      <c r="BK157" s="1936"/>
      <c r="BL157" s="1936"/>
      <c r="BM157" s="1936"/>
      <c r="BN157" s="1936"/>
      <c r="BO157" s="686"/>
      <c r="BP157" s="673"/>
      <c r="BQ157" s="1955"/>
      <c r="BR157" s="1955"/>
      <c r="BS157" s="1955"/>
      <c r="BT157" s="1955"/>
      <c r="BU157" s="1955"/>
      <c r="BV157" s="1955"/>
      <c r="BW157" s="1955"/>
      <c r="BX157" s="1955"/>
      <c r="BY157" s="1955"/>
      <c r="BZ157" s="1955"/>
      <c r="CA157" s="1955"/>
      <c r="CB157" s="1955"/>
      <c r="CC157" s="1955"/>
      <c r="CD157" s="1955"/>
      <c r="CE157" s="1955"/>
      <c r="CF157" s="1955"/>
      <c r="CG157" s="1955"/>
      <c r="CH157" s="1955"/>
      <c r="CI157" s="1955"/>
      <c r="CJ157" s="1955"/>
      <c r="CK157" s="1955"/>
      <c r="CL157" s="1955"/>
      <c r="CM157" s="1955"/>
      <c r="CN157" s="1955"/>
      <c r="CO157" s="1955"/>
      <c r="CP157" s="1955"/>
      <c r="CQ157" s="1955"/>
      <c r="CR157" s="1955"/>
      <c r="CS157" s="1955"/>
      <c r="CT157" s="1955"/>
      <c r="CU157" s="1955"/>
      <c r="CV157" s="1956"/>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2261">
        <v>28</v>
      </c>
      <c r="E158" s="2262"/>
      <c r="F158" s="2263"/>
      <c r="G158" s="167"/>
      <c r="H158" s="155"/>
      <c r="I158" s="1854" t="s">
        <v>69</v>
      </c>
      <c r="J158" s="1854"/>
      <c r="K158" s="1854"/>
      <c r="L158" s="1854"/>
      <c r="M158" s="1854"/>
      <c r="N158" s="1854"/>
      <c r="O158" s="1854"/>
      <c r="P158" s="1854"/>
      <c r="Q158" s="155"/>
      <c r="R158" s="168"/>
      <c r="S158" s="154"/>
      <c r="T158" s="1571"/>
      <c r="U158" s="1571"/>
      <c r="V158" s="1571"/>
      <c r="W158" s="1571"/>
      <c r="X158" s="1571"/>
      <c r="Y158" s="1571"/>
      <c r="Z158" s="1571"/>
      <c r="AA158" s="1571"/>
      <c r="AB158" s="1571"/>
      <c r="AC158" s="1571"/>
      <c r="AD158" s="1571"/>
      <c r="AE158" s="1571"/>
      <c r="AF158" s="1571"/>
      <c r="AG158" s="1571"/>
      <c r="AH158" s="1571"/>
      <c r="AI158" s="1571"/>
      <c r="AJ158" s="1571"/>
      <c r="AK158" s="1571"/>
      <c r="AL158" s="1571"/>
      <c r="AM158" s="1571"/>
      <c r="AN158" s="1571"/>
      <c r="AO158" s="1571"/>
      <c r="AP158" s="1571"/>
      <c r="AQ158" s="1571"/>
      <c r="AR158" s="1571"/>
      <c r="AS158" s="1571"/>
      <c r="AT158" s="1571"/>
      <c r="AU158" s="1571"/>
      <c r="AV158" s="1571"/>
      <c r="AW158" s="1571"/>
      <c r="AX158" s="1571"/>
      <c r="AY158" s="1571"/>
      <c r="AZ158" s="1571"/>
      <c r="BA158" s="1572"/>
      <c r="BC158" s="687"/>
      <c r="BD158" s="688"/>
      <c r="BE158" s="689"/>
      <c r="BF158" s="1937"/>
      <c r="BG158" s="1938"/>
      <c r="BH158" s="1938"/>
      <c r="BI158" s="1938"/>
      <c r="BJ158" s="1938"/>
      <c r="BK158" s="1938"/>
      <c r="BL158" s="1938"/>
      <c r="BM158" s="1938"/>
      <c r="BN158" s="1938"/>
      <c r="BO158" s="689"/>
      <c r="BP158" s="687"/>
      <c r="BQ158" s="1957"/>
      <c r="BR158" s="1957"/>
      <c r="BS158" s="1957"/>
      <c r="BT158" s="1957"/>
      <c r="BU158" s="1957"/>
      <c r="BV158" s="1957"/>
      <c r="BW158" s="1957"/>
      <c r="BX158" s="1957"/>
      <c r="BY158" s="1957"/>
      <c r="BZ158" s="1957"/>
      <c r="CA158" s="1957"/>
      <c r="CB158" s="1957"/>
      <c r="CC158" s="1957"/>
      <c r="CD158" s="1957"/>
      <c r="CE158" s="1957"/>
      <c r="CF158" s="1957"/>
      <c r="CG158" s="1957"/>
      <c r="CH158" s="1957"/>
      <c r="CI158" s="1957"/>
      <c r="CJ158" s="1957"/>
      <c r="CK158" s="1957"/>
      <c r="CL158" s="1957"/>
      <c r="CM158" s="1957"/>
      <c r="CN158" s="1957"/>
      <c r="CO158" s="1957"/>
      <c r="CP158" s="1957"/>
      <c r="CQ158" s="1957"/>
      <c r="CR158" s="1957"/>
      <c r="CS158" s="1957"/>
      <c r="CT158" s="1957"/>
      <c r="CU158" s="1957"/>
      <c r="CV158" s="1958"/>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2261"/>
      <c r="E159" s="2262"/>
      <c r="F159" s="2263"/>
      <c r="G159" s="167"/>
      <c r="H159" s="155"/>
      <c r="I159" s="1854"/>
      <c r="J159" s="1854"/>
      <c r="K159" s="1854"/>
      <c r="L159" s="1854"/>
      <c r="M159" s="1854"/>
      <c r="N159" s="1854"/>
      <c r="O159" s="1854"/>
      <c r="P159" s="1854"/>
      <c r="Q159" s="155"/>
      <c r="R159" s="168"/>
      <c r="S159" s="154"/>
      <c r="T159" s="1571"/>
      <c r="U159" s="1571"/>
      <c r="V159" s="1571"/>
      <c r="W159" s="1571"/>
      <c r="X159" s="1571"/>
      <c r="Y159" s="1571"/>
      <c r="Z159" s="1571"/>
      <c r="AA159" s="1571"/>
      <c r="AB159" s="1571"/>
      <c r="AC159" s="1571"/>
      <c r="AD159" s="1571"/>
      <c r="AE159" s="1571"/>
      <c r="AF159" s="1571"/>
      <c r="AG159" s="1571"/>
      <c r="AH159" s="1571"/>
      <c r="AI159" s="1571"/>
      <c r="AJ159" s="1571"/>
      <c r="AK159" s="1571"/>
      <c r="AL159" s="1571"/>
      <c r="AM159" s="1571"/>
      <c r="AN159" s="1571"/>
      <c r="AO159" s="1571"/>
      <c r="AP159" s="1571"/>
      <c r="AQ159" s="1571"/>
      <c r="AR159" s="1571"/>
      <c r="AS159" s="1571"/>
      <c r="AT159" s="1571"/>
      <c r="AU159" s="1571"/>
      <c r="AV159" s="1571"/>
      <c r="AW159" s="1571"/>
      <c r="AX159" s="1571"/>
      <c r="AY159" s="1571"/>
      <c r="AZ159" s="1571"/>
      <c r="BA159" s="1572"/>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1571"/>
      <c r="U160" s="1571"/>
      <c r="V160" s="1571"/>
      <c r="W160" s="1571"/>
      <c r="X160" s="1571"/>
      <c r="Y160" s="1571"/>
      <c r="Z160" s="1571"/>
      <c r="AA160" s="1571"/>
      <c r="AB160" s="1571"/>
      <c r="AC160" s="1571"/>
      <c r="AD160" s="1571"/>
      <c r="AE160" s="1571"/>
      <c r="AF160" s="1571"/>
      <c r="AG160" s="1571"/>
      <c r="AH160" s="1571"/>
      <c r="AI160" s="1571"/>
      <c r="AJ160" s="1571"/>
      <c r="AK160" s="1571"/>
      <c r="AL160" s="1571"/>
      <c r="AM160" s="1571"/>
      <c r="AN160" s="1571"/>
      <c r="AO160" s="1571"/>
      <c r="AP160" s="1571"/>
      <c r="AQ160" s="1571"/>
      <c r="AR160" s="1571"/>
      <c r="AS160" s="1571"/>
      <c r="AT160" s="1571"/>
      <c r="AU160" s="1571"/>
      <c r="AV160" s="1571"/>
      <c r="AW160" s="1571"/>
      <c r="AX160" s="1571"/>
      <c r="AY160" s="1571"/>
      <c r="AZ160" s="1571"/>
      <c r="BA160" s="1572"/>
      <c r="BC160" s="1575" t="s">
        <v>815</v>
      </c>
      <c r="BD160" s="1576"/>
      <c r="BE160" s="1576"/>
      <c r="BF160" s="1576"/>
      <c r="BG160" s="1576"/>
      <c r="BH160" s="1576"/>
      <c r="BI160" s="1576"/>
      <c r="BJ160" s="1576"/>
      <c r="BK160" s="1576"/>
      <c r="BL160" s="1576"/>
      <c r="BM160" s="1576"/>
      <c r="BN160" s="1576"/>
      <c r="BO160" s="1576"/>
      <c r="BP160" s="1576"/>
      <c r="BQ160" s="1576"/>
      <c r="BR160" s="1576"/>
      <c r="BS160" s="1576"/>
      <c r="BT160" s="1576"/>
      <c r="BU160" s="1576"/>
      <c r="BV160" s="1576"/>
      <c r="BW160" s="1576"/>
      <c r="BX160" s="1576"/>
      <c r="BY160" s="1576"/>
      <c r="BZ160" s="1576"/>
      <c r="CA160" s="1576"/>
      <c r="CB160" s="1576"/>
      <c r="CC160" s="1576"/>
      <c r="CD160" s="1576"/>
      <c r="CE160" s="1576"/>
      <c r="CF160" s="1576"/>
      <c r="CG160" s="1576"/>
      <c r="CH160" s="1576"/>
      <c r="CI160" s="1576"/>
      <c r="CJ160" s="1576"/>
      <c r="CK160" s="1576"/>
      <c r="CL160" s="1576"/>
      <c r="CM160" s="1576"/>
      <c r="CN160" s="1576"/>
      <c r="CO160" s="1576"/>
      <c r="CP160" s="1576"/>
      <c r="CQ160" s="1576"/>
      <c r="CR160" s="1576"/>
      <c r="CS160" s="1576"/>
      <c r="CT160" s="1576"/>
      <c r="CU160" s="1576"/>
      <c r="CV160" s="1577"/>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1573"/>
      <c r="U161" s="1573"/>
      <c r="V161" s="1573"/>
      <c r="W161" s="1573"/>
      <c r="X161" s="1573"/>
      <c r="Y161" s="1573"/>
      <c r="Z161" s="1573"/>
      <c r="AA161" s="1573"/>
      <c r="AB161" s="1573"/>
      <c r="AC161" s="1573"/>
      <c r="AD161" s="1573"/>
      <c r="AE161" s="1573"/>
      <c r="AF161" s="1573"/>
      <c r="AG161" s="1573"/>
      <c r="AH161" s="1573"/>
      <c r="AI161" s="1573"/>
      <c r="AJ161" s="1573"/>
      <c r="AK161" s="1573"/>
      <c r="AL161" s="1573"/>
      <c r="AM161" s="1573"/>
      <c r="AN161" s="1573"/>
      <c r="AO161" s="1573"/>
      <c r="AP161" s="1573"/>
      <c r="AQ161" s="1573"/>
      <c r="AR161" s="1573"/>
      <c r="AS161" s="1573"/>
      <c r="AT161" s="1573"/>
      <c r="AU161" s="1573"/>
      <c r="AV161" s="1573"/>
      <c r="AW161" s="1573"/>
      <c r="AX161" s="1573"/>
      <c r="AY161" s="1573"/>
      <c r="AZ161" s="1573"/>
      <c r="BA161" s="1574"/>
      <c r="BC161" s="1532" t="s">
        <v>816</v>
      </c>
      <c r="BD161" s="1533"/>
      <c r="BE161" s="1533"/>
      <c r="BF161" s="1533"/>
      <c r="BG161" s="1533"/>
      <c r="BH161" s="1533"/>
      <c r="BI161" s="1533"/>
      <c r="BJ161" s="1533"/>
      <c r="BK161" s="1533"/>
      <c r="BL161" s="1533"/>
      <c r="BM161" s="1533"/>
      <c r="BN161" s="1533"/>
      <c r="BO161" s="1533"/>
      <c r="BP161" s="1533"/>
      <c r="BQ161" s="1533"/>
      <c r="BR161" s="1533"/>
      <c r="BS161" s="1533"/>
      <c r="BT161" s="1533"/>
      <c r="BU161" s="1533"/>
      <c r="BV161" s="1534"/>
      <c r="BW161" s="1541" t="s">
        <v>817</v>
      </c>
      <c r="BX161" s="1542"/>
      <c r="BY161" s="1542"/>
      <c r="BZ161" s="1542"/>
      <c r="CA161" s="1542"/>
      <c r="CB161" s="1542"/>
      <c r="CC161" s="1542"/>
      <c r="CD161" s="1542"/>
      <c r="CE161" s="1542"/>
      <c r="CF161" s="1542"/>
      <c r="CG161" s="1542"/>
      <c r="CH161" s="1542"/>
      <c r="CI161" s="1542"/>
      <c r="CJ161" s="1542"/>
      <c r="CK161" s="1542"/>
      <c r="CL161" s="1542"/>
      <c r="CM161" s="1542"/>
      <c r="CN161" s="1542"/>
      <c r="CO161" s="1542"/>
      <c r="CP161" s="1542"/>
      <c r="CQ161" s="1542"/>
      <c r="CR161" s="1542"/>
      <c r="CS161" s="1542"/>
      <c r="CT161" s="1542"/>
      <c r="CU161" s="1542"/>
      <c r="CV161" s="1543"/>
      <c r="CW161" s="8"/>
      <c r="CX161" s="1912">
        <v>24</v>
      </c>
      <c r="CY161" s="1913"/>
      <c r="CZ161" s="1908" t="s">
        <v>336</v>
      </c>
      <c r="DA161" s="1908"/>
      <c r="DB161" s="1908"/>
      <c r="DC161" s="1908"/>
      <c r="DD161" s="1908"/>
      <c r="DE161" s="1908"/>
      <c r="DF161" s="1908"/>
      <c r="DG161" s="1908"/>
      <c r="DH161" s="1908"/>
      <c r="DI161" s="1908"/>
      <c r="DJ161" s="1909"/>
    </row>
    <row r="162" spans="1:114" ht="8.25" customHeight="1">
      <c r="A162" s="8"/>
      <c r="B162" s="8"/>
      <c r="C162" s="8"/>
      <c r="D162" s="1557" t="s">
        <v>145</v>
      </c>
      <c r="E162" s="1558"/>
      <c r="F162" s="1559"/>
      <c r="G162" s="164"/>
      <c r="H162" s="165"/>
      <c r="I162" s="174"/>
      <c r="J162" s="174"/>
      <c r="K162" s="174"/>
      <c r="L162" s="174"/>
      <c r="M162" s="174"/>
      <c r="N162" s="174"/>
      <c r="O162" s="174"/>
      <c r="P162" s="174"/>
      <c r="Q162" s="165"/>
      <c r="R162" s="166"/>
      <c r="S162" s="162"/>
      <c r="T162" s="1569">
        <f>算定基礎賃金集計表!BF8</f>
        <v>0</v>
      </c>
      <c r="U162" s="1569"/>
      <c r="V162" s="1569"/>
      <c r="W162" s="1569"/>
      <c r="X162" s="1569"/>
      <c r="Y162" s="1569"/>
      <c r="Z162" s="1569"/>
      <c r="AA162" s="1569"/>
      <c r="AB162" s="1569"/>
      <c r="AC162" s="1569"/>
      <c r="AD162" s="1569"/>
      <c r="AE162" s="1569"/>
      <c r="AF162" s="1569"/>
      <c r="AG162" s="1569"/>
      <c r="AH162" s="1569"/>
      <c r="AI162" s="1569"/>
      <c r="AJ162" s="1569"/>
      <c r="AK162" s="1569"/>
      <c r="AL162" s="1569"/>
      <c r="AM162" s="1569"/>
      <c r="AN162" s="1569"/>
      <c r="AO162" s="1569"/>
      <c r="AP162" s="1569"/>
      <c r="AQ162" s="1569"/>
      <c r="AR162" s="1569"/>
      <c r="AS162" s="1569"/>
      <c r="AT162" s="1569"/>
      <c r="AU162" s="1569"/>
      <c r="AV162" s="1569"/>
      <c r="AW162" s="1569"/>
      <c r="AX162" s="1569"/>
      <c r="AY162" s="1569"/>
      <c r="AZ162" s="1569"/>
      <c r="BA162" s="1570"/>
      <c r="BC162" s="1535"/>
      <c r="BD162" s="1536"/>
      <c r="BE162" s="1536"/>
      <c r="BF162" s="1536"/>
      <c r="BG162" s="1536"/>
      <c r="BH162" s="1536"/>
      <c r="BI162" s="1536"/>
      <c r="BJ162" s="1536"/>
      <c r="BK162" s="1536"/>
      <c r="BL162" s="1536"/>
      <c r="BM162" s="1536"/>
      <c r="BN162" s="1536"/>
      <c r="BO162" s="1536"/>
      <c r="BP162" s="1536"/>
      <c r="BQ162" s="1536"/>
      <c r="BR162" s="1536"/>
      <c r="BS162" s="1536"/>
      <c r="BT162" s="1536"/>
      <c r="BU162" s="1536"/>
      <c r="BV162" s="1537"/>
      <c r="BW162" s="1544"/>
      <c r="BX162" s="1545"/>
      <c r="BY162" s="1545"/>
      <c r="BZ162" s="1545"/>
      <c r="CA162" s="1545"/>
      <c r="CB162" s="1545"/>
      <c r="CC162" s="1545"/>
      <c r="CD162" s="1545"/>
      <c r="CE162" s="1545"/>
      <c r="CF162" s="1545"/>
      <c r="CG162" s="1545"/>
      <c r="CH162" s="1545"/>
      <c r="CI162" s="1545"/>
      <c r="CJ162" s="1545"/>
      <c r="CK162" s="1545"/>
      <c r="CL162" s="1545"/>
      <c r="CM162" s="1545"/>
      <c r="CN162" s="1545"/>
      <c r="CO162" s="1545"/>
      <c r="CP162" s="1545"/>
      <c r="CQ162" s="1545"/>
      <c r="CR162" s="1545"/>
      <c r="CS162" s="1545"/>
      <c r="CT162" s="1545"/>
      <c r="CU162" s="1545"/>
      <c r="CV162" s="1546"/>
      <c r="CW162" s="8"/>
      <c r="CX162" s="1914"/>
      <c r="CY162" s="1915"/>
      <c r="CZ162" s="1910"/>
      <c r="DA162" s="1910"/>
      <c r="DB162" s="1910"/>
      <c r="DC162" s="1910"/>
      <c r="DD162" s="1910"/>
      <c r="DE162" s="1910"/>
      <c r="DF162" s="1910"/>
      <c r="DG162" s="1910"/>
      <c r="DH162" s="1910"/>
      <c r="DI162" s="1910"/>
      <c r="DJ162" s="1911"/>
    </row>
    <row r="163" spans="1:114" ht="6" customHeight="1">
      <c r="A163" s="8"/>
      <c r="B163" s="8"/>
      <c r="C163" s="8"/>
      <c r="D163" s="1557"/>
      <c r="E163" s="1558"/>
      <c r="F163" s="1559"/>
      <c r="G163" s="167"/>
      <c r="H163" s="155"/>
      <c r="I163" s="1854" t="s">
        <v>94</v>
      </c>
      <c r="J163" s="1854"/>
      <c r="K163" s="1854"/>
      <c r="L163" s="1854"/>
      <c r="M163" s="1854"/>
      <c r="N163" s="1854"/>
      <c r="O163" s="1854"/>
      <c r="P163" s="1854"/>
      <c r="Q163" s="155"/>
      <c r="R163" s="168"/>
      <c r="S163" s="154"/>
      <c r="T163" s="1571"/>
      <c r="U163" s="1571"/>
      <c r="V163" s="1571"/>
      <c r="W163" s="1571"/>
      <c r="X163" s="1571"/>
      <c r="Y163" s="1571"/>
      <c r="Z163" s="1571"/>
      <c r="AA163" s="1571"/>
      <c r="AB163" s="1571"/>
      <c r="AC163" s="1571"/>
      <c r="AD163" s="1571"/>
      <c r="AE163" s="1571"/>
      <c r="AF163" s="1571"/>
      <c r="AG163" s="1571"/>
      <c r="AH163" s="1571"/>
      <c r="AI163" s="1571"/>
      <c r="AJ163" s="1571"/>
      <c r="AK163" s="1571"/>
      <c r="AL163" s="1571"/>
      <c r="AM163" s="1571"/>
      <c r="AN163" s="1571"/>
      <c r="AO163" s="1571"/>
      <c r="AP163" s="1571"/>
      <c r="AQ163" s="1571"/>
      <c r="AR163" s="1571"/>
      <c r="AS163" s="1571"/>
      <c r="AT163" s="1571"/>
      <c r="AU163" s="1571"/>
      <c r="AV163" s="1571"/>
      <c r="AW163" s="1571"/>
      <c r="AX163" s="1571"/>
      <c r="AY163" s="1571"/>
      <c r="AZ163" s="1571"/>
      <c r="BA163" s="1572"/>
      <c r="BC163" s="1535"/>
      <c r="BD163" s="1536"/>
      <c r="BE163" s="1536"/>
      <c r="BF163" s="1536"/>
      <c r="BG163" s="1536"/>
      <c r="BH163" s="1536"/>
      <c r="BI163" s="1536"/>
      <c r="BJ163" s="1536"/>
      <c r="BK163" s="1536"/>
      <c r="BL163" s="1536"/>
      <c r="BM163" s="1536"/>
      <c r="BN163" s="1536"/>
      <c r="BO163" s="1536"/>
      <c r="BP163" s="1536"/>
      <c r="BQ163" s="1536"/>
      <c r="BR163" s="1536"/>
      <c r="BS163" s="1536"/>
      <c r="BT163" s="1536"/>
      <c r="BU163" s="1536"/>
      <c r="BV163" s="1537"/>
      <c r="BW163" s="1544"/>
      <c r="BX163" s="1545"/>
      <c r="BY163" s="1545"/>
      <c r="BZ163" s="1545"/>
      <c r="CA163" s="1545"/>
      <c r="CB163" s="1545"/>
      <c r="CC163" s="1545"/>
      <c r="CD163" s="1545"/>
      <c r="CE163" s="1545"/>
      <c r="CF163" s="1545"/>
      <c r="CG163" s="1545"/>
      <c r="CH163" s="1545"/>
      <c r="CI163" s="1545"/>
      <c r="CJ163" s="1545"/>
      <c r="CK163" s="1545"/>
      <c r="CL163" s="1545"/>
      <c r="CM163" s="1545"/>
      <c r="CN163" s="1545"/>
      <c r="CO163" s="1545"/>
      <c r="CP163" s="1545"/>
      <c r="CQ163" s="1545"/>
      <c r="CR163" s="1545"/>
      <c r="CS163" s="1545"/>
      <c r="CT163" s="1545"/>
      <c r="CU163" s="1545"/>
      <c r="CV163" s="1546"/>
      <c r="CW163" s="8"/>
      <c r="CX163" s="1916" t="s">
        <v>364</v>
      </c>
      <c r="CY163" s="1917"/>
      <c r="CZ163" s="1917"/>
      <c r="DA163" s="1917"/>
      <c r="DB163" s="1917"/>
      <c r="DC163" s="1917"/>
      <c r="DD163" s="1917"/>
      <c r="DE163" s="1917"/>
      <c r="DF163" s="1917"/>
      <c r="DG163" s="1917"/>
      <c r="DH163" s="1917"/>
      <c r="DI163" s="1917"/>
      <c r="DJ163" s="1918"/>
    </row>
    <row r="164" spans="1:114" ht="8.25" customHeight="1">
      <c r="A164" s="8"/>
      <c r="B164" s="8"/>
      <c r="C164" s="8"/>
      <c r="D164" s="1557"/>
      <c r="E164" s="1558"/>
      <c r="F164" s="1559"/>
      <c r="G164" s="167"/>
      <c r="H164" s="155"/>
      <c r="I164" s="1854"/>
      <c r="J164" s="1854"/>
      <c r="K164" s="1854"/>
      <c r="L164" s="1854"/>
      <c r="M164" s="1854"/>
      <c r="N164" s="1854"/>
      <c r="O164" s="1854"/>
      <c r="P164" s="1854"/>
      <c r="Q164" s="155"/>
      <c r="R164" s="168"/>
      <c r="S164" s="154"/>
      <c r="T164" s="1571"/>
      <c r="U164" s="1571"/>
      <c r="V164" s="1571"/>
      <c r="W164" s="1571"/>
      <c r="X164" s="1571"/>
      <c r="Y164" s="1571"/>
      <c r="Z164" s="1571"/>
      <c r="AA164" s="1571"/>
      <c r="AB164" s="1571"/>
      <c r="AC164" s="1571"/>
      <c r="AD164" s="1571"/>
      <c r="AE164" s="1571"/>
      <c r="AF164" s="1571"/>
      <c r="AG164" s="1571"/>
      <c r="AH164" s="1571"/>
      <c r="AI164" s="1571"/>
      <c r="AJ164" s="1571"/>
      <c r="AK164" s="1571"/>
      <c r="AL164" s="1571"/>
      <c r="AM164" s="1571"/>
      <c r="AN164" s="1571"/>
      <c r="AO164" s="1571"/>
      <c r="AP164" s="1571"/>
      <c r="AQ164" s="1571"/>
      <c r="AR164" s="1571"/>
      <c r="AS164" s="1571"/>
      <c r="AT164" s="1571"/>
      <c r="AU164" s="1571"/>
      <c r="AV164" s="1571"/>
      <c r="AW164" s="1571"/>
      <c r="AX164" s="1571"/>
      <c r="AY164" s="1571"/>
      <c r="AZ164" s="1571"/>
      <c r="BA164" s="1572"/>
      <c r="BC164" s="1535"/>
      <c r="BD164" s="1536"/>
      <c r="BE164" s="1536"/>
      <c r="BF164" s="1536"/>
      <c r="BG164" s="1536"/>
      <c r="BH164" s="1536"/>
      <c r="BI164" s="1536"/>
      <c r="BJ164" s="1536"/>
      <c r="BK164" s="1536"/>
      <c r="BL164" s="1536"/>
      <c r="BM164" s="1536"/>
      <c r="BN164" s="1536"/>
      <c r="BO164" s="1536"/>
      <c r="BP164" s="1536"/>
      <c r="BQ164" s="1536"/>
      <c r="BR164" s="1536"/>
      <c r="BS164" s="1536"/>
      <c r="BT164" s="1536"/>
      <c r="BU164" s="1536"/>
      <c r="BV164" s="1537"/>
      <c r="BW164" s="1544"/>
      <c r="BX164" s="1545"/>
      <c r="BY164" s="1545"/>
      <c r="BZ164" s="1545"/>
      <c r="CA164" s="1545"/>
      <c r="CB164" s="1545"/>
      <c r="CC164" s="1545"/>
      <c r="CD164" s="1545"/>
      <c r="CE164" s="1545"/>
      <c r="CF164" s="1545"/>
      <c r="CG164" s="1545"/>
      <c r="CH164" s="1545"/>
      <c r="CI164" s="1545"/>
      <c r="CJ164" s="1545"/>
      <c r="CK164" s="1545"/>
      <c r="CL164" s="1545"/>
      <c r="CM164" s="1545"/>
      <c r="CN164" s="1545"/>
      <c r="CO164" s="1545"/>
      <c r="CP164" s="1545"/>
      <c r="CQ164" s="1545"/>
      <c r="CR164" s="1545"/>
      <c r="CS164" s="1545"/>
      <c r="CT164" s="1545"/>
      <c r="CU164" s="1545"/>
      <c r="CV164" s="1546"/>
      <c r="CW164" s="8"/>
      <c r="CX164" s="1919"/>
      <c r="CY164" s="1920"/>
      <c r="CZ164" s="1920"/>
      <c r="DA164" s="1920"/>
      <c r="DB164" s="1920"/>
      <c r="DC164" s="1920"/>
      <c r="DD164" s="1920"/>
      <c r="DE164" s="1920"/>
      <c r="DF164" s="1920"/>
      <c r="DG164" s="1920"/>
      <c r="DH164" s="1920"/>
      <c r="DI164" s="1920"/>
      <c r="DJ164" s="1921"/>
    </row>
    <row r="165" spans="1:114" ht="4.5" customHeight="1">
      <c r="A165" s="8"/>
      <c r="B165" s="8"/>
      <c r="C165" s="8"/>
      <c r="D165" s="1557"/>
      <c r="E165" s="1558"/>
      <c r="F165" s="1559"/>
      <c r="G165" s="167"/>
      <c r="H165" s="155"/>
      <c r="I165" s="1854"/>
      <c r="J165" s="1854"/>
      <c r="K165" s="1854"/>
      <c r="L165" s="1854"/>
      <c r="M165" s="1854"/>
      <c r="N165" s="1854"/>
      <c r="O165" s="1854"/>
      <c r="P165" s="1854"/>
      <c r="Q165" s="155"/>
      <c r="R165" s="168"/>
      <c r="S165" s="154"/>
      <c r="T165" s="1571"/>
      <c r="U165" s="1571"/>
      <c r="V165" s="1571"/>
      <c r="W165" s="1571"/>
      <c r="X165" s="1571"/>
      <c r="Y165" s="1571"/>
      <c r="Z165" s="1571"/>
      <c r="AA165" s="1571"/>
      <c r="AB165" s="1571"/>
      <c r="AC165" s="1571"/>
      <c r="AD165" s="1571"/>
      <c r="AE165" s="1571"/>
      <c r="AF165" s="1571"/>
      <c r="AG165" s="1571"/>
      <c r="AH165" s="1571"/>
      <c r="AI165" s="1571"/>
      <c r="AJ165" s="1571"/>
      <c r="AK165" s="1571"/>
      <c r="AL165" s="1571"/>
      <c r="AM165" s="1571"/>
      <c r="AN165" s="1571"/>
      <c r="AO165" s="1571"/>
      <c r="AP165" s="1571"/>
      <c r="AQ165" s="1571"/>
      <c r="AR165" s="1571"/>
      <c r="AS165" s="1571"/>
      <c r="AT165" s="1571"/>
      <c r="AU165" s="1571"/>
      <c r="AV165" s="1571"/>
      <c r="AW165" s="1571"/>
      <c r="AX165" s="1571"/>
      <c r="AY165" s="1571"/>
      <c r="AZ165" s="1571"/>
      <c r="BA165" s="1572"/>
      <c r="BC165" s="1535"/>
      <c r="BD165" s="1536"/>
      <c r="BE165" s="1536"/>
      <c r="BF165" s="1536"/>
      <c r="BG165" s="1536"/>
      <c r="BH165" s="1536"/>
      <c r="BI165" s="1536"/>
      <c r="BJ165" s="1536"/>
      <c r="BK165" s="1536"/>
      <c r="BL165" s="1536"/>
      <c r="BM165" s="1536"/>
      <c r="BN165" s="1536"/>
      <c r="BO165" s="1536"/>
      <c r="BP165" s="1536"/>
      <c r="BQ165" s="1536"/>
      <c r="BR165" s="1536"/>
      <c r="BS165" s="1536"/>
      <c r="BT165" s="1536"/>
      <c r="BU165" s="1536"/>
      <c r="BV165" s="1537"/>
      <c r="BW165" s="1544"/>
      <c r="BX165" s="1545"/>
      <c r="BY165" s="1545"/>
      <c r="BZ165" s="1545"/>
      <c r="CA165" s="1545"/>
      <c r="CB165" s="1545"/>
      <c r="CC165" s="1545"/>
      <c r="CD165" s="1545"/>
      <c r="CE165" s="1545"/>
      <c r="CF165" s="1545"/>
      <c r="CG165" s="1545"/>
      <c r="CH165" s="1545"/>
      <c r="CI165" s="1545"/>
      <c r="CJ165" s="1545"/>
      <c r="CK165" s="1545"/>
      <c r="CL165" s="1545"/>
      <c r="CM165" s="1545"/>
      <c r="CN165" s="1545"/>
      <c r="CO165" s="1545"/>
      <c r="CP165" s="1545"/>
      <c r="CQ165" s="1545"/>
      <c r="CR165" s="1545"/>
      <c r="CS165" s="1545"/>
      <c r="CT165" s="1545"/>
      <c r="CU165" s="1545"/>
      <c r="CV165" s="1546"/>
      <c r="CW165" s="8"/>
      <c r="CX165" s="1919"/>
      <c r="CY165" s="1920"/>
      <c r="CZ165" s="1920"/>
      <c r="DA165" s="1920"/>
      <c r="DB165" s="1920"/>
      <c r="DC165" s="1920"/>
      <c r="DD165" s="1920"/>
      <c r="DE165" s="1920"/>
      <c r="DF165" s="1920"/>
      <c r="DG165" s="1920"/>
      <c r="DH165" s="1920"/>
      <c r="DI165" s="1920"/>
      <c r="DJ165" s="1921"/>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1573"/>
      <c r="U166" s="1573"/>
      <c r="V166" s="1573"/>
      <c r="W166" s="1573"/>
      <c r="X166" s="1573"/>
      <c r="Y166" s="1573"/>
      <c r="Z166" s="1573"/>
      <c r="AA166" s="1573"/>
      <c r="AB166" s="1573"/>
      <c r="AC166" s="1573"/>
      <c r="AD166" s="1573"/>
      <c r="AE166" s="1573"/>
      <c r="AF166" s="1573"/>
      <c r="AG166" s="1573"/>
      <c r="AH166" s="1573"/>
      <c r="AI166" s="1573"/>
      <c r="AJ166" s="1573"/>
      <c r="AK166" s="1573"/>
      <c r="AL166" s="1573"/>
      <c r="AM166" s="1573"/>
      <c r="AN166" s="1573"/>
      <c r="AO166" s="1573"/>
      <c r="AP166" s="1573"/>
      <c r="AQ166" s="1573"/>
      <c r="AR166" s="1573"/>
      <c r="AS166" s="1573"/>
      <c r="AT166" s="1573"/>
      <c r="AU166" s="1573"/>
      <c r="AV166" s="1573"/>
      <c r="AW166" s="1573"/>
      <c r="AX166" s="1573"/>
      <c r="AY166" s="1573"/>
      <c r="AZ166" s="1573"/>
      <c r="BA166" s="1574"/>
      <c r="BB166" s="8"/>
      <c r="BC166" s="1538"/>
      <c r="BD166" s="1539"/>
      <c r="BE166" s="1539"/>
      <c r="BF166" s="1539"/>
      <c r="BG166" s="1539"/>
      <c r="BH166" s="1539"/>
      <c r="BI166" s="1539"/>
      <c r="BJ166" s="1539"/>
      <c r="BK166" s="1539"/>
      <c r="BL166" s="1539"/>
      <c r="BM166" s="1539"/>
      <c r="BN166" s="1539"/>
      <c r="BO166" s="1539"/>
      <c r="BP166" s="1539"/>
      <c r="BQ166" s="1539"/>
      <c r="BR166" s="1539"/>
      <c r="BS166" s="1539"/>
      <c r="BT166" s="1539"/>
      <c r="BU166" s="1539"/>
      <c r="BV166" s="1540"/>
      <c r="BW166" s="687" t="s">
        <v>810</v>
      </c>
      <c r="BX166" s="688"/>
      <c r="BY166" s="688"/>
      <c r="BZ166" s="688"/>
      <c r="CA166" s="688"/>
      <c r="CB166" s="688" t="s">
        <v>811</v>
      </c>
      <c r="CC166" s="688"/>
      <c r="CD166" s="688"/>
      <c r="CE166" s="688"/>
      <c r="CF166" s="688"/>
      <c r="CG166" s="688"/>
      <c r="CH166" s="688" t="s">
        <v>812</v>
      </c>
      <c r="CI166" s="688"/>
      <c r="CJ166" s="688"/>
      <c r="CK166" s="688"/>
      <c r="CL166" s="688"/>
      <c r="CM166" s="688"/>
      <c r="CN166" s="688"/>
      <c r="CO166" s="688" t="s">
        <v>28</v>
      </c>
      <c r="CP166" s="688"/>
      <c r="CQ166" s="688"/>
      <c r="CR166" s="688"/>
      <c r="CS166" s="688"/>
      <c r="CT166" s="688"/>
      <c r="CU166" s="688"/>
      <c r="CV166" s="689"/>
      <c r="CW166" s="8"/>
      <c r="CX166" s="1922"/>
      <c r="CY166" s="1923"/>
      <c r="CZ166" s="1923"/>
      <c r="DA166" s="1923"/>
      <c r="DB166" s="1923"/>
      <c r="DC166" s="1923"/>
      <c r="DD166" s="1923"/>
      <c r="DE166" s="1923"/>
      <c r="DF166" s="1923"/>
      <c r="DG166" s="1923"/>
      <c r="DH166" s="1923"/>
      <c r="DI166" s="1923"/>
      <c r="DJ166" s="1924"/>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492">
        <v>32</v>
      </c>
      <c r="C168" s="1493"/>
      <c r="D168" s="1494"/>
      <c r="E168" s="1566" t="s">
        <v>818</v>
      </c>
      <c r="F168" s="1567"/>
      <c r="G168" s="1567"/>
      <c r="H168" s="1567"/>
      <c r="I168" s="1567"/>
      <c r="J168" s="1567"/>
      <c r="K168" s="1567"/>
      <c r="L168" s="1567"/>
      <c r="M168" s="1567"/>
      <c r="N168" s="1567"/>
      <c r="O168" s="1568"/>
      <c r="P168" s="1566" t="s">
        <v>819</v>
      </c>
      <c r="Q168" s="1567"/>
      <c r="R168" s="1567"/>
      <c r="S168" s="1567"/>
      <c r="T168" s="1567"/>
      <c r="U168" s="1567"/>
      <c r="V168" s="1567"/>
      <c r="W168" s="1567"/>
      <c r="X168" s="1567"/>
      <c r="Y168" s="1567"/>
      <c r="Z168" s="1567"/>
      <c r="AA168" s="1567"/>
      <c r="AB168" s="1567"/>
      <c r="AC168" s="1567"/>
      <c r="AD168" s="1567"/>
      <c r="AE168" s="1568"/>
      <c r="AF168" s="1566" t="s">
        <v>820</v>
      </c>
      <c r="AG168" s="1567"/>
      <c r="AH168" s="1567"/>
      <c r="AI168" s="1567"/>
      <c r="AJ168" s="1567"/>
      <c r="AK168" s="1567"/>
      <c r="AL168" s="1567"/>
      <c r="AM168" s="1567"/>
      <c r="AN168" s="1567"/>
      <c r="AO168" s="1567"/>
      <c r="AP168" s="1567"/>
      <c r="AQ168" s="1567"/>
      <c r="AR168" s="1568"/>
      <c r="AS168" s="1566" t="s">
        <v>821</v>
      </c>
      <c r="AT168" s="1567"/>
      <c r="AU168" s="1567"/>
      <c r="AV168" s="1567"/>
      <c r="AW168" s="1567"/>
      <c r="AX168" s="1567"/>
      <c r="AY168" s="1567"/>
      <c r="AZ168" s="1567"/>
      <c r="BA168" s="1567"/>
      <c r="BB168" s="1567"/>
      <c r="BC168" s="1567"/>
      <c r="BD168" s="1567"/>
      <c r="BE168" s="1567"/>
      <c r="BF168" s="1567"/>
      <c r="BG168" s="1567"/>
      <c r="BH168" s="1568"/>
      <c r="BI168" s="1566" t="s">
        <v>678</v>
      </c>
      <c r="BJ168" s="1567"/>
      <c r="BK168" s="1567"/>
      <c r="BL168" s="1567"/>
      <c r="BM168" s="1567"/>
      <c r="BN168" s="1567"/>
      <c r="BO168" s="1567"/>
      <c r="BP168" s="1567"/>
      <c r="BQ168" s="1567"/>
      <c r="BR168" s="1567"/>
      <c r="BS168" s="1568"/>
      <c r="BT168" s="1566" t="s">
        <v>819</v>
      </c>
      <c r="BU168" s="1567"/>
      <c r="BV168" s="1567"/>
      <c r="BW168" s="1567"/>
      <c r="BX168" s="1567"/>
      <c r="BY168" s="1567"/>
      <c r="BZ168" s="1567"/>
      <c r="CA168" s="1567"/>
      <c r="CB168" s="1567"/>
      <c r="CC168" s="1567"/>
      <c r="CD168" s="1567"/>
      <c r="CE168" s="1567"/>
      <c r="CF168" s="1567"/>
      <c r="CG168" s="1567"/>
      <c r="CH168" s="1567"/>
      <c r="CI168" s="1568"/>
      <c r="CJ168" s="1566" t="s">
        <v>822</v>
      </c>
      <c r="CK168" s="1567"/>
      <c r="CL168" s="1567"/>
      <c r="CM168" s="1567"/>
      <c r="CN168" s="1567"/>
      <c r="CO168" s="1567"/>
      <c r="CP168" s="1567"/>
      <c r="CQ168" s="1567"/>
      <c r="CR168" s="1567"/>
      <c r="CS168" s="1567"/>
      <c r="CT168" s="1567"/>
      <c r="CU168" s="1567"/>
      <c r="CV168" s="1568"/>
      <c r="CW168" s="1566" t="s">
        <v>821</v>
      </c>
      <c r="CX168" s="1567"/>
      <c r="CY168" s="1567"/>
      <c r="CZ168" s="1567"/>
      <c r="DA168" s="1567"/>
      <c r="DB168" s="1567"/>
      <c r="DC168" s="1567"/>
      <c r="DD168" s="1567"/>
      <c r="DE168" s="1567"/>
      <c r="DF168" s="1567"/>
      <c r="DG168" s="1567"/>
      <c r="DH168" s="1567"/>
      <c r="DI168" s="1567"/>
      <c r="DJ168" s="1568"/>
    </row>
    <row r="169" spans="1:114" ht="8.25" customHeight="1">
      <c r="A169" s="8"/>
      <c r="B169" s="2243" t="s">
        <v>823</v>
      </c>
      <c r="C169" s="2244"/>
      <c r="D169" s="2245"/>
      <c r="E169" s="1492" t="s">
        <v>824</v>
      </c>
      <c r="F169" s="1493"/>
      <c r="G169" s="1493"/>
      <c r="H169" s="1493"/>
      <c r="I169" s="1493"/>
      <c r="J169" s="1493"/>
      <c r="K169" s="1493"/>
      <c r="L169" s="1493"/>
      <c r="M169" s="1493"/>
      <c r="N169" s="1493"/>
      <c r="O169" s="1494"/>
      <c r="P169" s="1518" t="s">
        <v>825</v>
      </c>
      <c r="Q169" s="1519"/>
      <c r="R169" s="1519"/>
      <c r="S169" s="696"/>
      <c r="T169" s="696"/>
      <c r="U169" s="696"/>
      <c r="V169" s="696"/>
      <c r="W169" s="696"/>
      <c r="X169" s="696"/>
      <c r="Y169" s="696"/>
      <c r="Z169" s="696"/>
      <c r="AA169" s="696"/>
      <c r="AB169" s="696"/>
      <c r="AC169" s="696"/>
      <c r="AD169" s="696"/>
      <c r="AE169" s="697"/>
      <c r="AF169" s="1518" t="s">
        <v>826</v>
      </c>
      <c r="AG169" s="1519"/>
      <c r="AH169" s="1519"/>
      <c r="AI169" s="765"/>
      <c r="AJ169" s="765"/>
      <c r="AK169" s="765"/>
      <c r="AL169" s="766"/>
      <c r="AM169" s="1522" t="s">
        <v>827</v>
      </c>
      <c r="AN169" s="1522"/>
      <c r="AO169" s="1522"/>
      <c r="AP169" s="1522"/>
      <c r="AQ169" s="1522"/>
      <c r="AR169" s="1523"/>
      <c r="AS169" s="1518" t="s">
        <v>828</v>
      </c>
      <c r="AT169" s="1519"/>
      <c r="AU169" s="1519"/>
      <c r="AV169" s="696"/>
      <c r="AW169" s="696"/>
      <c r="AX169" s="696"/>
      <c r="AY169" s="696"/>
      <c r="AZ169" s="696"/>
      <c r="BA169" s="696"/>
      <c r="BB169" s="696"/>
      <c r="BC169" s="696"/>
      <c r="BD169" s="696"/>
      <c r="BE169" s="696"/>
      <c r="BF169" s="696"/>
      <c r="BG169" s="696"/>
      <c r="BH169" s="697"/>
      <c r="BI169" s="1492" t="s">
        <v>824</v>
      </c>
      <c r="BJ169" s="1493"/>
      <c r="BK169" s="1493"/>
      <c r="BL169" s="1493"/>
      <c r="BM169" s="1493"/>
      <c r="BN169" s="1493"/>
      <c r="BO169" s="1493"/>
      <c r="BP169" s="1493"/>
      <c r="BQ169" s="1493"/>
      <c r="BR169" s="1493"/>
      <c r="BS169" s="1494"/>
      <c r="BT169" s="1518" t="s">
        <v>829</v>
      </c>
      <c r="BU169" s="1519"/>
      <c r="BV169" s="1519"/>
      <c r="BW169" s="696"/>
      <c r="BX169" s="696"/>
      <c r="BY169" s="696"/>
      <c r="BZ169" s="696"/>
      <c r="CA169" s="696"/>
      <c r="CB169" s="696"/>
      <c r="CC169" s="696"/>
      <c r="CD169" s="696"/>
      <c r="CE169" s="696"/>
      <c r="CF169" s="696"/>
      <c r="CG169" s="696"/>
      <c r="CH169" s="696"/>
      <c r="CI169" s="697"/>
      <c r="CJ169" s="1518" t="s">
        <v>830</v>
      </c>
      <c r="CK169" s="1519"/>
      <c r="CL169" s="1519"/>
      <c r="CM169" s="765"/>
      <c r="CN169" s="765"/>
      <c r="CO169" s="765"/>
      <c r="CP169" s="766"/>
      <c r="CQ169" s="1522" t="s">
        <v>827</v>
      </c>
      <c r="CR169" s="1522"/>
      <c r="CS169" s="1522"/>
      <c r="CT169" s="1522"/>
      <c r="CU169" s="1522"/>
      <c r="CV169" s="1523"/>
      <c r="CW169" s="1518" t="s">
        <v>831</v>
      </c>
      <c r="CX169" s="1519"/>
      <c r="CY169" s="1519"/>
      <c r="CZ169" s="696"/>
      <c r="DA169" s="696"/>
      <c r="DB169" s="696"/>
      <c r="DC169" s="696"/>
      <c r="DD169" s="696"/>
      <c r="DE169" s="696"/>
      <c r="DF169" s="696"/>
      <c r="DG169" s="696"/>
      <c r="DH169" s="696"/>
      <c r="DI169" s="696"/>
      <c r="DJ169" s="697"/>
    </row>
    <row r="170" spans="1:114" ht="8.25" customHeight="1">
      <c r="A170" s="8"/>
      <c r="B170" s="2243"/>
      <c r="C170" s="2244"/>
      <c r="D170" s="2245"/>
      <c r="E170" s="1495"/>
      <c r="F170" s="1484"/>
      <c r="G170" s="1484"/>
      <c r="H170" s="1484"/>
      <c r="I170" s="1484"/>
      <c r="J170" s="1484"/>
      <c r="K170" s="1484"/>
      <c r="L170" s="1484"/>
      <c r="M170" s="1484"/>
      <c r="N170" s="1484"/>
      <c r="O170" s="1485"/>
      <c r="P170" s="1520"/>
      <c r="Q170" s="1521"/>
      <c r="R170" s="1521"/>
      <c r="S170" s="176"/>
      <c r="T170" s="176"/>
      <c r="U170" s="176"/>
      <c r="V170" s="176"/>
      <c r="W170" s="176"/>
      <c r="X170" s="176"/>
      <c r="Y170" s="176"/>
      <c r="Z170" s="176"/>
      <c r="AA170" s="176"/>
      <c r="AB170" s="176"/>
      <c r="AC170" s="176"/>
      <c r="AD170" s="176"/>
      <c r="AE170" s="698"/>
      <c r="AF170" s="1520"/>
      <c r="AG170" s="1521"/>
      <c r="AH170" s="1521"/>
      <c r="AI170" s="694"/>
      <c r="AJ170" s="694"/>
      <c r="AK170" s="694"/>
      <c r="AL170" s="694"/>
      <c r="AM170" s="1524"/>
      <c r="AN170" s="1524"/>
      <c r="AO170" s="1524"/>
      <c r="AP170" s="1524"/>
      <c r="AQ170" s="1524"/>
      <c r="AR170" s="1525"/>
      <c r="AS170" s="1520"/>
      <c r="AT170" s="1521"/>
      <c r="AU170" s="1521"/>
      <c r="AV170" s="176"/>
      <c r="AW170" s="176"/>
      <c r="AX170" s="176"/>
      <c r="AY170" s="176"/>
      <c r="AZ170" s="176"/>
      <c r="BA170" s="176"/>
      <c r="BB170" s="176"/>
      <c r="BC170" s="176"/>
      <c r="BD170" s="176"/>
      <c r="BE170" s="176"/>
      <c r="BF170" s="176"/>
      <c r="BG170" s="176"/>
      <c r="BH170" s="698"/>
      <c r="BI170" s="1495"/>
      <c r="BJ170" s="1484"/>
      <c r="BK170" s="1484"/>
      <c r="BL170" s="1484"/>
      <c r="BM170" s="1484"/>
      <c r="BN170" s="1484"/>
      <c r="BO170" s="1484"/>
      <c r="BP170" s="1484"/>
      <c r="BQ170" s="1484"/>
      <c r="BR170" s="1484"/>
      <c r="BS170" s="1485"/>
      <c r="BT170" s="1520"/>
      <c r="BU170" s="1521"/>
      <c r="BV170" s="1521"/>
      <c r="BW170" s="176"/>
      <c r="BX170" s="176"/>
      <c r="BY170" s="176"/>
      <c r="BZ170" s="176"/>
      <c r="CA170" s="176"/>
      <c r="CB170" s="176"/>
      <c r="CC170" s="176"/>
      <c r="CD170" s="176"/>
      <c r="CE170" s="176"/>
      <c r="CF170" s="176"/>
      <c r="CG170" s="176"/>
      <c r="CH170" s="176"/>
      <c r="CI170" s="698"/>
      <c r="CJ170" s="1520"/>
      <c r="CK170" s="1521"/>
      <c r="CL170" s="1521"/>
      <c r="CM170" s="694"/>
      <c r="CN170" s="694"/>
      <c r="CO170" s="694"/>
      <c r="CP170" s="694"/>
      <c r="CQ170" s="1524"/>
      <c r="CR170" s="1524"/>
      <c r="CS170" s="1524"/>
      <c r="CT170" s="1524"/>
      <c r="CU170" s="1524"/>
      <c r="CV170" s="1525"/>
      <c r="CW170" s="1520"/>
      <c r="CX170" s="1521"/>
      <c r="CY170" s="1521"/>
      <c r="CZ170" s="176"/>
      <c r="DA170" s="176"/>
      <c r="DB170" s="176"/>
      <c r="DC170" s="176"/>
      <c r="DD170" s="176"/>
      <c r="DE170" s="176"/>
      <c r="DF170" s="176"/>
      <c r="DG170" s="176"/>
      <c r="DH170" s="176"/>
      <c r="DI170" s="176"/>
      <c r="DJ170" s="698"/>
    </row>
    <row r="171" spans="1:114" ht="8.25" customHeight="1">
      <c r="A171" s="8"/>
      <c r="B171" s="2243"/>
      <c r="C171" s="2244"/>
      <c r="D171" s="2245"/>
      <c r="E171" s="1495"/>
      <c r="F171" s="1484"/>
      <c r="G171" s="1484"/>
      <c r="H171" s="1484"/>
      <c r="I171" s="1484"/>
      <c r="J171" s="1484"/>
      <c r="K171" s="1484"/>
      <c r="L171" s="1484"/>
      <c r="M171" s="1484"/>
      <c r="N171" s="1484"/>
      <c r="O171" s="1485"/>
      <c r="P171" s="1506" t="str">
        <f>IF(算定基礎賃金集計表!U81=0,"",算定基礎賃金集計表!U81)</f>
        <v/>
      </c>
      <c r="Q171" s="1507"/>
      <c r="R171" s="1507"/>
      <c r="S171" s="1507"/>
      <c r="T171" s="1507"/>
      <c r="U171" s="1507"/>
      <c r="V171" s="1507"/>
      <c r="W171" s="1507"/>
      <c r="X171" s="1507"/>
      <c r="Y171" s="1507"/>
      <c r="Z171" s="1507"/>
      <c r="AA171" s="1507"/>
      <c r="AB171" s="1507"/>
      <c r="AC171" s="176"/>
      <c r="AD171" s="176"/>
      <c r="AE171" s="698"/>
      <c r="AF171" s="1547">
        <f>算定基礎賃金集計表!AG83</f>
        <v>0</v>
      </c>
      <c r="AG171" s="1548"/>
      <c r="AH171" s="1548"/>
      <c r="AI171" s="1548"/>
      <c r="AJ171" s="1548"/>
      <c r="AK171" s="1548"/>
      <c r="AL171" s="1548"/>
      <c r="AM171" s="1548"/>
      <c r="AN171" s="1548"/>
      <c r="AO171" s="1548"/>
      <c r="AP171" s="1548"/>
      <c r="AQ171" s="1548"/>
      <c r="AR171" s="1549"/>
      <c r="AS171" s="1510" t="str">
        <f>IF(算定基礎賃金集計表!AM81=0,"",算定基礎賃金集計表!AM81)</f>
        <v/>
      </c>
      <c r="AT171" s="1511"/>
      <c r="AU171" s="1511"/>
      <c r="AV171" s="1511"/>
      <c r="AW171" s="1511"/>
      <c r="AX171" s="1511"/>
      <c r="AY171" s="1511"/>
      <c r="AZ171" s="1511"/>
      <c r="BA171" s="1511"/>
      <c r="BB171" s="1511"/>
      <c r="BC171" s="1511"/>
      <c r="BD171" s="1511"/>
      <c r="BE171" s="1511"/>
      <c r="BF171" s="1511"/>
      <c r="BG171" s="176"/>
      <c r="BH171" s="698"/>
      <c r="BI171" s="1495"/>
      <c r="BJ171" s="1484"/>
      <c r="BK171" s="1484"/>
      <c r="BL171" s="1484"/>
      <c r="BM171" s="1484"/>
      <c r="BN171" s="1484"/>
      <c r="BO171" s="1484"/>
      <c r="BP171" s="1484"/>
      <c r="BQ171" s="1484"/>
      <c r="BR171" s="1484"/>
      <c r="BS171" s="1485"/>
      <c r="BT171" s="1506" t="str">
        <f>IF(算定基礎賃金集計表!BT81=0,"",算定基礎賃金集計表!BT81)</f>
        <v/>
      </c>
      <c r="BU171" s="1507"/>
      <c r="BV171" s="1507"/>
      <c r="BW171" s="1507"/>
      <c r="BX171" s="1507"/>
      <c r="BY171" s="1507"/>
      <c r="BZ171" s="1507"/>
      <c r="CA171" s="1507"/>
      <c r="CB171" s="1507"/>
      <c r="CC171" s="1507"/>
      <c r="CD171" s="1507"/>
      <c r="CE171" s="1507"/>
      <c r="CF171" s="1507"/>
      <c r="CG171" s="176"/>
      <c r="CH171" s="176"/>
      <c r="CI171" s="698"/>
      <c r="CJ171" s="1526">
        <f>算定基礎賃金集計表!CF81</f>
        <v>0</v>
      </c>
      <c r="CK171" s="1527"/>
      <c r="CL171" s="1527"/>
      <c r="CM171" s="1527"/>
      <c r="CN171" s="1527"/>
      <c r="CO171" s="1527"/>
      <c r="CP171" s="1527"/>
      <c r="CQ171" s="1527"/>
      <c r="CR171" s="1527"/>
      <c r="CS171" s="1527"/>
      <c r="CT171" s="1527"/>
      <c r="CU171" s="1527"/>
      <c r="CV171" s="1528"/>
      <c r="CW171" s="1514" t="str">
        <f>IF(算定基礎賃金集計表!CL81=0,"",算定基礎賃金集計表!CL81)</f>
        <v/>
      </c>
      <c r="CX171" s="1515"/>
      <c r="CY171" s="1515"/>
      <c r="CZ171" s="1515"/>
      <c r="DA171" s="1515"/>
      <c r="DB171" s="1515"/>
      <c r="DC171" s="1515"/>
      <c r="DD171" s="1515"/>
      <c r="DE171" s="1515"/>
      <c r="DF171" s="1515"/>
      <c r="DG171" s="1515"/>
      <c r="DH171" s="1515"/>
      <c r="DI171" s="176"/>
      <c r="DJ171" s="698"/>
    </row>
    <row r="172" spans="1:114" ht="8.25" customHeight="1">
      <c r="A172" s="8"/>
      <c r="B172" s="2243"/>
      <c r="C172" s="2244"/>
      <c r="D172" s="2245"/>
      <c r="E172" s="1495"/>
      <c r="F172" s="1484"/>
      <c r="G172" s="1484"/>
      <c r="H172" s="1484"/>
      <c r="I172" s="1484"/>
      <c r="J172" s="1484"/>
      <c r="K172" s="1484"/>
      <c r="L172" s="1484"/>
      <c r="M172" s="1484"/>
      <c r="N172" s="1484"/>
      <c r="O172" s="1485"/>
      <c r="P172" s="1506"/>
      <c r="Q172" s="1507"/>
      <c r="R172" s="1507"/>
      <c r="S172" s="1507"/>
      <c r="T172" s="1507"/>
      <c r="U172" s="1507"/>
      <c r="V172" s="1507"/>
      <c r="W172" s="1507"/>
      <c r="X172" s="1507"/>
      <c r="Y172" s="1507"/>
      <c r="Z172" s="1507"/>
      <c r="AA172" s="1507"/>
      <c r="AB172" s="1507"/>
      <c r="AC172" s="1484" t="s">
        <v>22</v>
      </c>
      <c r="AD172" s="1484"/>
      <c r="AE172" s="1485"/>
      <c r="AF172" s="1547"/>
      <c r="AG172" s="1548"/>
      <c r="AH172" s="1548"/>
      <c r="AI172" s="1548"/>
      <c r="AJ172" s="1548"/>
      <c r="AK172" s="1548"/>
      <c r="AL172" s="1548"/>
      <c r="AM172" s="1548"/>
      <c r="AN172" s="1548"/>
      <c r="AO172" s="1548"/>
      <c r="AP172" s="1548"/>
      <c r="AQ172" s="1548"/>
      <c r="AR172" s="1549"/>
      <c r="AS172" s="1510"/>
      <c r="AT172" s="1511"/>
      <c r="AU172" s="1511"/>
      <c r="AV172" s="1511"/>
      <c r="AW172" s="1511"/>
      <c r="AX172" s="1511"/>
      <c r="AY172" s="1511"/>
      <c r="AZ172" s="1511"/>
      <c r="BA172" s="1511"/>
      <c r="BB172" s="1511"/>
      <c r="BC172" s="1511"/>
      <c r="BD172" s="1511"/>
      <c r="BE172" s="1511"/>
      <c r="BF172" s="1511"/>
      <c r="BG172" s="1484" t="s">
        <v>26</v>
      </c>
      <c r="BH172" s="1485"/>
      <c r="BI172" s="1495"/>
      <c r="BJ172" s="1484"/>
      <c r="BK172" s="1484"/>
      <c r="BL172" s="1484"/>
      <c r="BM172" s="1484"/>
      <c r="BN172" s="1484"/>
      <c r="BO172" s="1484"/>
      <c r="BP172" s="1484"/>
      <c r="BQ172" s="1484"/>
      <c r="BR172" s="1484"/>
      <c r="BS172" s="1485"/>
      <c r="BT172" s="1506"/>
      <c r="BU172" s="1507"/>
      <c r="BV172" s="1507"/>
      <c r="BW172" s="1507"/>
      <c r="BX172" s="1507"/>
      <c r="BY172" s="1507"/>
      <c r="BZ172" s="1507"/>
      <c r="CA172" s="1507"/>
      <c r="CB172" s="1507"/>
      <c r="CC172" s="1507"/>
      <c r="CD172" s="1507"/>
      <c r="CE172" s="1507"/>
      <c r="CF172" s="1507"/>
      <c r="CG172" s="1484" t="s">
        <v>22</v>
      </c>
      <c r="CH172" s="1484"/>
      <c r="CI172" s="1485"/>
      <c r="CJ172" s="1526"/>
      <c r="CK172" s="1527"/>
      <c r="CL172" s="1527"/>
      <c r="CM172" s="1527"/>
      <c r="CN172" s="1527"/>
      <c r="CO172" s="1527"/>
      <c r="CP172" s="1527"/>
      <c r="CQ172" s="1527"/>
      <c r="CR172" s="1527"/>
      <c r="CS172" s="1527"/>
      <c r="CT172" s="1527"/>
      <c r="CU172" s="1527"/>
      <c r="CV172" s="1528"/>
      <c r="CW172" s="1514"/>
      <c r="CX172" s="1515"/>
      <c r="CY172" s="1515"/>
      <c r="CZ172" s="1515"/>
      <c r="DA172" s="1515"/>
      <c r="DB172" s="1515"/>
      <c r="DC172" s="1515"/>
      <c r="DD172" s="1515"/>
      <c r="DE172" s="1515"/>
      <c r="DF172" s="1515"/>
      <c r="DG172" s="1515"/>
      <c r="DH172" s="1515"/>
      <c r="DI172" s="1484" t="s">
        <v>26</v>
      </c>
      <c r="DJ172" s="1485"/>
    </row>
    <row r="173" spans="1:114" ht="8.25" customHeight="1">
      <c r="A173" s="8"/>
      <c r="B173" s="2243"/>
      <c r="C173" s="2244"/>
      <c r="D173" s="2245"/>
      <c r="E173" s="1496"/>
      <c r="F173" s="1486"/>
      <c r="G173" s="1486"/>
      <c r="H173" s="1486"/>
      <c r="I173" s="1486"/>
      <c r="J173" s="1486"/>
      <c r="K173" s="1486"/>
      <c r="L173" s="1486"/>
      <c r="M173" s="1486"/>
      <c r="N173" s="1486"/>
      <c r="O173" s="1487"/>
      <c r="P173" s="1508"/>
      <c r="Q173" s="1509"/>
      <c r="R173" s="1509"/>
      <c r="S173" s="1509"/>
      <c r="T173" s="1509"/>
      <c r="U173" s="1509"/>
      <c r="V173" s="1509"/>
      <c r="W173" s="1509"/>
      <c r="X173" s="1509"/>
      <c r="Y173" s="1509"/>
      <c r="Z173" s="1509"/>
      <c r="AA173" s="1509"/>
      <c r="AB173" s="1509"/>
      <c r="AC173" s="1486"/>
      <c r="AD173" s="1486"/>
      <c r="AE173" s="1487"/>
      <c r="AF173" s="1547"/>
      <c r="AG173" s="1548"/>
      <c r="AH173" s="1548"/>
      <c r="AI173" s="1548"/>
      <c r="AJ173" s="1548"/>
      <c r="AK173" s="1548"/>
      <c r="AL173" s="1548"/>
      <c r="AM173" s="1548"/>
      <c r="AN173" s="1548"/>
      <c r="AO173" s="1548"/>
      <c r="AP173" s="1548"/>
      <c r="AQ173" s="1548"/>
      <c r="AR173" s="1549"/>
      <c r="AS173" s="1512"/>
      <c r="AT173" s="1513"/>
      <c r="AU173" s="1513"/>
      <c r="AV173" s="1513"/>
      <c r="AW173" s="1513"/>
      <c r="AX173" s="1513"/>
      <c r="AY173" s="1513"/>
      <c r="AZ173" s="1513"/>
      <c r="BA173" s="1513"/>
      <c r="BB173" s="1513"/>
      <c r="BC173" s="1513"/>
      <c r="BD173" s="1513"/>
      <c r="BE173" s="1513"/>
      <c r="BF173" s="1513"/>
      <c r="BG173" s="1486"/>
      <c r="BH173" s="1487"/>
      <c r="BI173" s="1496"/>
      <c r="BJ173" s="1486"/>
      <c r="BK173" s="1486"/>
      <c r="BL173" s="1486"/>
      <c r="BM173" s="1486"/>
      <c r="BN173" s="1486"/>
      <c r="BO173" s="1486"/>
      <c r="BP173" s="1486"/>
      <c r="BQ173" s="1486"/>
      <c r="BR173" s="1486"/>
      <c r="BS173" s="1487"/>
      <c r="BT173" s="1508"/>
      <c r="BU173" s="1509"/>
      <c r="BV173" s="1509"/>
      <c r="BW173" s="1509"/>
      <c r="BX173" s="1509"/>
      <c r="BY173" s="1509"/>
      <c r="BZ173" s="1509"/>
      <c r="CA173" s="1509"/>
      <c r="CB173" s="1509"/>
      <c r="CC173" s="1509"/>
      <c r="CD173" s="1509"/>
      <c r="CE173" s="1509"/>
      <c r="CF173" s="1509"/>
      <c r="CG173" s="1486"/>
      <c r="CH173" s="1486"/>
      <c r="CI173" s="1487"/>
      <c r="CJ173" s="1529"/>
      <c r="CK173" s="1530"/>
      <c r="CL173" s="1530"/>
      <c r="CM173" s="1530"/>
      <c r="CN173" s="1530"/>
      <c r="CO173" s="1530"/>
      <c r="CP173" s="1530"/>
      <c r="CQ173" s="1530"/>
      <c r="CR173" s="1530"/>
      <c r="CS173" s="1530"/>
      <c r="CT173" s="1530"/>
      <c r="CU173" s="1530"/>
      <c r="CV173" s="1531"/>
      <c r="CW173" s="1516"/>
      <c r="CX173" s="1517"/>
      <c r="CY173" s="1517"/>
      <c r="CZ173" s="1517"/>
      <c r="DA173" s="1517"/>
      <c r="DB173" s="1517"/>
      <c r="DC173" s="1517"/>
      <c r="DD173" s="1517"/>
      <c r="DE173" s="1517"/>
      <c r="DF173" s="1517"/>
      <c r="DG173" s="1517"/>
      <c r="DH173" s="1517"/>
      <c r="DI173" s="1486"/>
      <c r="DJ173" s="1487"/>
    </row>
    <row r="174" spans="1:114" ht="8.25" customHeight="1">
      <c r="A174" s="8"/>
      <c r="B174" s="2243"/>
      <c r="C174" s="2244"/>
      <c r="D174" s="2245"/>
      <c r="E174" s="1492" t="s">
        <v>832</v>
      </c>
      <c r="F174" s="1493"/>
      <c r="G174" s="1493"/>
      <c r="H174" s="1493"/>
      <c r="I174" s="1493"/>
      <c r="J174" s="1493"/>
      <c r="K174" s="1493"/>
      <c r="L174" s="1493"/>
      <c r="M174" s="1493"/>
      <c r="N174" s="1493"/>
      <c r="O174" s="1494"/>
      <c r="P174" s="1518" t="s">
        <v>833</v>
      </c>
      <c r="Q174" s="1519"/>
      <c r="R174" s="1519"/>
      <c r="S174" s="696"/>
      <c r="T174" s="696"/>
      <c r="U174" s="696"/>
      <c r="V174" s="696"/>
      <c r="W174" s="696"/>
      <c r="X174" s="696"/>
      <c r="Y174" s="696"/>
      <c r="Z174" s="696"/>
      <c r="AA174" s="696"/>
      <c r="AB174" s="696"/>
      <c r="AC174" s="696"/>
      <c r="AD174" s="696"/>
      <c r="AE174" s="697"/>
      <c r="AF174" s="1547"/>
      <c r="AG174" s="1548"/>
      <c r="AH174" s="1548"/>
      <c r="AI174" s="1548"/>
      <c r="AJ174" s="1548"/>
      <c r="AK174" s="1548"/>
      <c r="AL174" s="1548"/>
      <c r="AM174" s="1548"/>
      <c r="AN174" s="1548"/>
      <c r="AO174" s="1548"/>
      <c r="AP174" s="1548"/>
      <c r="AQ174" s="1548"/>
      <c r="AR174" s="1549"/>
      <c r="AS174" s="1518" t="s">
        <v>834</v>
      </c>
      <c r="AT174" s="1519"/>
      <c r="AU174" s="1519"/>
      <c r="AV174" s="696"/>
      <c r="AW174" s="696"/>
      <c r="AX174" s="696"/>
      <c r="AY174" s="696"/>
      <c r="AZ174" s="696"/>
      <c r="BA174" s="696"/>
      <c r="BB174" s="696"/>
      <c r="BC174" s="696"/>
      <c r="BD174" s="696"/>
      <c r="BE174" s="696"/>
      <c r="BF174" s="696"/>
      <c r="BG174" s="696"/>
      <c r="BH174" s="697"/>
      <c r="BI174" s="1492" t="s">
        <v>832</v>
      </c>
      <c r="BJ174" s="1493"/>
      <c r="BK174" s="1493"/>
      <c r="BL174" s="1493"/>
      <c r="BM174" s="1493"/>
      <c r="BN174" s="1493"/>
      <c r="BO174" s="1493"/>
      <c r="BP174" s="1493"/>
      <c r="BQ174" s="1493"/>
      <c r="BR174" s="1493"/>
      <c r="BS174" s="1494"/>
      <c r="BT174" s="1518" t="s">
        <v>835</v>
      </c>
      <c r="BU174" s="1519"/>
      <c r="BV174" s="1519"/>
      <c r="BW174" s="696"/>
      <c r="BX174" s="696"/>
      <c r="BY174" s="696"/>
      <c r="BZ174" s="696"/>
      <c r="CA174" s="696"/>
      <c r="CB174" s="696"/>
      <c r="CC174" s="696"/>
      <c r="CD174" s="696"/>
      <c r="CE174" s="696"/>
      <c r="CF174" s="696"/>
      <c r="CG174" s="696"/>
      <c r="CH174" s="696"/>
      <c r="CI174" s="697"/>
      <c r="CJ174" s="1518" t="s">
        <v>836</v>
      </c>
      <c r="CK174" s="1519"/>
      <c r="CL174" s="1519"/>
      <c r="CM174" s="765"/>
      <c r="CN174" s="765"/>
      <c r="CO174" s="765"/>
      <c r="CP174" s="766"/>
      <c r="CQ174" s="1522" t="s">
        <v>827</v>
      </c>
      <c r="CR174" s="1522"/>
      <c r="CS174" s="1522"/>
      <c r="CT174" s="1522"/>
      <c r="CU174" s="1522"/>
      <c r="CV174" s="1523"/>
      <c r="CW174" s="1518" t="s">
        <v>837</v>
      </c>
      <c r="CX174" s="1519"/>
      <c r="CY174" s="1519"/>
      <c r="CZ174" s="696"/>
      <c r="DA174" s="696"/>
      <c r="DB174" s="696"/>
      <c r="DC174" s="696"/>
      <c r="DD174" s="696"/>
      <c r="DE174" s="696"/>
      <c r="DF174" s="696"/>
      <c r="DG174" s="696"/>
      <c r="DH174" s="696"/>
      <c r="DI174" s="696"/>
      <c r="DJ174" s="697"/>
    </row>
    <row r="175" spans="1:114" ht="8.25" customHeight="1">
      <c r="A175" s="8"/>
      <c r="B175" s="2243"/>
      <c r="C175" s="2244"/>
      <c r="D175" s="2245"/>
      <c r="E175" s="1495"/>
      <c r="F175" s="1484"/>
      <c r="G175" s="1484"/>
      <c r="H175" s="1484"/>
      <c r="I175" s="1484"/>
      <c r="J175" s="1484"/>
      <c r="K175" s="1484"/>
      <c r="L175" s="1484"/>
      <c r="M175" s="1484"/>
      <c r="N175" s="1484"/>
      <c r="O175" s="1485"/>
      <c r="P175" s="1520"/>
      <c r="Q175" s="1521"/>
      <c r="R175" s="1521"/>
      <c r="S175" s="176"/>
      <c r="T175" s="176"/>
      <c r="U175" s="176"/>
      <c r="V175" s="176"/>
      <c r="W175" s="176"/>
      <c r="X175" s="176"/>
      <c r="Y175" s="176"/>
      <c r="Z175" s="176"/>
      <c r="AA175" s="176"/>
      <c r="AB175" s="176"/>
      <c r="AC175" s="176"/>
      <c r="AD175" s="176"/>
      <c r="AE175" s="698"/>
      <c r="AF175" s="1547"/>
      <c r="AG175" s="1548"/>
      <c r="AH175" s="1548"/>
      <c r="AI175" s="1548"/>
      <c r="AJ175" s="1548"/>
      <c r="AK175" s="1548"/>
      <c r="AL175" s="1548"/>
      <c r="AM175" s="1548"/>
      <c r="AN175" s="1548"/>
      <c r="AO175" s="1548"/>
      <c r="AP175" s="1548"/>
      <c r="AQ175" s="1548"/>
      <c r="AR175" s="1549"/>
      <c r="AS175" s="1520"/>
      <c r="AT175" s="1521"/>
      <c r="AU175" s="1521"/>
      <c r="AV175" s="176"/>
      <c r="AW175" s="176"/>
      <c r="AX175" s="176"/>
      <c r="AY175" s="176"/>
      <c r="AZ175" s="176"/>
      <c r="BA175" s="176"/>
      <c r="BB175" s="176"/>
      <c r="BC175" s="176"/>
      <c r="BD175" s="176"/>
      <c r="BE175" s="176"/>
      <c r="BF175" s="176"/>
      <c r="BG175" s="176"/>
      <c r="BH175" s="698"/>
      <c r="BI175" s="1495"/>
      <c r="BJ175" s="1484"/>
      <c r="BK175" s="1484"/>
      <c r="BL175" s="1484"/>
      <c r="BM175" s="1484"/>
      <c r="BN175" s="1484"/>
      <c r="BO175" s="1484"/>
      <c r="BP175" s="1484"/>
      <c r="BQ175" s="1484"/>
      <c r="BR175" s="1484"/>
      <c r="BS175" s="1485"/>
      <c r="BT175" s="1520"/>
      <c r="BU175" s="1521"/>
      <c r="BV175" s="1521"/>
      <c r="BW175" s="176"/>
      <c r="BX175" s="176"/>
      <c r="BY175" s="176"/>
      <c r="BZ175" s="176"/>
      <c r="CA175" s="176"/>
      <c r="CB175" s="176"/>
      <c r="CC175" s="176"/>
      <c r="CD175" s="176"/>
      <c r="CE175" s="176"/>
      <c r="CF175" s="176"/>
      <c r="CG175" s="176"/>
      <c r="CH175" s="176"/>
      <c r="CI175" s="698"/>
      <c r="CJ175" s="1520"/>
      <c r="CK175" s="1521"/>
      <c r="CL175" s="1521"/>
      <c r="CM175" s="694"/>
      <c r="CN175" s="694"/>
      <c r="CO175" s="694"/>
      <c r="CP175" s="694"/>
      <c r="CQ175" s="1524"/>
      <c r="CR175" s="1524"/>
      <c r="CS175" s="1524"/>
      <c r="CT175" s="1524"/>
      <c r="CU175" s="1524"/>
      <c r="CV175" s="1525"/>
      <c r="CW175" s="1520"/>
      <c r="CX175" s="1521"/>
      <c r="CY175" s="1521"/>
      <c r="CZ175" s="176"/>
      <c r="DA175" s="176"/>
      <c r="DB175" s="176"/>
      <c r="DC175" s="176"/>
      <c r="DD175" s="176"/>
      <c r="DE175" s="176"/>
      <c r="DF175" s="176"/>
      <c r="DG175" s="176"/>
      <c r="DH175" s="176"/>
      <c r="DI175" s="176"/>
      <c r="DJ175" s="698"/>
    </row>
    <row r="176" spans="1:114" ht="8.25" customHeight="1">
      <c r="A176" s="8"/>
      <c r="B176" s="2243"/>
      <c r="C176" s="2244"/>
      <c r="D176" s="2245"/>
      <c r="E176" s="1495"/>
      <c r="F176" s="1484"/>
      <c r="G176" s="1484"/>
      <c r="H176" s="1484"/>
      <c r="I176" s="1484"/>
      <c r="J176" s="1484"/>
      <c r="K176" s="1484"/>
      <c r="L176" s="1484"/>
      <c r="M176" s="1484"/>
      <c r="N176" s="1484"/>
      <c r="O176" s="1485"/>
      <c r="P176" s="1506" t="str">
        <f>IF(算定基礎賃金集計表!U85=0,"",算定基礎賃金集計表!U85)</f>
        <v/>
      </c>
      <c r="Q176" s="1507"/>
      <c r="R176" s="1507"/>
      <c r="S176" s="1507"/>
      <c r="T176" s="1507"/>
      <c r="U176" s="1507"/>
      <c r="V176" s="1507"/>
      <c r="W176" s="1507"/>
      <c r="X176" s="1507"/>
      <c r="Y176" s="1507"/>
      <c r="Z176" s="1507"/>
      <c r="AA176" s="1507"/>
      <c r="AB176" s="1507"/>
      <c r="AC176" s="176"/>
      <c r="AD176" s="176"/>
      <c r="AE176" s="698"/>
      <c r="AF176" s="1547"/>
      <c r="AG176" s="1548"/>
      <c r="AH176" s="1548"/>
      <c r="AI176" s="1548"/>
      <c r="AJ176" s="1548"/>
      <c r="AK176" s="1548"/>
      <c r="AL176" s="1548"/>
      <c r="AM176" s="1548"/>
      <c r="AN176" s="1548"/>
      <c r="AO176" s="1548"/>
      <c r="AP176" s="1548"/>
      <c r="AQ176" s="1548"/>
      <c r="AR176" s="1549"/>
      <c r="AS176" s="1510" t="str">
        <f>IF(算定基礎賃金集計表!AM85=0,"",算定基礎賃金集計表!AM85)</f>
        <v/>
      </c>
      <c r="AT176" s="1511"/>
      <c r="AU176" s="1511"/>
      <c r="AV176" s="1511"/>
      <c r="AW176" s="1511"/>
      <c r="AX176" s="1511"/>
      <c r="AY176" s="1511"/>
      <c r="AZ176" s="1511"/>
      <c r="BA176" s="1511"/>
      <c r="BB176" s="1511"/>
      <c r="BC176" s="1511"/>
      <c r="BD176" s="1511"/>
      <c r="BE176" s="1511"/>
      <c r="BF176" s="1511"/>
      <c r="BG176" s="176"/>
      <c r="BH176" s="698"/>
      <c r="BI176" s="1495"/>
      <c r="BJ176" s="1484"/>
      <c r="BK176" s="1484"/>
      <c r="BL176" s="1484"/>
      <c r="BM176" s="1484"/>
      <c r="BN176" s="1484"/>
      <c r="BO176" s="1484"/>
      <c r="BP176" s="1484"/>
      <c r="BQ176" s="1484"/>
      <c r="BR176" s="1484"/>
      <c r="BS176" s="1485"/>
      <c r="BT176" s="1506" t="str">
        <f>IF(算定基礎賃金集計表!BT85=0,"",算定基礎賃金集計表!BT85)</f>
        <v/>
      </c>
      <c r="BU176" s="1507"/>
      <c r="BV176" s="1507"/>
      <c r="BW176" s="1507"/>
      <c r="BX176" s="1507"/>
      <c r="BY176" s="1507"/>
      <c r="BZ176" s="1507"/>
      <c r="CA176" s="1507"/>
      <c r="CB176" s="1507"/>
      <c r="CC176" s="1507"/>
      <c r="CD176" s="1507"/>
      <c r="CE176" s="1507"/>
      <c r="CF176" s="1507"/>
      <c r="CG176" s="176"/>
      <c r="CH176" s="176"/>
      <c r="CI176" s="698"/>
      <c r="CJ176" s="1526">
        <f>算定基礎賃金集計表!CF85</f>
        <v>0</v>
      </c>
      <c r="CK176" s="1527"/>
      <c r="CL176" s="1527"/>
      <c r="CM176" s="1527"/>
      <c r="CN176" s="1527"/>
      <c r="CO176" s="1527"/>
      <c r="CP176" s="1527"/>
      <c r="CQ176" s="1527"/>
      <c r="CR176" s="1527"/>
      <c r="CS176" s="1527"/>
      <c r="CT176" s="1527"/>
      <c r="CU176" s="1527"/>
      <c r="CV176" s="1528"/>
      <c r="CW176" s="1514" t="str">
        <f>IF(算定基礎賃金集計表!CL85=0,"",算定基礎賃金集計表!CL85)</f>
        <v/>
      </c>
      <c r="CX176" s="1515"/>
      <c r="CY176" s="1515"/>
      <c r="CZ176" s="1515"/>
      <c r="DA176" s="1515"/>
      <c r="DB176" s="1515"/>
      <c r="DC176" s="1515"/>
      <c r="DD176" s="1515"/>
      <c r="DE176" s="1515"/>
      <c r="DF176" s="1515"/>
      <c r="DG176" s="1515"/>
      <c r="DH176" s="1515"/>
      <c r="DI176" s="176"/>
      <c r="DJ176" s="698"/>
    </row>
    <row r="177" spans="1:114" ht="8.25" customHeight="1">
      <c r="A177" s="8"/>
      <c r="B177" s="2243"/>
      <c r="C177" s="2244"/>
      <c r="D177" s="2245"/>
      <c r="E177" s="1495"/>
      <c r="F177" s="1484"/>
      <c r="G177" s="1484"/>
      <c r="H177" s="1484"/>
      <c r="I177" s="1484"/>
      <c r="J177" s="1484"/>
      <c r="K177" s="1484"/>
      <c r="L177" s="1484"/>
      <c r="M177" s="1484"/>
      <c r="N177" s="1484"/>
      <c r="O177" s="1485"/>
      <c r="P177" s="1506"/>
      <c r="Q177" s="1507"/>
      <c r="R177" s="1507"/>
      <c r="S177" s="1507"/>
      <c r="T177" s="1507"/>
      <c r="U177" s="1507"/>
      <c r="V177" s="1507"/>
      <c r="W177" s="1507"/>
      <c r="X177" s="1507"/>
      <c r="Y177" s="1507"/>
      <c r="Z177" s="1507"/>
      <c r="AA177" s="1507"/>
      <c r="AB177" s="1507"/>
      <c r="AC177" s="1484" t="s">
        <v>22</v>
      </c>
      <c r="AD177" s="1484"/>
      <c r="AE177" s="1485"/>
      <c r="AF177" s="1547"/>
      <c r="AG177" s="1548"/>
      <c r="AH177" s="1548"/>
      <c r="AI177" s="1548"/>
      <c r="AJ177" s="1548"/>
      <c r="AK177" s="1548"/>
      <c r="AL177" s="1548"/>
      <c r="AM177" s="1548"/>
      <c r="AN177" s="1548"/>
      <c r="AO177" s="1548"/>
      <c r="AP177" s="1548"/>
      <c r="AQ177" s="1548"/>
      <c r="AR177" s="1549"/>
      <c r="AS177" s="1510"/>
      <c r="AT177" s="1511"/>
      <c r="AU177" s="1511"/>
      <c r="AV177" s="1511"/>
      <c r="AW177" s="1511"/>
      <c r="AX177" s="1511"/>
      <c r="AY177" s="1511"/>
      <c r="AZ177" s="1511"/>
      <c r="BA177" s="1511"/>
      <c r="BB177" s="1511"/>
      <c r="BC177" s="1511"/>
      <c r="BD177" s="1511"/>
      <c r="BE177" s="1511"/>
      <c r="BF177" s="1511"/>
      <c r="BG177" s="1484" t="s">
        <v>26</v>
      </c>
      <c r="BH177" s="1485"/>
      <c r="BI177" s="1495"/>
      <c r="BJ177" s="1484"/>
      <c r="BK177" s="1484"/>
      <c r="BL177" s="1484"/>
      <c r="BM177" s="1484"/>
      <c r="BN177" s="1484"/>
      <c r="BO177" s="1484"/>
      <c r="BP177" s="1484"/>
      <c r="BQ177" s="1484"/>
      <c r="BR177" s="1484"/>
      <c r="BS177" s="1485"/>
      <c r="BT177" s="1506"/>
      <c r="BU177" s="1507"/>
      <c r="BV177" s="1507"/>
      <c r="BW177" s="1507"/>
      <c r="BX177" s="1507"/>
      <c r="BY177" s="1507"/>
      <c r="BZ177" s="1507"/>
      <c r="CA177" s="1507"/>
      <c r="CB177" s="1507"/>
      <c r="CC177" s="1507"/>
      <c r="CD177" s="1507"/>
      <c r="CE177" s="1507"/>
      <c r="CF177" s="1507"/>
      <c r="CG177" s="1484" t="s">
        <v>22</v>
      </c>
      <c r="CH177" s="1484"/>
      <c r="CI177" s="1485"/>
      <c r="CJ177" s="1526"/>
      <c r="CK177" s="1527"/>
      <c r="CL177" s="1527"/>
      <c r="CM177" s="1527"/>
      <c r="CN177" s="1527"/>
      <c r="CO177" s="1527"/>
      <c r="CP177" s="1527"/>
      <c r="CQ177" s="1527"/>
      <c r="CR177" s="1527"/>
      <c r="CS177" s="1527"/>
      <c r="CT177" s="1527"/>
      <c r="CU177" s="1527"/>
      <c r="CV177" s="1528"/>
      <c r="CW177" s="1514"/>
      <c r="CX177" s="1515"/>
      <c r="CY177" s="1515"/>
      <c r="CZ177" s="1515"/>
      <c r="DA177" s="1515"/>
      <c r="DB177" s="1515"/>
      <c r="DC177" s="1515"/>
      <c r="DD177" s="1515"/>
      <c r="DE177" s="1515"/>
      <c r="DF177" s="1515"/>
      <c r="DG177" s="1515"/>
      <c r="DH177" s="1515"/>
      <c r="DI177" s="1484" t="s">
        <v>26</v>
      </c>
      <c r="DJ177" s="1485"/>
    </row>
    <row r="178" spans="1:114" ht="8.25" customHeight="1">
      <c r="A178" s="8"/>
      <c r="B178" s="2243"/>
      <c r="C178" s="2244"/>
      <c r="D178" s="2245"/>
      <c r="E178" s="1496"/>
      <c r="F178" s="1486"/>
      <c r="G178" s="1486"/>
      <c r="H178" s="1486"/>
      <c r="I178" s="1486"/>
      <c r="J178" s="1486"/>
      <c r="K178" s="1486"/>
      <c r="L178" s="1486"/>
      <c r="M178" s="1486"/>
      <c r="N178" s="1486"/>
      <c r="O178" s="1487"/>
      <c r="P178" s="1508"/>
      <c r="Q178" s="1509"/>
      <c r="R178" s="1509"/>
      <c r="S178" s="1509"/>
      <c r="T178" s="1509"/>
      <c r="U178" s="1509"/>
      <c r="V178" s="1509"/>
      <c r="W178" s="1509"/>
      <c r="X178" s="1509"/>
      <c r="Y178" s="1509"/>
      <c r="Z178" s="1509"/>
      <c r="AA178" s="1509"/>
      <c r="AB178" s="1509"/>
      <c r="AC178" s="1486"/>
      <c r="AD178" s="1486"/>
      <c r="AE178" s="1487"/>
      <c r="AF178" s="1550"/>
      <c r="AG178" s="1551"/>
      <c r="AH178" s="1551"/>
      <c r="AI178" s="1551"/>
      <c r="AJ178" s="1551"/>
      <c r="AK178" s="1551"/>
      <c r="AL178" s="1551"/>
      <c r="AM178" s="1551"/>
      <c r="AN178" s="1551"/>
      <c r="AO178" s="1551"/>
      <c r="AP178" s="1551"/>
      <c r="AQ178" s="1551"/>
      <c r="AR178" s="1552"/>
      <c r="AS178" s="1512"/>
      <c r="AT178" s="1513"/>
      <c r="AU178" s="1513"/>
      <c r="AV178" s="1513"/>
      <c r="AW178" s="1513"/>
      <c r="AX178" s="1513"/>
      <c r="AY178" s="1513"/>
      <c r="AZ178" s="1513"/>
      <c r="BA178" s="1513"/>
      <c r="BB178" s="1513"/>
      <c r="BC178" s="1513"/>
      <c r="BD178" s="1513"/>
      <c r="BE178" s="1513"/>
      <c r="BF178" s="1513"/>
      <c r="BG178" s="1486"/>
      <c r="BH178" s="1487"/>
      <c r="BI178" s="1496"/>
      <c r="BJ178" s="1486"/>
      <c r="BK178" s="1486"/>
      <c r="BL178" s="1486"/>
      <c r="BM178" s="1486"/>
      <c r="BN178" s="1486"/>
      <c r="BO178" s="1486"/>
      <c r="BP178" s="1486"/>
      <c r="BQ178" s="1486"/>
      <c r="BR178" s="1486"/>
      <c r="BS178" s="1487"/>
      <c r="BT178" s="1508"/>
      <c r="BU178" s="1509"/>
      <c r="BV178" s="1509"/>
      <c r="BW178" s="1509"/>
      <c r="BX178" s="1509"/>
      <c r="BY178" s="1509"/>
      <c r="BZ178" s="1509"/>
      <c r="CA178" s="1509"/>
      <c r="CB178" s="1509"/>
      <c r="CC178" s="1509"/>
      <c r="CD178" s="1509"/>
      <c r="CE178" s="1509"/>
      <c r="CF178" s="1509"/>
      <c r="CG178" s="1486"/>
      <c r="CH178" s="1486"/>
      <c r="CI178" s="1487"/>
      <c r="CJ178" s="1529"/>
      <c r="CK178" s="1530"/>
      <c r="CL178" s="1530"/>
      <c r="CM178" s="1530"/>
      <c r="CN178" s="1530"/>
      <c r="CO178" s="1530"/>
      <c r="CP178" s="1530"/>
      <c r="CQ178" s="1530"/>
      <c r="CR178" s="1530"/>
      <c r="CS178" s="1530"/>
      <c r="CT178" s="1530"/>
      <c r="CU178" s="1530"/>
      <c r="CV178" s="1531"/>
      <c r="CW178" s="1516"/>
      <c r="CX178" s="1517"/>
      <c r="CY178" s="1517"/>
      <c r="CZ178" s="1517"/>
      <c r="DA178" s="1517"/>
      <c r="DB178" s="1517"/>
      <c r="DC178" s="1517"/>
      <c r="DD178" s="1517"/>
      <c r="DE178" s="1517"/>
      <c r="DF178" s="1517"/>
      <c r="DG178" s="1517"/>
      <c r="DH178" s="1517"/>
      <c r="DI178" s="1486"/>
      <c r="DJ178" s="1487"/>
    </row>
    <row r="179" spans="1:114" ht="8.25" customHeight="1">
      <c r="A179" s="8"/>
      <c r="B179" s="2243"/>
      <c r="C179" s="2244"/>
      <c r="D179" s="2245"/>
      <c r="E179" s="1492" t="s">
        <v>838</v>
      </c>
      <c r="F179" s="1493"/>
      <c r="G179" s="1493"/>
      <c r="H179" s="1493"/>
      <c r="I179" s="1493"/>
      <c r="J179" s="1493"/>
      <c r="K179" s="1493"/>
      <c r="L179" s="1493"/>
      <c r="M179" s="1493"/>
      <c r="N179" s="1493"/>
      <c r="O179" s="1494"/>
      <c r="P179" s="1488" t="s">
        <v>839</v>
      </c>
      <c r="Q179" s="1489"/>
      <c r="R179" s="1489"/>
      <c r="S179" s="1489"/>
      <c r="T179" s="1489"/>
      <c r="U179" s="1489"/>
      <c r="V179" s="1489"/>
      <c r="W179" s="696"/>
      <c r="X179" s="696"/>
      <c r="Y179" s="696"/>
      <c r="Z179" s="696"/>
      <c r="AA179" s="696"/>
      <c r="AB179" s="696"/>
      <c r="AC179" s="696"/>
      <c r="AD179" s="696"/>
      <c r="AE179" s="697"/>
      <c r="AF179" s="2249"/>
      <c r="AG179" s="2250"/>
      <c r="AH179" s="2250"/>
      <c r="AI179" s="2250"/>
      <c r="AJ179" s="2250"/>
      <c r="AK179" s="2250"/>
      <c r="AL179" s="2250"/>
      <c r="AM179" s="2250"/>
      <c r="AN179" s="2250"/>
      <c r="AO179" s="2250"/>
      <c r="AP179" s="2250"/>
      <c r="AQ179" s="2250"/>
      <c r="AR179" s="2251"/>
      <c r="AS179" s="1488" t="s">
        <v>840</v>
      </c>
      <c r="AT179" s="1489"/>
      <c r="AU179" s="1489"/>
      <c r="AV179" s="1489"/>
      <c r="AW179" s="1489"/>
      <c r="AX179" s="1489"/>
      <c r="AY179" s="1489"/>
      <c r="AZ179" s="696"/>
      <c r="BA179" s="696"/>
      <c r="BB179" s="696"/>
      <c r="BC179" s="696"/>
      <c r="BD179" s="696"/>
      <c r="BE179" s="696"/>
      <c r="BF179" s="696"/>
      <c r="BG179" s="696"/>
      <c r="BH179" s="697"/>
      <c r="BI179" s="1492" t="s">
        <v>838</v>
      </c>
      <c r="BJ179" s="1493"/>
      <c r="BK179" s="1493"/>
      <c r="BL179" s="1493"/>
      <c r="BM179" s="1493"/>
      <c r="BN179" s="1493"/>
      <c r="BO179" s="1493"/>
      <c r="BP179" s="1493"/>
      <c r="BQ179" s="1493"/>
      <c r="BR179" s="1493"/>
      <c r="BS179" s="1494"/>
      <c r="BT179" s="1488" t="s">
        <v>841</v>
      </c>
      <c r="BU179" s="1489"/>
      <c r="BV179" s="1489"/>
      <c r="BW179" s="1489"/>
      <c r="BX179" s="1489"/>
      <c r="BY179" s="1489"/>
      <c r="BZ179" s="1489"/>
      <c r="CA179" s="696"/>
      <c r="CB179" s="696"/>
      <c r="CC179" s="696"/>
      <c r="CD179" s="696"/>
      <c r="CE179" s="696"/>
      <c r="CF179" s="696"/>
      <c r="CG179" s="696"/>
      <c r="CH179" s="696"/>
      <c r="CI179" s="697"/>
      <c r="CJ179" s="1497"/>
      <c r="CK179" s="1498"/>
      <c r="CL179" s="1498"/>
      <c r="CM179" s="1498"/>
      <c r="CN179" s="1498"/>
      <c r="CO179" s="1498"/>
      <c r="CP179" s="1498"/>
      <c r="CQ179" s="1498"/>
      <c r="CR179" s="1498"/>
      <c r="CS179" s="1498"/>
      <c r="CT179" s="1498"/>
      <c r="CU179" s="1498"/>
      <c r="CV179" s="1499"/>
      <c r="CW179" s="1488" t="s">
        <v>842</v>
      </c>
      <c r="CX179" s="1489"/>
      <c r="CY179" s="1489"/>
      <c r="CZ179" s="1489"/>
      <c r="DA179" s="1489"/>
      <c r="DB179" s="1489"/>
      <c r="DC179" s="1489"/>
      <c r="DD179" s="696"/>
      <c r="DE179" s="696"/>
      <c r="DF179" s="696"/>
      <c r="DG179" s="696"/>
      <c r="DH179" s="696"/>
      <c r="DI179" s="696"/>
      <c r="DJ179" s="697"/>
    </row>
    <row r="180" spans="1:114" ht="8.25" customHeight="1">
      <c r="A180" s="8"/>
      <c r="B180" s="2243"/>
      <c r="C180" s="2244"/>
      <c r="D180" s="2245"/>
      <c r="E180" s="1495"/>
      <c r="F180" s="1484"/>
      <c r="G180" s="1484"/>
      <c r="H180" s="1484"/>
      <c r="I180" s="1484"/>
      <c r="J180" s="1484"/>
      <c r="K180" s="1484"/>
      <c r="L180" s="1484"/>
      <c r="M180" s="1484"/>
      <c r="N180" s="1484"/>
      <c r="O180" s="1485"/>
      <c r="P180" s="1490"/>
      <c r="Q180" s="1491"/>
      <c r="R180" s="1491"/>
      <c r="S180" s="1491"/>
      <c r="T180" s="1491"/>
      <c r="U180" s="1491"/>
      <c r="V180" s="1491"/>
      <c r="W180" s="176"/>
      <c r="X180" s="176"/>
      <c r="Y180" s="176"/>
      <c r="Z180" s="176"/>
      <c r="AA180" s="176"/>
      <c r="AB180" s="176"/>
      <c r="AC180" s="176"/>
      <c r="AD180" s="176"/>
      <c r="AE180" s="698"/>
      <c r="AF180" s="2252"/>
      <c r="AG180" s="2253"/>
      <c r="AH180" s="2253"/>
      <c r="AI180" s="2253"/>
      <c r="AJ180" s="2253"/>
      <c r="AK180" s="2253"/>
      <c r="AL180" s="2253"/>
      <c r="AM180" s="2253"/>
      <c r="AN180" s="2253"/>
      <c r="AO180" s="2253"/>
      <c r="AP180" s="2253"/>
      <c r="AQ180" s="2253"/>
      <c r="AR180" s="2254"/>
      <c r="AS180" s="1490"/>
      <c r="AT180" s="1491"/>
      <c r="AU180" s="1491"/>
      <c r="AV180" s="1491"/>
      <c r="AW180" s="1491"/>
      <c r="AX180" s="1491"/>
      <c r="AY180" s="1491"/>
      <c r="AZ180" s="176"/>
      <c r="BA180" s="176"/>
      <c r="BB180" s="176"/>
      <c r="BC180" s="176"/>
      <c r="BD180" s="176"/>
      <c r="BE180" s="176"/>
      <c r="BF180" s="176"/>
      <c r="BG180" s="176"/>
      <c r="BH180" s="698"/>
      <c r="BI180" s="1495"/>
      <c r="BJ180" s="1484"/>
      <c r="BK180" s="1484"/>
      <c r="BL180" s="1484"/>
      <c r="BM180" s="1484"/>
      <c r="BN180" s="1484"/>
      <c r="BO180" s="1484"/>
      <c r="BP180" s="1484"/>
      <c r="BQ180" s="1484"/>
      <c r="BR180" s="1484"/>
      <c r="BS180" s="1485"/>
      <c r="BT180" s="1490"/>
      <c r="BU180" s="1491"/>
      <c r="BV180" s="1491"/>
      <c r="BW180" s="1491"/>
      <c r="BX180" s="1491"/>
      <c r="BY180" s="1491"/>
      <c r="BZ180" s="1491"/>
      <c r="CA180" s="176"/>
      <c r="CB180" s="176"/>
      <c r="CC180" s="176"/>
      <c r="CD180" s="176"/>
      <c r="CE180" s="176"/>
      <c r="CF180" s="176"/>
      <c r="CG180" s="176"/>
      <c r="CH180" s="176"/>
      <c r="CI180" s="698"/>
      <c r="CJ180" s="1500"/>
      <c r="CK180" s="1501"/>
      <c r="CL180" s="1501"/>
      <c r="CM180" s="1501"/>
      <c r="CN180" s="1501"/>
      <c r="CO180" s="1501"/>
      <c r="CP180" s="1501"/>
      <c r="CQ180" s="1501"/>
      <c r="CR180" s="1501"/>
      <c r="CS180" s="1501"/>
      <c r="CT180" s="1501"/>
      <c r="CU180" s="1501"/>
      <c r="CV180" s="1502"/>
      <c r="CW180" s="1490"/>
      <c r="CX180" s="1491"/>
      <c r="CY180" s="1491"/>
      <c r="CZ180" s="1491"/>
      <c r="DA180" s="1491"/>
      <c r="DB180" s="1491"/>
      <c r="DC180" s="1491"/>
      <c r="DD180" s="176"/>
      <c r="DE180" s="176"/>
      <c r="DF180" s="176"/>
      <c r="DG180" s="176"/>
      <c r="DH180" s="176"/>
      <c r="DI180" s="176"/>
      <c r="DJ180" s="698"/>
    </row>
    <row r="181" spans="1:114" ht="8.25" customHeight="1">
      <c r="A181" s="8"/>
      <c r="B181" s="2243"/>
      <c r="C181" s="2244"/>
      <c r="D181" s="2245"/>
      <c r="E181" s="1495"/>
      <c r="F181" s="1484"/>
      <c r="G181" s="1484"/>
      <c r="H181" s="1484"/>
      <c r="I181" s="1484"/>
      <c r="J181" s="1484"/>
      <c r="K181" s="1484"/>
      <c r="L181" s="1484"/>
      <c r="M181" s="1484"/>
      <c r="N181" s="1484"/>
      <c r="O181" s="1485"/>
      <c r="P181" s="1506" t="str">
        <f>IF(算定基礎賃金集計表!U89=0,"",算定基礎賃金集計表!U89)</f>
        <v/>
      </c>
      <c r="Q181" s="1507"/>
      <c r="R181" s="1507"/>
      <c r="S181" s="1507"/>
      <c r="T181" s="1507"/>
      <c r="U181" s="1507"/>
      <c r="V181" s="1507"/>
      <c r="W181" s="1507"/>
      <c r="X181" s="1507"/>
      <c r="Y181" s="1507"/>
      <c r="Z181" s="1507"/>
      <c r="AA181" s="1507"/>
      <c r="AB181" s="1507"/>
      <c r="AC181" s="176"/>
      <c r="AD181" s="176"/>
      <c r="AE181" s="698"/>
      <c r="AF181" s="2252"/>
      <c r="AG181" s="2253"/>
      <c r="AH181" s="2253"/>
      <c r="AI181" s="2253"/>
      <c r="AJ181" s="2253"/>
      <c r="AK181" s="2253"/>
      <c r="AL181" s="2253"/>
      <c r="AM181" s="2253"/>
      <c r="AN181" s="2253"/>
      <c r="AO181" s="2253"/>
      <c r="AP181" s="2253"/>
      <c r="AQ181" s="2253"/>
      <c r="AR181" s="2254"/>
      <c r="AS181" s="1510" t="str">
        <f>IF(算定基礎賃金集計表!AM89=0,"",算定基礎賃金集計表!AM89)</f>
        <v/>
      </c>
      <c r="AT181" s="1511"/>
      <c r="AU181" s="1511"/>
      <c r="AV181" s="1511"/>
      <c r="AW181" s="1511"/>
      <c r="AX181" s="1511"/>
      <c r="AY181" s="1511"/>
      <c r="AZ181" s="1511"/>
      <c r="BA181" s="1511"/>
      <c r="BB181" s="1511"/>
      <c r="BC181" s="1511"/>
      <c r="BD181" s="1511"/>
      <c r="BE181" s="1511"/>
      <c r="BF181" s="1511"/>
      <c r="BG181" s="176"/>
      <c r="BH181" s="698"/>
      <c r="BI181" s="1495"/>
      <c r="BJ181" s="1484"/>
      <c r="BK181" s="1484"/>
      <c r="BL181" s="1484"/>
      <c r="BM181" s="1484"/>
      <c r="BN181" s="1484"/>
      <c r="BO181" s="1484"/>
      <c r="BP181" s="1484"/>
      <c r="BQ181" s="1484"/>
      <c r="BR181" s="1484"/>
      <c r="BS181" s="1485"/>
      <c r="BT181" s="1506" t="str">
        <f>IF(算定基礎賃金集計表!BT89=0,"",算定基礎賃金集計表!BT89)</f>
        <v/>
      </c>
      <c r="BU181" s="1507"/>
      <c r="BV181" s="1507"/>
      <c r="BW181" s="1507"/>
      <c r="BX181" s="1507"/>
      <c r="BY181" s="1507"/>
      <c r="BZ181" s="1507"/>
      <c r="CA181" s="1507"/>
      <c r="CB181" s="1507"/>
      <c r="CC181" s="1507"/>
      <c r="CD181" s="1507"/>
      <c r="CE181" s="1507"/>
      <c r="CF181" s="1507"/>
      <c r="CG181" s="176"/>
      <c r="CH181" s="176"/>
      <c r="CI181" s="698"/>
      <c r="CJ181" s="1500"/>
      <c r="CK181" s="1501"/>
      <c r="CL181" s="1501"/>
      <c r="CM181" s="1501"/>
      <c r="CN181" s="1501"/>
      <c r="CO181" s="1501"/>
      <c r="CP181" s="1501"/>
      <c r="CQ181" s="1501"/>
      <c r="CR181" s="1501"/>
      <c r="CS181" s="1501"/>
      <c r="CT181" s="1501"/>
      <c r="CU181" s="1501"/>
      <c r="CV181" s="1502"/>
      <c r="CW181" s="1514" t="str">
        <f>IF(算定基礎賃金集計表!CL89=0,"",算定基礎賃金集計表!CL89)</f>
        <v/>
      </c>
      <c r="CX181" s="1515"/>
      <c r="CY181" s="1515"/>
      <c r="CZ181" s="1515"/>
      <c r="DA181" s="1515"/>
      <c r="DB181" s="1515"/>
      <c r="DC181" s="1515"/>
      <c r="DD181" s="1515"/>
      <c r="DE181" s="1515"/>
      <c r="DF181" s="1515"/>
      <c r="DG181" s="1515"/>
      <c r="DH181" s="1515"/>
      <c r="DI181" s="176"/>
      <c r="DJ181" s="698"/>
    </row>
    <row r="182" spans="1:114" ht="8.25" customHeight="1">
      <c r="A182" s="8"/>
      <c r="B182" s="2243"/>
      <c r="C182" s="2244"/>
      <c r="D182" s="2245"/>
      <c r="E182" s="1495"/>
      <c r="F182" s="1484"/>
      <c r="G182" s="1484"/>
      <c r="H182" s="1484"/>
      <c r="I182" s="1484"/>
      <c r="J182" s="1484"/>
      <c r="K182" s="1484"/>
      <c r="L182" s="1484"/>
      <c r="M182" s="1484"/>
      <c r="N182" s="1484"/>
      <c r="O182" s="1485"/>
      <c r="P182" s="1506"/>
      <c r="Q182" s="1507"/>
      <c r="R182" s="1507"/>
      <c r="S182" s="1507"/>
      <c r="T182" s="1507"/>
      <c r="U182" s="1507"/>
      <c r="V182" s="1507"/>
      <c r="W182" s="1507"/>
      <c r="X182" s="1507"/>
      <c r="Y182" s="1507"/>
      <c r="Z182" s="1507"/>
      <c r="AA182" s="1507"/>
      <c r="AB182" s="1507"/>
      <c r="AC182" s="1484" t="s">
        <v>22</v>
      </c>
      <c r="AD182" s="1484"/>
      <c r="AE182" s="1485"/>
      <c r="AF182" s="2252"/>
      <c r="AG182" s="2253"/>
      <c r="AH182" s="2253"/>
      <c r="AI182" s="2253"/>
      <c r="AJ182" s="2253"/>
      <c r="AK182" s="2253"/>
      <c r="AL182" s="2253"/>
      <c r="AM182" s="2253"/>
      <c r="AN182" s="2253"/>
      <c r="AO182" s="2253"/>
      <c r="AP182" s="2253"/>
      <c r="AQ182" s="2253"/>
      <c r="AR182" s="2254"/>
      <c r="AS182" s="1510"/>
      <c r="AT182" s="1511"/>
      <c r="AU182" s="1511"/>
      <c r="AV182" s="1511"/>
      <c r="AW182" s="1511"/>
      <c r="AX182" s="1511"/>
      <c r="AY182" s="1511"/>
      <c r="AZ182" s="1511"/>
      <c r="BA182" s="1511"/>
      <c r="BB182" s="1511"/>
      <c r="BC182" s="1511"/>
      <c r="BD182" s="1511"/>
      <c r="BE182" s="1511"/>
      <c r="BF182" s="1511"/>
      <c r="BG182" s="1484" t="s">
        <v>26</v>
      </c>
      <c r="BH182" s="1485"/>
      <c r="BI182" s="1495"/>
      <c r="BJ182" s="1484"/>
      <c r="BK182" s="1484"/>
      <c r="BL182" s="1484"/>
      <c r="BM182" s="1484"/>
      <c r="BN182" s="1484"/>
      <c r="BO182" s="1484"/>
      <c r="BP182" s="1484"/>
      <c r="BQ182" s="1484"/>
      <c r="BR182" s="1484"/>
      <c r="BS182" s="1485"/>
      <c r="BT182" s="1506"/>
      <c r="BU182" s="1507"/>
      <c r="BV182" s="1507"/>
      <c r="BW182" s="1507"/>
      <c r="BX182" s="1507"/>
      <c r="BY182" s="1507"/>
      <c r="BZ182" s="1507"/>
      <c r="CA182" s="1507"/>
      <c r="CB182" s="1507"/>
      <c r="CC182" s="1507"/>
      <c r="CD182" s="1507"/>
      <c r="CE182" s="1507"/>
      <c r="CF182" s="1507"/>
      <c r="CG182" s="1484" t="s">
        <v>22</v>
      </c>
      <c r="CH182" s="1484"/>
      <c r="CI182" s="1485"/>
      <c r="CJ182" s="1500"/>
      <c r="CK182" s="1501"/>
      <c r="CL182" s="1501"/>
      <c r="CM182" s="1501"/>
      <c r="CN182" s="1501"/>
      <c r="CO182" s="1501"/>
      <c r="CP182" s="1501"/>
      <c r="CQ182" s="1501"/>
      <c r="CR182" s="1501"/>
      <c r="CS182" s="1501"/>
      <c r="CT182" s="1501"/>
      <c r="CU182" s="1501"/>
      <c r="CV182" s="1502"/>
      <c r="CW182" s="1514"/>
      <c r="CX182" s="1515"/>
      <c r="CY182" s="1515"/>
      <c r="CZ182" s="1515"/>
      <c r="DA182" s="1515"/>
      <c r="DB182" s="1515"/>
      <c r="DC182" s="1515"/>
      <c r="DD182" s="1515"/>
      <c r="DE182" s="1515"/>
      <c r="DF182" s="1515"/>
      <c r="DG182" s="1515"/>
      <c r="DH182" s="1515"/>
      <c r="DI182" s="1484" t="s">
        <v>26</v>
      </c>
      <c r="DJ182" s="1485"/>
    </row>
    <row r="183" spans="1:114" ht="8.25" customHeight="1">
      <c r="A183" s="8"/>
      <c r="B183" s="2246"/>
      <c r="C183" s="2247"/>
      <c r="D183" s="2248"/>
      <c r="E183" s="1496"/>
      <c r="F183" s="1486"/>
      <c r="G183" s="1486"/>
      <c r="H183" s="1486"/>
      <c r="I183" s="1486"/>
      <c r="J183" s="1486"/>
      <c r="K183" s="1486"/>
      <c r="L183" s="1486"/>
      <c r="M183" s="1486"/>
      <c r="N183" s="1486"/>
      <c r="O183" s="1487"/>
      <c r="P183" s="1508"/>
      <c r="Q183" s="1509"/>
      <c r="R183" s="1509"/>
      <c r="S183" s="1509"/>
      <c r="T183" s="1509"/>
      <c r="U183" s="1509"/>
      <c r="V183" s="1509"/>
      <c r="W183" s="1509"/>
      <c r="X183" s="1509"/>
      <c r="Y183" s="1509"/>
      <c r="Z183" s="1509"/>
      <c r="AA183" s="1509"/>
      <c r="AB183" s="1509"/>
      <c r="AC183" s="1486"/>
      <c r="AD183" s="1486"/>
      <c r="AE183" s="1487"/>
      <c r="AF183" s="2255"/>
      <c r="AG183" s="2256"/>
      <c r="AH183" s="2256"/>
      <c r="AI183" s="2256"/>
      <c r="AJ183" s="2256"/>
      <c r="AK183" s="2256"/>
      <c r="AL183" s="2256"/>
      <c r="AM183" s="2256"/>
      <c r="AN183" s="2256"/>
      <c r="AO183" s="2256"/>
      <c r="AP183" s="2256"/>
      <c r="AQ183" s="2256"/>
      <c r="AR183" s="2257"/>
      <c r="AS183" s="1512"/>
      <c r="AT183" s="1513"/>
      <c r="AU183" s="1513"/>
      <c r="AV183" s="1513"/>
      <c r="AW183" s="1513"/>
      <c r="AX183" s="1513"/>
      <c r="AY183" s="1513"/>
      <c r="AZ183" s="1513"/>
      <c r="BA183" s="1513"/>
      <c r="BB183" s="1513"/>
      <c r="BC183" s="1513"/>
      <c r="BD183" s="1513"/>
      <c r="BE183" s="1513"/>
      <c r="BF183" s="1513"/>
      <c r="BG183" s="1486"/>
      <c r="BH183" s="1487"/>
      <c r="BI183" s="1496"/>
      <c r="BJ183" s="1486"/>
      <c r="BK183" s="1486"/>
      <c r="BL183" s="1486"/>
      <c r="BM183" s="1486"/>
      <c r="BN183" s="1486"/>
      <c r="BO183" s="1486"/>
      <c r="BP183" s="1486"/>
      <c r="BQ183" s="1486"/>
      <c r="BR183" s="1486"/>
      <c r="BS183" s="1487"/>
      <c r="BT183" s="1508"/>
      <c r="BU183" s="1509"/>
      <c r="BV183" s="1509"/>
      <c r="BW183" s="1509"/>
      <c r="BX183" s="1509"/>
      <c r="BY183" s="1509"/>
      <c r="BZ183" s="1509"/>
      <c r="CA183" s="1509"/>
      <c r="CB183" s="1509"/>
      <c r="CC183" s="1509"/>
      <c r="CD183" s="1509"/>
      <c r="CE183" s="1509"/>
      <c r="CF183" s="1509"/>
      <c r="CG183" s="1486"/>
      <c r="CH183" s="1486"/>
      <c r="CI183" s="1487"/>
      <c r="CJ183" s="1503"/>
      <c r="CK183" s="1504"/>
      <c r="CL183" s="1504"/>
      <c r="CM183" s="1504"/>
      <c r="CN183" s="1504"/>
      <c r="CO183" s="1504"/>
      <c r="CP183" s="1504"/>
      <c r="CQ183" s="1504"/>
      <c r="CR183" s="1504"/>
      <c r="CS183" s="1504"/>
      <c r="CT183" s="1504"/>
      <c r="CU183" s="1504"/>
      <c r="CV183" s="1505"/>
      <c r="CW183" s="1516"/>
      <c r="CX183" s="1517"/>
      <c r="CY183" s="1517"/>
      <c r="CZ183" s="1517"/>
      <c r="DA183" s="1517"/>
      <c r="DB183" s="1517"/>
      <c r="DC183" s="1517"/>
      <c r="DD183" s="1517"/>
      <c r="DE183" s="1517"/>
      <c r="DF183" s="1517"/>
      <c r="DG183" s="1517"/>
      <c r="DH183" s="1517"/>
      <c r="DI183" s="1486"/>
      <c r="DJ183" s="1487"/>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2242" t="s">
        <v>969</v>
      </c>
      <c r="N187" s="2242"/>
      <c r="O187" s="2242"/>
      <c r="P187" s="2242"/>
      <c r="Q187" s="2242"/>
      <c r="R187" s="2242"/>
      <c r="S187" s="2242"/>
      <c r="T187" s="2242"/>
      <c r="U187" s="2242"/>
      <c r="V187" s="2242"/>
      <c r="W187" s="2242"/>
      <c r="X187" s="2242"/>
      <c r="Y187" s="2242"/>
      <c r="Z187" s="2242"/>
      <c r="AA187" s="2242"/>
      <c r="AB187" s="2242"/>
      <c r="AC187" s="2242"/>
      <c r="AD187" s="2242"/>
      <c r="AE187" s="2242"/>
      <c r="AF187" s="2242"/>
      <c r="AG187" s="2242"/>
      <c r="AH187" s="2242"/>
      <c r="AI187" s="2242"/>
      <c r="AJ187" s="2242"/>
      <c r="AK187" s="2242"/>
      <c r="AL187" s="2242"/>
      <c r="AM187" s="2242"/>
      <c r="AX187" s="1396" t="s">
        <v>92</v>
      </c>
      <c r="AY187" s="1396"/>
      <c r="AZ187" s="1396"/>
      <c r="BA187" s="1396"/>
      <c r="BB187" s="1396"/>
      <c r="BC187" s="1396"/>
      <c r="BD187" s="1396"/>
      <c r="BE187" s="1396"/>
      <c r="BF187" s="1396"/>
      <c r="BL187" s="1396" t="s">
        <v>180</v>
      </c>
      <c r="BM187" s="1396"/>
      <c r="BN187" s="1396"/>
      <c r="BO187" s="1396"/>
      <c r="BP187" s="1396"/>
      <c r="BQ187" s="1396"/>
      <c r="BV187" s="1901" t="s">
        <v>175</v>
      </c>
      <c r="BW187" s="1901"/>
      <c r="BX187" s="1901"/>
      <c r="BY187" s="1901"/>
      <c r="BZ187" s="1901"/>
      <c r="CA187" s="1902"/>
      <c r="CB187" s="1816" t="s">
        <v>248</v>
      </c>
      <c r="CC187" s="2038"/>
      <c r="CD187" s="2039"/>
      <c r="CE187" s="1481">
        <v>0</v>
      </c>
      <c r="CF187" s="1478"/>
      <c r="CG187" s="1479"/>
      <c r="CH187" s="1471">
        <v>1</v>
      </c>
      <c r="CI187" s="1478"/>
      <c r="CJ187" s="1479"/>
      <c r="CK187" s="1471">
        <v>2</v>
      </c>
      <c r="CL187" s="1478"/>
      <c r="CM187" s="1479"/>
      <c r="CN187" s="1471">
        <v>3</v>
      </c>
      <c r="CO187" s="1478"/>
      <c r="CP187" s="1479"/>
      <c r="CQ187" s="1471">
        <v>4</v>
      </c>
      <c r="CR187" s="1478"/>
      <c r="CS187" s="1479"/>
      <c r="CT187" s="1471">
        <v>5</v>
      </c>
      <c r="CU187" s="1472"/>
      <c r="CV187" s="1473"/>
      <c r="CW187" s="1471">
        <v>6</v>
      </c>
      <c r="CX187" s="1472"/>
      <c r="CY187" s="1473"/>
      <c r="CZ187" s="1471">
        <v>7</v>
      </c>
      <c r="DA187" s="1472"/>
      <c r="DB187" s="1473"/>
      <c r="DC187" s="1471">
        <v>8</v>
      </c>
      <c r="DD187" s="1472"/>
      <c r="DE187" s="1473"/>
      <c r="DF187" s="1482">
        <v>9</v>
      </c>
      <c r="DG187" s="1472"/>
      <c r="DH187" s="1483"/>
    </row>
    <row r="188" spans="1:114" ht="9" customHeight="1">
      <c r="BU188" s="2037" t="s">
        <v>187</v>
      </c>
      <c r="BV188" s="2037"/>
      <c r="BW188" s="2037"/>
      <c r="BX188" s="2037"/>
      <c r="BY188" s="2037"/>
      <c r="BZ188" s="2037"/>
      <c r="CA188" s="2037"/>
      <c r="CB188" s="2037"/>
      <c r="CC188" s="2037"/>
      <c r="CD188" s="2037"/>
      <c r="CE188" s="2037"/>
      <c r="CF188" s="2037"/>
      <c r="CG188" s="2037"/>
      <c r="CH188" s="2037"/>
      <c r="CI188" s="2037"/>
      <c r="CJ188" s="2037"/>
      <c r="CK188" s="2037"/>
      <c r="CL188" s="2037"/>
      <c r="CM188" s="2037"/>
      <c r="CN188" s="2037"/>
      <c r="CO188" s="2037"/>
      <c r="CP188" s="2037"/>
      <c r="CQ188" s="2037"/>
      <c r="CR188" s="2037"/>
      <c r="CS188" s="2037"/>
      <c r="CT188" s="2037"/>
      <c r="CU188" s="2037"/>
      <c r="CV188" s="2037"/>
      <c r="CW188" s="2037"/>
      <c r="CX188" s="2037"/>
      <c r="CY188" s="2037"/>
      <c r="CZ188" s="2037"/>
      <c r="DA188" s="2037"/>
      <c r="DB188" s="2037"/>
      <c r="DC188" s="2037"/>
      <c r="DD188" s="2037"/>
      <c r="DE188" s="2037"/>
      <c r="DF188" s="2037"/>
      <c r="DG188" s="2037"/>
      <c r="DH188" s="2037"/>
    </row>
    <row r="189" spans="1:114" ht="15" customHeight="1">
      <c r="S189" s="1480" t="s">
        <v>177</v>
      </c>
      <c r="T189" s="1480"/>
      <c r="U189" s="1480"/>
      <c r="V189" s="1480"/>
      <c r="W189" s="1480"/>
      <c r="X189" s="1480"/>
      <c r="Y189" s="1480"/>
      <c r="Z189" s="1480"/>
      <c r="AA189" s="1480"/>
      <c r="AB189" s="1480"/>
      <c r="AC189" s="1480"/>
      <c r="AD189" s="1480"/>
      <c r="AE189" s="1480"/>
      <c r="AF189" s="1480"/>
      <c r="AG189" s="1480"/>
      <c r="AH189" s="1480"/>
      <c r="AP189" s="2258" t="s">
        <v>178</v>
      </c>
      <c r="AQ189" s="2258"/>
      <c r="AR189" s="2258"/>
      <c r="AS189" s="2258"/>
      <c r="AT189" s="2258"/>
      <c r="AU189" s="2258"/>
      <c r="AV189" s="2258"/>
      <c r="AW189" s="2258"/>
      <c r="AX189" s="2258"/>
      <c r="DJ189" s="8"/>
    </row>
    <row r="190" spans="1:114" ht="3" customHeight="1">
      <c r="Q190" s="1890" t="s">
        <v>176</v>
      </c>
      <c r="R190" s="1891"/>
      <c r="S190" s="1891"/>
      <c r="T190" s="1891"/>
      <c r="U190" s="1891"/>
      <c r="V190" s="1891"/>
      <c r="W190" s="1891"/>
      <c r="X190" s="1891"/>
      <c r="Y190" s="1891"/>
      <c r="Z190" s="1891"/>
      <c r="AA190" s="1891"/>
      <c r="AB190" s="1891"/>
      <c r="AC190" s="1891"/>
      <c r="AD190" s="1891"/>
      <c r="AE190" s="1891"/>
      <c r="AF190" s="1891"/>
      <c r="AG190" s="1891"/>
      <c r="AH190" s="1891"/>
      <c r="AI190" s="1891"/>
      <c r="AJ190" s="1892"/>
      <c r="BT190" s="1474" t="s">
        <v>203</v>
      </c>
      <c r="BU190" s="1474"/>
      <c r="BV190" s="1474"/>
      <c r="BW190" s="1474"/>
      <c r="BX190" s="1474"/>
      <c r="BY190" s="1474"/>
      <c r="CG190" s="1773" t="s">
        <v>204</v>
      </c>
      <c r="CH190" s="1773"/>
      <c r="CI190" s="1773"/>
      <c r="CJ190" s="1773"/>
      <c r="CK190" s="1773"/>
      <c r="CL190" s="1773"/>
      <c r="CM190" s="1773"/>
      <c r="CN190" s="139">
        <v>2</v>
      </c>
      <c r="CO190" s="139"/>
      <c r="CP190" s="139"/>
      <c r="CQ190" s="139">
        <v>0</v>
      </c>
      <c r="CR190" s="139"/>
      <c r="CS190" s="139"/>
      <c r="CZ190" s="2044">
        <v>0</v>
      </c>
      <c r="DA190" s="2045"/>
      <c r="DB190" s="2046"/>
      <c r="DC190" s="2050">
        <f>I213</f>
        <v>5</v>
      </c>
      <c r="DD190" s="1640"/>
      <c r="DE190" s="1889"/>
      <c r="DJ190" s="8"/>
    </row>
    <row r="191" spans="1:114" ht="18" customHeight="1">
      <c r="E191" s="1903">
        <v>30840</v>
      </c>
      <c r="F191" s="1904"/>
      <c r="G191" s="1904"/>
      <c r="H191" s="1904"/>
      <c r="I191" s="1904"/>
      <c r="J191" s="1904"/>
      <c r="K191" s="1905"/>
      <c r="L191" s="141"/>
      <c r="Q191" s="1893"/>
      <c r="R191" s="1396"/>
      <c r="S191" s="1396"/>
      <c r="T191" s="1396"/>
      <c r="U191" s="1396"/>
      <c r="V191" s="1396"/>
      <c r="W191" s="1396"/>
      <c r="X191" s="1396"/>
      <c r="Y191" s="1396"/>
      <c r="Z191" s="1396"/>
      <c r="AA191" s="1396"/>
      <c r="AB191" s="1396"/>
      <c r="AC191" s="1396"/>
      <c r="AD191" s="1396"/>
      <c r="AE191" s="1396"/>
      <c r="AF191" s="1396"/>
      <c r="AG191" s="1396"/>
      <c r="AH191" s="1396"/>
      <c r="AI191" s="1396"/>
      <c r="AJ191" s="1894"/>
      <c r="AN191" s="2150" t="s">
        <v>212</v>
      </c>
      <c r="AO191" s="2259"/>
      <c r="AP191" s="2259"/>
      <c r="AQ191" s="2259"/>
      <c r="AR191" s="2259"/>
      <c r="AS191" s="2259"/>
      <c r="AT191" s="2259"/>
      <c r="AU191" s="2259"/>
      <c r="AV191" s="2259"/>
      <c r="AW191" s="2259"/>
      <c r="AX191" s="2259"/>
      <c r="AY191" s="2259"/>
      <c r="AZ191" s="2260"/>
      <c r="BC191" s="1682" t="s">
        <v>179</v>
      </c>
      <c r="BD191" s="1683"/>
      <c r="BE191" s="1683"/>
      <c r="BF191" s="1683"/>
      <c r="BG191" s="1684"/>
      <c r="BH191" s="1898" t="s">
        <v>370</v>
      </c>
      <c r="BI191" s="1899"/>
      <c r="BJ191" s="1899"/>
      <c r="BK191" s="1899"/>
      <c r="BL191" s="1899"/>
      <c r="BM191" s="1899"/>
      <c r="BN191" s="1899"/>
      <c r="BO191" s="1899"/>
      <c r="BP191" s="1900"/>
      <c r="BT191" s="1474"/>
      <c r="BU191" s="1474"/>
      <c r="BV191" s="1474"/>
      <c r="BW191" s="1474"/>
      <c r="BX191" s="1474"/>
      <c r="BY191" s="1474"/>
      <c r="BZ191" s="1475">
        <v>847</v>
      </c>
      <c r="CA191" s="1476"/>
      <c r="CB191" s="1476"/>
      <c r="CC191" s="1476"/>
      <c r="CD191" s="1476"/>
      <c r="CE191" s="1477"/>
      <c r="CG191" s="1773"/>
      <c r="CH191" s="1773"/>
      <c r="CI191" s="1773"/>
      <c r="CJ191" s="1773"/>
      <c r="CK191" s="1773"/>
      <c r="CL191" s="1773"/>
      <c r="CM191" s="1773"/>
      <c r="CN191" s="2034">
        <v>6118</v>
      </c>
      <c r="CO191" s="2035"/>
      <c r="CP191" s="2035"/>
      <c r="CQ191" s="2035"/>
      <c r="CR191" s="2035"/>
      <c r="CS191" s="2036"/>
      <c r="CU191" s="1594" t="str">
        <f>"※"&amp;TEXT(DATE(LEFT('設定シート（非表示）'!C6,4),1,1),"ggg")</f>
        <v>※令和</v>
      </c>
      <c r="CV191" s="1594"/>
      <c r="CW191" s="1594"/>
      <c r="CX191" s="1594"/>
      <c r="CY191" s="2004"/>
      <c r="CZ191" s="2047"/>
      <c r="DA191" s="2048"/>
      <c r="DB191" s="2049"/>
      <c r="DC191" s="1642"/>
      <c r="DD191" s="1643"/>
      <c r="DE191" s="1690"/>
      <c r="DF191" s="1595" t="s">
        <v>188</v>
      </c>
      <c r="DG191" s="1594"/>
      <c r="DH191" s="1594"/>
    </row>
    <row r="192" spans="1:114" ht="3" customHeight="1">
      <c r="E192" s="17"/>
      <c r="F192" s="17"/>
      <c r="G192" s="17"/>
      <c r="H192" s="17"/>
      <c r="I192" s="17"/>
      <c r="J192" s="17"/>
      <c r="K192" s="17"/>
      <c r="L192" s="17"/>
      <c r="Q192" s="1895"/>
      <c r="R192" s="1896"/>
      <c r="S192" s="1896"/>
      <c r="T192" s="1896"/>
      <c r="U192" s="1896"/>
      <c r="V192" s="1896"/>
      <c r="W192" s="1896"/>
      <c r="X192" s="1896"/>
      <c r="Y192" s="1896"/>
      <c r="Z192" s="1896"/>
      <c r="AA192" s="1896"/>
      <c r="AB192" s="1896"/>
      <c r="AC192" s="1896"/>
      <c r="AD192" s="1896"/>
      <c r="AE192" s="1896"/>
      <c r="AF192" s="1896"/>
      <c r="AG192" s="1896"/>
      <c r="AH192" s="1896"/>
      <c r="AI192" s="1896"/>
      <c r="AJ192" s="1897"/>
      <c r="BT192" s="1474"/>
      <c r="BU192" s="1474"/>
      <c r="BV192" s="1474"/>
      <c r="BW192" s="1474"/>
      <c r="BX192" s="1474"/>
      <c r="BY192" s="1474"/>
      <c r="CG192" s="1773"/>
      <c r="CH192" s="1773"/>
      <c r="CI192" s="1773"/>
      <c r="CJ192" s="1773"/>
      <c r="CK192" s="1773"/>
      <c r="CL192" s="1773"/>
      <c r="CM192" s="1773"/>
      <c r="CN192" s="139"/>
      <c r="CO192" s="139"/>
      <c r="CP192" s="139"/>
      <c r="CQ192" s="139"/>
      <c r="CR192" s="139"/>
      <c r="CS192" s="139"/>
      <c r="CZ192" s="1654"/>
      <c r="DA192" s="1655"/>
      <c r="DB192" s="1656"/>
      <c r="DC192" s="1612"/>
      <c r="DD192" s="1645"/>
      <c r="DE192" s="1653"/>
      <c r="DJ192" s="8"/>
    </row>
    <row r="193" spans="2:115" ht="10.5" customHeight="1"/>
    <row r="194" spans="2:115" ht="8.25" customHeight="1">
      <c r="B194" s="2233" t="s">
        <v>211</v>
      </c>
      <c r="C194" s="2234"/>
      <c r="D194" s="2235"/>
      <c r="E194" s="1647" t="s">
        <v>30</v>
      </c>
      <c r="F194" s="1648"/>
      <c r="G194" s="1648"/>
      <c r="H194" s="1648"/>
      <c r="I194" s="1648"/>
      <c r="J194" s="1648"/>
      <c r="K194" s="1649"/>
      <c r="L194" s="1906" t="s">
        <v>18</v>
      </c>
      <c r="M194" s="1906"/>
      <c r="N194" s="1906"/>
      <c r="O194" s="2206" t="s">
        <v>19</v>
      </c>
      <c r="P194" s="2206"/>
      <c r="Q194" s="2206"/>
      <c r="R194" s="2206"/>
      <c r="S194" s="2206"/>
      <c r="T194" s="2206"/>
      <c r="U194" s="1685" t="s">
        <v>20</v>
      </c>
      <c r="V194" s="1685"/>
      <c r="W194" s="1685"/>
      <c r="X194" s="1685"/>
      <c r="Y194" s="1685"/>
      <c r="Z194" s="1685"/>
      <c r="AA194" s="1685"/>
      <c r="AB194" s="1685"/>
      <c r="AC194" s="1685"/>
      <c r="AD194" s="1685"/>
      <c r="AE194" s="1685"/>
      <c r="AF194" s="1685"/>
      <c r="AG194" s="1685"/>
      <c r="AH194" s="1685"/>
      <c r="AI194" s="1685"/>
      <c r="AJ194" s="1685"/>
      <c r="AK194" s="1685"/>
      <c r="AL194" s="1685"/>
      <c r="AM194" s="1685" t="s">
        <v>21</v>
      </c>
      <c r="AN194" s="1685"/>
      <c r="AO194" s="1685"/>
      <c r="AP194" s="1685"/>
      <c r="AQ194" s="1685"/>
      <c r="AR194" s="1685"/>
      <c r="AS194" s="1685"/>
      <c r="AT194" s="1685"/>
      <c r="AU194" s="1685"/>
      <c r="AV194" s="1685"/>
      <c r="AW194" s="1685"/>
      <c r="AX194" s="1686"/>
      <c r="AY194" s="15"/>
      <c r="BA194" s="1594" t="s">
        <v>197</v>
      </c>
      <c r="BB194" s="1594"/>
      <c r="BC194" s="1594"/>
      <c r="BD194" s="1594"/>
      <c r="BE194" s="134"/>
      <c r="BF194" s="134"/>
      <c r="BG194" s="1702" t="s">
        <v>198</v>
      </c>
      <c r="BH194" s="1702"/>
      <c r="BI194" s="1702"/>
      <c r="BJ194" s="1702"/>
      <c r="BK194" s="1702"/>
      <c r="BL194" s="1702"/>
      <c r="BM194" s="1702"/>
      <c r="BN194" s="135"/>
      <c r="BO194" s="135"/>
      <c r="BP194" s="135"/>
      <c r="BQ194" s="135"/>
      <c r="BR194" s="135"/>
      <c r="BS194" s="135"/>
      <c r="BT194" s="135"/>
      <c r="BU194" s="134"/>
      <c r="BV194" s="134"/>
      <c r="BW194" s="134"/>
      <c r="BX194" s="134"/>
      <c r="BY194" s="134"/>
      <c r="DJ194" s="8"/>
    </row>
    <row r="195" spans="2:115" ht="8.25" customHeight="1">
      <c r="B195" s="1610"/>
      <c r="C195" s="1611"/>
      <c r="D195" s="2236"/>
      <c r="E195" s="1650"/>
      <c r="F195" s="1597"/>
      <c r="G195" s="1597"/>
      <c r="H195" s="1597"/>
      <c r="I195" s="1597"/>
      <c r="J195" s="1597"/>
      <c r="K195" s="1651"/>
      <c r="L195" s="1907"/>
      <c r="M195" s="1907"/>
      <c r="N195" s="1907"/>
      <c r="O195" s="2207"/>
      <c r="P195" s="2207"/>
      <c r="Q195" s="2207"/>
      <c r="R195" s="2207"/>
      <c r="S195" s="2207"/>
      <c r="T195" s="2207"/>
      <c r="U195" s="1687"/>
      <c r="V195" s="1687"/>
      <c r="W195" s="1687"/>
      <c r="X195" s="1687"/>
      <c r="Y195" s="1687"/>
      <c r="Z195" s="1687"/>
      <c r="AA195" s="1687"/>
      <c r="AB195" s="1687"/>
      <c r="AC195" s="1687"/>
      <c r="AD195" s="1687"/>
      <c r="AE195" s="1687"/>
      <c r="AF195" s="1687"/>
      <c r="AG195" s="1687"/>
      <c r="AH195" s="1687"/>
      <c r="AI195" s="1687"/>
      <c r="AJ195" s="1687"/>
      <c r="AK195" s="1687"/>
      <c r="AL195" s="1687"/>
      <c r="AM195" s="1687"/>
      <c r="AN195" s="1687"/>
      <c r="AO195" s="1687"/>
      <c r="AP195" s="1687"/>
      <c r="AQ195" s="1687"/>
      <c r="AR195" s="1687"/>
      <c r="AS195" s="1687"/>
      <c r="AT195" s="1687"/>
      <c r="AU195" s="1687"/>
      <c r="AV195" s="1687"/>
      <c r="AW195" s="1687"/>
      <c r="AX195" s="1688"/>
      <c r="AY195" s="20"/>
      <c r="BA195" s="1594"/>
      <c r="BB195" s="1594"/>
      <c r="BC195" s="1594"/>
      <c r="BD195" s="1594"/>
      <c r="BE195" s="134"/>
      <c r="BF195" s="134"/>
      <c r="BG195" s="1702"/>
      <c r="BH195" s="1702"/>
      <c r="BI195" s="1702"/>
      <c r="BJ195" s="1702"/>
      <c r="BK195" s="1702"/>
      <c r="BL195" s="1702"/>
      <c r="BM195" s="1702"/>
      <c r="BN195" s="135"/>
      <c r="BO195" s="135"/>
      <c r="BP195" s="135"/>
      <c r="BQ195" s="135"/>
      <c r="BR195" s="135"/>
      <c r="BS195" s="135"/>
      <c r="BT195" s="135"/>
      <c r="BU195" s="134"/>
      <c r="BV195" s="134"/>
      <c r="BW195" s="134"/>
      <c r="BX195" s="134"/>
      <c r="BY195" s="134"/>
      <c r="CE195" s="44"/>
      <c r="DJ195" s="8"/>
    </row>
    <row r="196" spans="2:115" ht="2.25" customHeight="1">
      <c r="B196" s="1610"/>
      <c r="C196" s="1611"/>
      <c r="D196" s="2236"/>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610"/>
      <c r="C197" s="1611"/>
      <c r="D197" s="2236"/>
      <c r="E197" s="56"/>
      <c r="F197" s="1657">
        <f>G35</f>
        <v>0</v>
      </c>
      <c r="G197" s="1582"/>
      <c r="H197" s="1582"/>
      <c r="I197" s="1639">
        <f>J35</f>
        <v>0</v>
      </c>
      <c r="J197" s="1640"/>
      <c r="K197" s="1641"/>
      <c r="L197" s="1639">
        <f>M35</f>
        <v>0</v>
      </c>
      <c r="M197" s="1640"/>
      <c r="N197" s="1641"/>
      <c r="O197" s="1659">
        <f>P35</f>
        <v>0</v>
      </c>
      <c r="P197" s="1660"/>
      <c r="Q197" s="1661"/>
      <c r="R197" s="1659">
        <f>S35</f>
        <v>0</v>
      </c>
      <c r="S197" s="1660"/>
      <c r="T197" s="1661"/>
      <c r="U197" s="1639">
        <f>V35</f>
        <v>0</v>
      </c>
      <c r="V197" s="1640"/>
      <c r="W197" s="1641"/>
      <c r="X197" s="1639">
        <f>Y35</f>
        <v>0</v>
      </c>
      <c r="Y197" s="1640"/>
      <c r="Z197" s="1641"/>
      <c r="AA197" s="1639">
        <f>AB35</f>
        <v>0</v>
      </c>
      <c r="AB197" s="1640"/>
      <c r="AC197" s="1641"/>
      <c r="AD197" s="1639">
        <f>AE35</f>
        <v>0</v>
      </c>
      <c r="AE197" s="1640"/>
      <c r="AF197" s="1641"/>
      <c r="AG197" s="1639">
        <f>AH35</f>
        <v>0</v>
      </c>
      <c r="AH197" s="1640"/>
      <c r="AI197" s="1641"/>
      <c r="AJ197" s="1639">
        <f>AK35</f>
        <v>0</v>
      </c>
      <c r="AK197" s="1640"/>
      <c r="AL197" s="1889"/>
      <c r="AM197" s="1689" t="s">
        <v>102</v>
      </c>
      <c r="AN197" s="1643"/>
      <c r="AO197" s="1690"/>
      <c r="AP197" s="1691">
        <f>AQ35</f>
        <v>0</v>
      </c>
      <c r="AQ197" s="1640"/>
      <c r="AR197" s="1641"/>
      <c r="AS197" s="1639">
        <f>AT35</f>
        <v>0</v>
      </c>
      <c r="AT197" s="1640"/>
      <c r="AU197" s="1641"/>
      <c r="AV197" s="1639">
        <f>AW35</f>
        <v>0</v>
      </c>
      <c r="AW197" s="1640"/>
      <c r="AX197" s="1889"/>
      <c r="AY197" s="53"/>
      <c r="AZ197" s="1611"/>
      <c r="BA197" s="1611"/>
      <c r="BB197" s="1978">
        <v>1</v>
      </c>
      <c r="BC197" s="1640"/>
      <c r="BD197" s="1889"/>
      <c r="BH197" s="1845" t="s">
        <v>200</v>
      </c>
      <c r="BI197" s="1846"/>
      <c r="BJ197" s="1847"/>
      <c r="BK197" s="1883" t="s">
        <v>199</v>
      </c>
      <c r="BL197" s="1846"/>
      <c r="BM197" s="1884"/>
      <c r="BN197"/>
      <c r="CE197" s="44"/>
      <c r="CF197" s="2033" t="s">
        <v>181</v>
      </c>
      <c r="CG197" s="2033"/>
      <c r="CH197" s="2033"/>
      <c r="CI197" s="2033"/>
      <c r="CJ197" s="2033"/>
      <c r="CK197" s="2033"/>
      <c r="CL197" s="2033"/>
      <c r="CM197" s="2033"/>
      <c r="CN197" s="2033"/>
      <c r="CO197" s="2033"/>
      <c r="CP197" s="2033"/>
      <c r="CQ197" s="2033"/>
      <c r="CR197" s="2033"/>
      <c r="CS197" s="2033"/>
      <c r="CT197" s="2033"/>
      <c r="CU197" s="2033"/>
      <c r="CV197" s="2033"/>
      <c r="CW197" s="2033"/>
      <c r="CX197" s="2033"/>
      <c r="CY197" s="2033"/>
      <c r="CZ197" s="2033"/>
      <c r="DA197" s="2033"/>
      <c r="DB197" s="2033"/>
      <c r="DC197" s="2033"/>
      <c r="DD197" s="2033"/>
      <c r="DE197" s="2033"/>
      <c r="DF197" s="2033"/>
      <c r="DG197" s="2033"/>
      <c r="DJ197" s="8"/>
    </row>
    <row r="198" spans="2:115" ht="8.25" customHeight="1">
      <c r="B198" s="1610"/>
      <c r="C198" s="1611"/>
      <c r="D198" s="2236"/>
      <c r="E198" s="56"/>
      <c r="F198" s="1658"/>
      <c r="G198" s="1582"/>
      <c r="H198" s="1582"/>
      <c r="I198" s="1642"/>
      <c r="J198" s="1643"/>
      <c r="K198" s="1644"/>
      <c r="L198" s="1642"/>
      <c r="M198" s="1643"/>
      <c r="N198" s="1644"/>
      <c r="O198" s="1662"/>
      <c r="P198" s="1663"/>
      <c r="Q198" s="1664"/>
      <c r="R198" s="1662"/>
      <c r="S198" s="1663"/>
      <c r="T198" s="1664"/>
      <c r="U198" s="1642"/>
      <c r="V198" s="1643"/>
      <c r="W198" s="1644"/>
      <c r="X198" s="1642"/>
      <c r="Y198" s="1643"/>
      <c r="Z198" s="1644"/>
      <c r="AA198" s="1642"/>
      <c r="AB198" s="1643"/>
      <c r="AC198" s="1644"/>
      <c r="AD198" s="1642"/>
      <c r="AE198" s="1643"/>
      <c r="AF198" s="1644"/>
      <c r="AG198" s="1642"/>
      <c r="AH198" s="1643"/>
      <c r="AI198" s="1644"/>
      <c r="AJ198" s="1642"/>
      <c r="AK198" s="1643"/>
      <c r="AL198" s="1690"/>
      <c r="AM198" s="1689"/>
      <c r="AN198" s="1643"/>
      <c r="AO198" s="1690"/>
      <c r="AP198" s="1689"/>
      <c r="AQ198" s="1643"/>
      <c r="AR198" s="1644"/>
      <c r="AS198" s="1642"/>
      <c r="AT198" s="1643"/>
      <c r="AU198" s="1644"/>
      <c r="AV198" s="1642"/>
      <c r="AW198" s="1643"/>
      <c r="AX198" s="1690"/>
      <c r="AY198" s="54"/>
      <c r="AZ198" s="1611"/>
      <c r="BA198" s="1611"/>
      <c r="BB198" s="1689"/>
      <c r="BC198" s="1643"/>
      <c r="BD198" s="1690"/>
      <c r="BH198" s="1848"/>
      <c r="BI198" s="1849"/>
      <c r="BJ198" s="1850"/>
      <c r="BK198" s="1885"/>
      <c r="BL198" s="1849"/>
      <c r="BM198" s="1886"/>
      <c r="BN198"/>
      <c r="CF198" s="2033"/>
      <c r="CG198" s="2033"/>
      <c r="CH198" s="2033"/>
      <c r="CI198" s="2033"/>
      <c r="CJ198" s="2033"/>
      <c r="CK198" s="2033"/>
      <c r="CL198" s="2033"/>
      <c r="CM198" s="2033"/>
      <c r="CN198" s="2033"/>
      <c r="CO198" s="2033"/>
      <c r="CP198" s="2033"/>
      <c r="CQ198" s="2033"/>
      <c r="CR198" s="2033"/>
      <c r="CS198" s="2033"/>
      <c r="CT198" s="2033"/>
      <c r="CU198" s="2033"/>
      <c r="CV198" s="2033"/>
      <c r="CW198" s="2033"/>
      <c r="CX198" s="2033"/>
      <c r="CY198" s="2033"/>
      <c r="CZ198" s="2033"/>
      <c r="DA198" s="2033"/>
      <c r="DB198" s="2033"/>
      <c r="DC198" s="2033"/>
      <c r="DD198" s="2033"/>
      <c r="DE198" s="2033"/>
      <c r="DF198" s="2033"/>
      <c r="DG198" s="2033"/>
      <c r="DJ198" s="8"/>
    </row>
    <row r="199" spans="2:115" ht="8.25" customHeight="1">
      <c r="B199" s="1610"/>
      <c r="C199" s="1611"/>
      <c r="D199" s="2236"/>
      <c r="E199" s="56"/>
      <c r="F199" s="1658"/>
      <c r="G199" s="1582"/>
      <c r="H199" s="1582"/>
      <c r="I199" s="1612"/>
      <c r="J199" s="1645"/>
      <c r="K199" s="1646"/>
      <c r="L199" s="1612"/>
      <c r="M199" s="1645"/>
      <c r="N199" s="1646"/>
      <c r="O199" s="1665"/>
      <c r="P199" s="1666"/>
      <c r="Q199" s="1667"/>
      <c r="R199" s="1665"/>
      <c r="S199" s="1666"/>
      <c r="T199" s="1667"/>
      <c r="U199" s="1612"/>
      <c r="V199" s="1645"/>
      <c r="W199" s="1646"/>
      <c r="X199" s="1612"/>
      <c r="Y199" s="1645"/>
      <c r="Z199" s="1646"/>
      <c r="AA199" s="1612"/>
      <c r="AB199" s="1645"/>
      <c r="AC199" s="1646"/>
      <c r="AD199" s="1612"/>
      <c r="AE199" s="1645"/>
      <c r="AF199" s="1646"/>
      <c r="AG199" s="1612"/>
      <c r="AH199" s="1645"/>
      <c r="AI199" s="1646"/>
      <c r="AJ199" s="1612"/>
      <c r="AK199" s="1645"/>
      <c r="AL199" s="1653"/>
      <c r="AM199" s="1689"/>
      <c r="AN199" s="1643"/>
      <c r="AO199" s="1690"/>
      <c r="AP199" s="1652"/>
      <c r="AQ199" s="1645"/>
      <c r="AR199" s="1646"/>
      <c r="AS199" s="1612"/>
      <c r="AT199" s="1645"/>
      <c r="AU199" s="1646"/>
      <c r="AV199" s="1612"/>
      <c r="AW199" s="1645"/>
      <c r="AX199" s="1653"/>
      <c r="AY199" s="54"/>
      <c r="AZ199" s="1611"/>
      <c r="BA199" s="1611"/>
      <c r="BB199" s="1652"/>
      <c r="BC199" s="1645"/>
      <c r="BD199" s="1653"/>
      <c r="BH199" s="1851"/>
      <c r="BI199" s="1852"/>
      <c r="BJ199" s="1853"/>
      <c r="BK199" s="1887"/>
      <c r="BL199" s="1852"/>
      <c r="BM199" s="1888"/>
      <c r="BN199"/>
      <c r="CF199" s="2033"/>
      <c r="CG199" s="2033"/>
      <c r="CH199" s="2033"/>
      <c r="CI199" s="2033"/>
      <c r="CJ199" s="2033"/>
      <c r="CK199" s="2033"/>
      <c r="CL199" s="2033"/>
      <c r="CM199" s="2033"/>
      <c r="CN199" s="2033"/>
      <c r="CO199" s="2033"/>
      <c r="CP199" s="2033"/>
      <c r="CQ199" s="2033"/>
      <c r="CR199" s="2033"/>
      <c r="CS199" s="2033"/>
      <c r="CT199" s="2033"/>
      <c r="CU199" s="2033"/>
      <c r="CV199" s="2033"/>
      <c r="CW199" s="2033"/>
      <c r="CX199" s="2033"/>
      <c r="CY199" s="2033"/>
      <c r="CZ199" s="2033"/>
      <c r="DA199" s="2033"/>
      <c r="DB199" s="2033"/>
      <c r="DC199" s="2033"/>
      <c r="DD199" s="2033"/>
      <c r="DE199" s="2033"/>
      <c r="DF199" s="2033"/>
      <c r="DG199" s="2033"/>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000000000000004" customHeight="1" thickBot="1"/>
    <row r="202" spans="2:115" ht="21.6" customHeight="1" thickTop="1">
      <c r="F202" s="150" t="s">
        <v>684</v>
      </c>
      <c r="U202" s="2272" t="s">
        <v>686</v>
      </c>
      <c r="V202" s="2272"/>
      <c r="W202" s="2272"/>
      <c r="X202" s="2272"/>
      <c r="Y202" s="2272"/>
      <c r="Z202" s="2272"/>
      <c r="AA202" s="2272"/>
      <c r="AB202" s="2272"/>
      <c r="AC202" s="2272"/>
      <c r="AD202" s="2272"/>
      <c r="AE202" s="2272"/>
      <c r="AF202" s="2272"/>
      <c r="AG202" s="2272"/>
      <c r="AH202" s="2272"/>
      <c r="AJ202" s="150" t="s">
        <v>685</v>
      </c>
      <c r="BQ202" s="1763" t="s">
        <v>174</v>
      </c>
      <c r="BR202" s="1764"/>
      <c r="BS202" s="1765"/>
      <c r="BT202" s="2026" t="s">
        <v>172</v>
      </c>
      <c r="BU202" s="2027"/>
      <c r="BV202" s="2027"/>
      <c r="BW202" s="2027"/>
      <c r="BX202" s="2028"/>
      <c r="BY202" s="142"/>
      <c r="BZ202" s="1840"/>
      <c r="CA202" s="1840"/>
      <c r="CB202" s="1840"/>
      <c r="CC202" s="1787" t="s">
        <v>33</v>
      </c>
      <c r="CD202" s="1787"/>
      <c r="CE202" s="1787"/>
      <c r="CF202" s="1787" t="s">
        <v>34</v>
      </c>
      <c r="CG202" s="1787"/>
      <c r="CH202" s="1787"/>
      <c r="CI202" s="1787" t="s">
        <v>31</v>
      </c>
      <c r="CJ202" s="1787"/>
      <c r="CK202" s="1787"/>
      <c r="CL202" s="1787" t="s">
        <v>32</v>
      </c>
      <c r="CM202" s="1787"/>
      <c r="CN202" s="1787"/>
      <c r="CO202" s="1787" t="s">
        <v>33</v>
      </c>
      <c r="CP202" s="1787"/>
      <c r="CQ202" s="1787"/>
      <c r="CR202" s="1787" t="s">
        <v>35</v>
      </c>
      <c r="CS202" s="1787"/>
      <c r="CT202" s="1787"/>
      <c r="CU202" s="1787" t="s">
        <v>31</v>
      </c>
      <c r="CV202" s="1787"/>
      <c r="CW202" s="1787"/>
      <c r="CX202" s="1787" t="s">
        <v>32</v>
      </c>
      <c r="CY202" s="1787"/>
      <c r="CZ202" s="1787"/>
      <c r="DA202" s="1787" t="s">
        <v>33</v>
      </c>
      <c r="DB202" s="1787"/>
      <c r="DC202" s="1787"/>
      <c r="DD202" s="1787" t="s">
        <v>26</v>
      </c>
      <c r="DE202" s="1787"/>
      <c r="DF202" s="1787"/>
      <c r="DG202" s="72"/>
      <c r="DH202" s="73"/>
      <c r="DK202" s="10"/>
    </row>
    <row r="203" spans="2:115" ht="8.25" customHeight="1">
      <c r="F203" s="2147" t="s">
        <v>49</v>
      </c>
      <c r="G203" s="1669"/>
      <c r="H203" s="1670"/>
      <c r="I203" s="2269" t="s">
        <v>28</v>
      </c>
      <c r="J203" s="2270"/>
      <c r="K203" s="2271"/>
      <c r="L203" s="1647"/>
      <c r="M203" s="1648"/>
      <c r="N203" s="1695"/>
      <c r="O203" s="1668" t="s">
        <v>188</v>
      </c>
      <c r="P203" s="1669"/>
      <c r="Q203" s="1670"/>
      <c r="R203" s="1610"/>
      <c r="S203" s="1611"/>
      <c r="U203" s="2147" t="s">
        <v>49</v>
      </c>
      <c r="V203" s="1669"/>
      <c r="W203" s="1670"/>
      <c r="AA203" s="1647"/>
      <c r="AB203" s="1648"/>
      <c r="AC203" s="1695"/>
      <c r="AD203" s="1668" t="s">
        <v>188</v>
      </c>
      <c r="AE203" s="1669"/>
      <c r="AF203" s="1670"/>
      <c r="AG203" s="1610"/>
      <c r="AH203" s="1611"/>
      <c r="AJ203" s="2147" t="s">
        <v>49</v>
      </c>
      <c r="AK203" s="1669"/>
      <c r="AL203" s="1670"/>
      <c r="AM203" s="1893" t="s">
        <v>28</v>
      </c>
      <c r="AN203" s="1396"/>
      <c r="AO203" s="1894"/>
      <c r="AP203" s="1647"/>
      <c r="AQ203" s="1648"/>
      <c r="AR203" s="1695"/>
      <c r="AS203" s="1668" t="s">
        <v>27</v>
      </c>
      <c r="AT203" s="1669"/>
      <c r="AU203" s="1670"/>
      <c r="AV203" s="1893" t="s">
        <v>28</v>
      </c>
      <c r="AW203" s="1396"/>
      <c r="AX203" s="1894"/>
      <c r="AY203" s="1647"/>
      <c r="AZ203" s="1648"/>
      <c r="BA203" s="1695"/>
      <c r="BB203" s="1668" t="s">
        <v>202</v>
      </c>
      <c r="BC203" s="1669"/>
      <c r="BD203" s="1670"/>
      <c r="BE203" s="1893" t="s">
        <v>28</v>
      </c>
      <c r="BF203" s="1396"/>
      <c r="BG203" s="1894"/>
      <c r="BH203" s="1647"/>
      <c r="BI203" s="1648"/>
      <c r="BJ203" s="1695"/>
      <c r="BK203" s="1668" t="s">
        <v>201</v>
      </c>
      <c r="BL203" s="1669"/>
      <c r="BM203" s="1670"/>
      <c r="BN203" s="1610"/>
      <c r="BO203" s="1611"/>
      <c r="BQ203" s="1766"/>
      <c r="BR203" s="1767"/>
      <c r="BS203" s="1768"/>
      <c r="BT203" s="1772"/>
      <c r="BU203" s="1773"/>
      <c r="BV203" s="1773"/>
      <c r="BW203" s="1773"/>
      <c r="BX203" s="1774"/>
      <c r="BY203" s="16"/>
      <c r="BZ203" s="1841"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1841"/>
      <c r="CB203" s="1842"/>
      <c r="CC203" s="1781"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781"/>
      <c r="CE203" s="1781"/>
      <c r="CF203" s="1781"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781"/>
      <c r="CH203" s="1781"/>
      <c r="CI203" s="1781"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781"/>
      <c r="CK203" s="1781"/>
      <c r="CL203" s="1781"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781"/>
      <c r="CN203" s="1781"/>
      <c r="CO203" s="1781"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781"/>
      <c r="CQ203" s="1781"/>
      <c r="CR203" s="1781"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781"/>
      <c r="CT203" s="1781"/>
      <c r="CU203" s="1781"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781"/>
      <c r="CW203" s="1781"/>
      <c r="CX203" s="1781"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781"/>
      <c r="CZ203" s="1781"/>
      <c r="DA203" s="1781" t="str">
        <f>IF('保険料計算シート（非表示）'!G25&lt;10,"Ұ",IF(ISERROR(MID('保険料計算シート（非表示）'!G25,LEN('保険料計算シート（非表示）'!G25)-1,1)),"",MID('保険料計算シート（非表示）'!G25,LEN('保険料計算シート（非表示）'!G25)-1,1)))</f>
        <v>Ұ</v>
      </c>
      <c r="DB203" s="1781"/>
      <c r="DC203" s="1781"/>
      <c r="DD203" s="1783">
        <f>IF('保険料計算シート（非表示）'!G25=0,0,IF(ISERROR(MID('保険料計算シート（非表示）'!G25,LEN('保険料計算シート（非表示）'!G25),1)),"",MID('保険料計算シート（非表示）'!G25,LEN('保険料計算シート（非表示）'!G25),1)))</f>
        <v>0</v>
      </c>
      <c r="DE203" s="1784"/>
      <c r="DF203" s="1784"/>
      <c r="DG203" s="1610"/>
      <c r="DH203" s="1762"/>
      <c r="DK203" s="10"/>
    </row>
    <row r="204" spans="2:115" ht="16.5" customHeight="1">
      <c r="F204" s="1692">
        <v>9</v>
      </c>
      <c r="G204" s="1693"/>
      <c r="H204" s="1693"/>
      <c r="I204" s="2269"/>
      <c r="J204" s="2270"/>
      <c r="K204" s="2271"/>
      <c r="L204" s="1654">
        <v>0</v>
      </c>
      <c r="M204" s="1655"/>
      <c r="N204" s="1656"/>
      <c r="O204" s="1652">
        <f>I213</f>
        <v>5</v>
      </c>
      <c r="P204" s="1645"/>
      <c r="Q204" s="1653"/>
      <c r="R204" s="1610"/>
      <c r="S204" s="1611"/>
      <c r="U204" s="1692">
        <v>9</v>
      </c>
      <c r="V204" s="1693"/>
      <c r="W204" s="1693"/>
      <c r="X204" s="2269" t="s">
        <v>28</v>
      </c>
      <c r="Y204" s="2270"/>
      <c r="Z204" s="2270"/>
      <c r="AA204" s="1654">
        <v>0</v>
      </c>
      <c r="AB204" s="1655"/>
      <c r="AC204" s="1656"/>
      <c r="AD204" s="1652">
        <f>I213</f>
        <v>5</v>
      </c>
      <c r="AE204" s="1645"/>
      <c r="AF204" s="1653"/>
      <c r="AG204" s="1610"/>
      <c r="AH204" s="1611"/>
      <c r="AJ204" s="1692"/>
      <c r="AK204" s="1693"/>
      <c r="AL204" s="1693"/>
      <c r="AM204" s="1893"/>
      <c r="AN204" s="1396"/>
      <c r="AO204" s="1894"/>
      <c r="AP204" s="1692"/>
      <c r="AQ204" s="1693"/>
      <c r="AR204" s="1694"/>
      <c r="AS204" s="1652"/>
      <c r="AT204" s="1645"/>
      <c r="AU204" s="1653"/>
      <c r="AV204" s="1893"/>
      <c r="AW204" s="1396"/>
      <c r="AX204" s="1894"/>
      <c r="AY204" s="1692"/>
      <c r="AZ204" s="1693"/>
      <c r="BA204" s="1694"/>
      <c r="BB204" s="1652"/>
      <c r="BC204" s="1645"/>
      <c r="BD204" s="1653"/>
      <c r="BE204" s="1893"/>
      <c r="BF204" s="1396"/>
      <c r="BG204" s="1894"/>
      <c r="BH204" s="1692"/>
      <c r="BI204" s="1693"/>
      <c r="BJ204" s="1694"/>
      <c r="BK204" s="1612"/>
      <c r="BL204" s="1613"/>
      <c r="BM204" s="1614"/>
      <c r="BN204" s="1610"/>
      <c r="BO204" s="1611"/>
      <c r="BQ204" s="1766"/>
      <c r="BR204" s="1767"/>
      <c r="BS204" s="1768"/>
      <c r="BT204" s="1772"/>
      <c r="BU204" s="1773"/>
      <c r="BV204" s="1773"/>
      <c r="BW204" s="1773"/>
      <c r="BX204" s="1774"/>
      <c r="BY204" s="16"/>
      <c r="BZ204" s="1843"/>
      <c r="CA204" s="1843"/>
      <c r="CB204" s="1844"/>
      <c r="CC204" s="1782"/>
      <c r="CD204" s="1782"/>
      <c r="CE204" s="1782"/>
      <c r="CF204" s="1782"/>
      <c r="CG204" s="1782"/>
      <c r="CH204" s="1782"/>
      <c r="CI204" s="1782"/>
      <c r="CJ204" s="1782"/>
      <c r="CK204" s="1782"/>
      <c r="CL204" s="1782"/>
      <c r="CM204" s="1782"/>
      <c r="CN204" s="1782"/>
      <c r="CO204" s="1782"/>
      <c r="CP204" s="1782"/>
      <c r="CQ204" s="1782"/>
      <c r="CR204" s="1782"/>
      <c r="CS204" s="1782"/>
      <c r="CT204" s="1782"/>
      <c r="CU204" s="1782"/>
      <c r="CV204" s="1782"/>
      <c r="CW204" s="1782"/>
      <c r="CX204" s="1782"/>
      <c r="CY204" s="1782"/>
      <c r="CZ204" s="1782"/>
      <c r="DA204" s="1782"/>
      <c r="DB204" s="1782"/>
      <c r="DC204" s="1782"/>
      <c r="DD204" s="1785"/>
      <c r="DE204" s="1786"/>
      <c r="DF204" s="1786"/>
      <c r="DG204" s="1610"/>
      <c r="DH204" s="1762"/>
      <c r="DK204" s="10"/>
    </row>
    <row r="205" spans="2:115" ht="7.5" customHeight="1">
      <c r="J205" s="33"/>
      <c r="K205" s="33"/>
      <c r="L205" s="33"/>
      <c r="BN205" s="22"/>
      <c r="BO205" s="22"/>
      <c r="BQ205" s="1766"/>
      <c r="BR205" s="1767"/>
      <c r="BS205" s="1768"/>
      <c r="BT205" s="1775"/>
      <c r="BU205" s="1776"/>
      <c r="BV205" s="1776"/>
      <c r="BW205" s="1776"/>
      <c r="BX205" s="1777"/>
      <c r="BY205" s="19"/>
      <c r="BZ205" s="41"/>
      <c r="CA205" s="41"/>
      <c r="CB205" s="41"/>
      <c r="CC205" s="41"/>
      <c r="CD205" s="41"/>
      <c r="CE205" s="1592" t="s">
        <v>113</v>
      </c>
      <c r="CF205" s="1592"/>
      <c r="CG205" s="12"/>
      <c r="CH205" s="12"/>
      <c r="CI205" s="12"/>
      <c r="CJ205" s="12"/>
      <c r="CK205" s="12"/>
      <c r="CL205" s="12"/>
      <c r="CM205" s="12"/>
      <c r="CN205" s="1592" t="s">
        <v>113</v>
      </c>
      <c r="CO205" s="1592"/>
      <c r="CP205" s="12"/>
      <c r="CQ205" s="12"/>
      <c r="CR205" s="12"/>
      <c r="CS205" s="12"/>
      <c r="CT205" s="12"/>
      <c r="CU205" s="12"/>
      <c r="CV205" s="12"/>
      <c r="CW205" s="1592" t="s">
        <v>113</v>
      </c>
      <c r="CX205" s="1592"/>
      <c r="CY205" s="12"/>
      <c r="CZ205" s="12"/>
      <c r="DA205" s="12"/>
      <c r="DB205" s="12"/>
      <c r="DC205" s="12"/>
      <c r="DD205" s="12"/>
      <c r="DE205" s="12"/>
      <c r="DF205" s="12"/>
      <c r="DG205" s="12"/>
      <c r="DH205" s="143"/>
      <c r="DK205" s="10"/>
    </row>
    <row r="206" spans="2:115" ht="4.9000000000000004" customHeight="1">
      <c r="J206" s="33"/>
      <c r="K206" s="33"/>
      <c r="L206" s="33"/>
      <c r="X206" s="1836" t="s">
        <v>207</v>
      </c>
      <c r="Y206" s="1836"/>
      <c r="Z206" s="1836"/>
      <c r="AA206" s="1836"/>
      <c r="AB206" s="1836"/>
      <c r="AC206" s="1836"/>
      <c r="AD206" s="150"/>
      <c r="AF206" s="1671" t="s">
        <v>206</v>
      </c>
      <c r="AG206" s="1611" t="s">
        <v>205</v>
      </c>
      <c r="AH206" s="1611"/>
      <c r="AI206" s="1611"/>
      <c r="AL206" s="1671" t="s">
        <v>206</v>
      </c>
      <c r="AM206" s="1611" t="s">
        <v>367</v>
      </c>
      <c r="AN206" s="1611"/>
      <c r="AO206" s="1611"/>
      <c r="AR206" s="1671" t="s">
        <v>206</v>
      </c>
      <c r="AS206" s="1611" t="s">
        <v>208</v>
      </c>
      <c r="AT206" s="1611"/>
      <c r="AU206" s="1611"/>
      <c r="AX206" s="1671" t="s">
        <v>206</v>
      </c>
      <c r="AY206" s="2237" t="s">
        <v>209</v>
      </c>
      <c r="AZ206" s="2237"/>
      <c r="BA206" s="2237"/>
      <c r="BB206" s="2237"/>
      <c r="BC206" s="2237"/>
      <c r="BD206" s="2237"/>
      <c r="BN206" s="22"/>
      <c r="BO206" s="22"/>
      <c r="BQ206" s="1766"/>
      <c r="BR206" s="1767"/>
      <c r="BS206" s="1768"/>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1836"/>
      <c r="Y207" s="1836"/>
      <c r="Z207" s="1836"/>
      <c r="AA207" s="1836"/>
      <c r="AB207" s="1836"/>
      <c r="AC207" s="1836"/>
      <c r="AD207" s="150"/>
      <c r="AF207" s="1671"/>
      <c r="AG207" s="1611"/>
      <c r="AH207" s="1611"/>
      <c r="AI207" s="1611"/>
      <c r="AL207" s="1671"/>
      <c r="AM207" s="1611"/>
      <c r="AN207" s="1611"/>
      <c r="AO207" s="1611"/>
      <c r="AR207" s="1671"/>
      <c r="AS207" s="1611"/>
      <c r="AT207" s="1611"/>
      <c r="AU207" s="1611"/>
      <c r="AX207" s="1671"/>
      <c r="AY207" s="2237"/>
      <c r="AZ207" s="2237"/>
      <c r="BA207" s="2237"/>
      <c r="BB207" s="2237"/>
      <c r="BC207" s="2237"/>
      <c r="BD207" s="2237"/>
      <c r="BG207" s="2238" t="s">
        <v>183</v>
      </c>
      <c r="BH207" s="2239"/>
      <c r="BI207" s="2239"/>
      <c r="BJ207" s="2239"/>
      <c r="BK207" s="2239"/>
      <c r="BL207" s="2239"/>
      <c r="BM207" s="2239"/>
      <c r="BN207" s="2239"/>
      <c r="BO207" s="2239"/>
      <c r="BP207" s="2240"/>
      <c r="BQ207" s="1766"/>
      <c r="BR207" s="1767"/>
      <c r="BS207" s="1768"/>
      <c r="BT207" s="1772" t="s">
        <v>173</v>
      </c>
      <c r="BU207" s="1773"/>
      <c r="BV207" s="1773"/>
      <c r="BW207" s="1773"/>
      <c r="BX207" s="1774"/>
      <c r="BY207" s="16"/>
      <c r="BZ207" s="1671"/>
      <c r="CA207" s="1671"/>
      <c r="CB207" s="1671"/>
      <c r="CC207" s="1671" t="s">
        <v>33</v>
      </c>
      <c r="CD207" s="1671"/>
      <c r="CE207" s="1671"/>
      <c r="CF207" s="1671" t="s">
        <v>34</v>
      </c>
      <c r="CG207" s="1671"/>
      <c r="CH207" s="1671"/>
      <c r="CI207" s="1671" t="s">
        <v>31</v>
      </c>
      <c r="CJ207" s="1671"/>
      <c r="CK207" s="1671"/>
      <c r="CL207" s="1671" t="s">
        <v>32</v>
      </c>
      <c r="CM207" s="1671"/>
      <c r="CN207" s="1671"/>
      <c r="CO207" s="1671" t="s">
        <v>33</v>
      </c>
      <c r="CP207" s="1671"/>
      <c r="CQ207" s="1671"/>
      <c r="CR207" s="1671" t="s">
        <v>35</v>
      </c>
      <c r="CS207" s="1671"/>
      <c r="CT207" s="1671"/>
      <c r="CU207" s="1671" t="s">
        <v>31</v>
      </c>
      <c r="CV207" s="1671"/>
      <c r="CW207" s="1671"/>
      <c r="CX207" s="1671" t="s">
        <v>32</v>
      </c>
      <c r="CY207" s="1671"/>
      <c r="CZ207" s="1671"/>
      <c r="DA207" s="1671" t="s">
        <v>33</v>
      </c>
      <c r="DB207" s="1671"/>
      <c r="DC207" s="1671"/>
      <c r="DD207" s="1671" t="s">
        <v>26</v>
      </c>
      <c r="DE207" s="1671"/>
      <c r="DF207" s="1671"/>
      <c r="DH207" s="74"/>
      <c r="DK207" s="10"/>
    </row>
    <row r="208" spans="2:115" ht="2.25" customHeight="1">
      <c r="B208" s="16"/>
      <c r="J208" s="33"/>
      <c r="K208" s="33"/>
      <c r="L208" s="33"/>
      <c r="V208" s="18"/>
      <c r="X208" s="1837"/>
      <c r="Y208" s="1837"/>
      <c r="Z208" s="1837"/>
      <c r="AA208" s="1837"/>
      <c r="AB208" s="1837"/>
      <c r="AC208" s="1837"/>
      <c r="AF208" s="1671"/>
      <c r="AG208" s="1838"/>
      <c r="AH208" s="1838"/>
      <c r="AI208" s="1838"/>
      <c r="AL208" s="1671"/>
      <c r="AM208" s="1838"/>
      <c r="AN208" s="1838"/>
      <c r="AO208" s="1838"/>
      <c r="AR208" s="1671"/>
      <c r="AS208" s="1838"/>
      <c r="AT208" s="1838"/>
      <c r="AU208" s="1838"/>
      <c r="AX208" s="1671"/>
      <c r="AY208" s="2237"/>
      <c r="AZ208" s="2237"/>
      <c r="BA208" s="2237"/>
      <c r="BB208" s="2237"/>
      <c r="BC208" s="2237"/>
      <c r="BD208" s="2237"/>
      <c r="BG208" s="63"/>
      <c r="BH208" s="13"/>
      <c r="BI208" s="13"/>
      <c r="BJ208" s="13"/>
      <c r="BK208" s="13"/>
      <c r="BL208" s="13"/>
      <c r="BM208" s="13"/>
      <c r="BN208" s="13"/>
      <c r="BO208" s="1830" t="s">
        <v>26</v>
      </c>
      <c r="BP208" s="1831"/>
      <c r="BQ208" s="1766"/>
      <c r="BR208" s="1767"/>
      <c r="BS208" s="1768"/>
      <c r="BT208" s="1772"/>
      <c r="BU208" s="1773"/>
      <c r="BV208" s="1773"/>
      <c r="BW208" s="1773"/>
      <c r="BX208" s="1774"/>
      <c r="BY208" s="16"/>
      <c r="BZ208" s="1672"/>
      <c r="CA208" s="1672"/>
      <c r="CB208" s="1672"/>
      <c r="CC208" s="1672"/>
      <c r="CD208" s="1672"/>
      <c r="CE208" s="1672"/>
      <c r="CF208" s="1672"/>
      <c r="CG208" s="1672"/>
      <c r="CH208" s="1672"/>
      <c r="CI208" s="1672"/>
      <c r="CJ208" s="1672"/>
      <c r="CK208" s="1672"/>
      <c r="CL208" s="1672"/>
      <c r="CM208" s="1672"/>
      <c r="CN208" s="1672"/>
      <c r="CO208" s="1672"/>
      <c r="CP208" s="1672"/>
      <c r="CQ208" s="1672"/>
      <c r="CR208" s="1672"/>
      <c r="CS208" s="1672"/>
      <c r="CT208" s="1672"/>
      <c r="CU208" s="1672"/>
      <c r="CV208" s="1672"/>
      <c r="CW208" s="1672"/>
      <c r="CX208" s="1672"/>
      <c r="CY208" s="1672"/>
      <c r="CZ208" s="1672"/>
      <c r="DA208" s="1672"/>
      <c r="DB208" s="1672"/>
      <c r="DC208" s="1672"/>
      <c r="DD208" s="1672"/>
      <c r="DE208" s="1672"/>
      <c r="DF208" s="1672"/>
      <c r="DH208" s="74"/>
      <c r="DK208" s="10"/>
    </row>
    <row r="209" spans="2:115" ht="25.5" customHeight="1">
      <c r="B209" s="1812" t="s">
        <v>184</v>
      </c>
      <c r="C209" s="1813"/>
      <c r="D209" s="1813"/>
      <c r="E209" s="1813"/>
      <c r="F209" s="1813"/>
      <c r="G209" s="1813"/>
      <c r="H209" s="1813"/>
      <c r="V209" s="18"/>
      <c r="X209" s="1471">
        <v>6</v>
      </c>
      <c r="Y209" s="1472"/>
      <c r="Z209" s="1473"/>
      <c r="AA209" s="1481">
        <v>2</v>
      </c>
      <c r="AB209" s="1798"/>
      <c r="AC209" s="1799"/>
      <c r="AD209" s="1610"/>
      <c r="AE209" s="1671"/>
      <c r="AG209" s="1471"/>
      <c r="AH209" s="1472"/>
      <c r="AI209" s="1483"/>
      <c r="AJ209" s="1610"/>
      <c r="AK209" s="1671"/>
      <c r="AM209" s="1471"/>
      <c r="AN209" s="1472"/>
      <c r="AO209" s="1483"/>
      <c r="AP209" s="1610"/>
      <c r="AQ209" s="1671"/>
      <c r="AS209" s="1471"/>
      <c r="AT209" s="1472"/>
      <c r="AU209" s="1483"/>
      <c r="AV209" s="1610"/>
      <c r="AW209" s="1671"/>
      <c r="AY209" s="1471"/>
      <c r="AZ209" s="1472"/>
      <c r="BA209" s="1483"/>
      <c r="BB209" s="1610"/>
      <c r="BC209" s="1671"/>
      <c r="BG209" s="16"/>
      <c r="BO209" s="1832"/>
      <c r="BP209" s="1833"/>
      <c r="BQ209" s="1766"/>
      <c r="BR209" s="1767"/>
      <c r="BS209" s="1768"/>
      <c r="BT209" s="1772"/>
      <c r="BU209" s="1773"/>
      <c r="BV209" s="1773"/>
      <c r="BW209" s="1773"/>
      <c r="BX209" s="1774"/>
      <c r="BY209" s="16"/>
      <c r="BZ209" s="1816"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1817"/>
      <c r="CB209" s="1818"/>
      <c r="CC209" s="1758"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1759"/>
      <c r="CE209" s="1760"/>
      <c r="CF209" s="1758"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1759"/>
      <c r="CH209" s="1760"/>
      <c r="CI209" s="1758"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1759"/>
      <c r="CK209" s="1760"/>
      <c r="CL209" s="1758"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1759"/>
      <c r="CN209" s="1760"/>
      <c r="CO209" s="1758"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1759"/>
      <c r="CQ209" s="1760"/>
      <c r="CR209" s="1758"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1759"/>
      <c r="CT209" s="1760"/>
      <c r="CU209" s="1758"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1759"/>
      <c r="CW209" s="1760"/>
      <c r="CX209" s="1758" t="str">
        <f>IF('保険料計算シート（非表示）'!I25&lt;100,IF('保険料計算シート（非表示）'!I25&lt;10,"","Ұ"),IF(ISERROR(MID('保険料計算シート（非表示）'!I25,LEN('保険料計算シート（非表示）'!I25)-2,1)),"",MID('保険料計算シート（非表示）'!I25,LEN('保険料計算シート（非表示）'!I25)-2,1)))</f>
        <v/>
      </c>
      <c r="CY209" s="1759"/>
      <c r="CZ209" s="1760"/>
      <c r="DA209" s="1758" t="str">
        <f>IF('保険料計算シート（非表示）'!I25&lt;10,"Ұ",IF(ISERROR(MID('保険料計算シート（非表示）'!I25,LEN('保険料計算シート（非表示）'!I25)-1,1)),"",MID('保険料計算シート（非表示）'!I25,LEN('保険料計算シート（非表示）'!I25)-1,1)))</f>
        <v>Ұ</v>
      </c>
      <c r="DB209" s="1759"/>
      <c r="DC209" s="1760"/>
      <c r="DD209" s="1779">
        <f>IF('保険料計算シート（非表示）'!I25=0,0,IF(ISERROR(MID('保険料計算シート（非表示）'!I25,LEN('保険料計算シート（非表示）'!I25),1)),"",MID('保険料計算シート（非表示）'!I25,LEN('保険料計算シート（非表示）'!I25),1)))</f>
        <v>0</v>
      </c>
      <c r="DE209" s="1759"/>
      <c r="DF209" s="1780"/>
      <c r="DG209" s="1610"/>
      <c r="DH209" s="1778"/>
      <c r="DK209" s="10"/>
    </row>
    <row r="210" spans="2:115" ht="7.5" customHeight="1">
      <c r="B210" s="1812" t="str">
        <f>" 1．"&amp;AR81</f>
        <v xml:space="preserve"> 1．令和</v>
      </c>
      <c r="C210" s="1731"/>
      <c r="D210" s="1731"/>
      <c r="E210" s="1731"/>
      <c r="F210" s="1731"/>
      <c r="G210" s="1731"/>
      <c r="V210" s="18"/>
      <c r="BG210" s="19"/>
      <c r="BH210" s="12"/>
      <c r="BI210" s="12"/>
      <c r="BJ210" s="12"/>
      <c r="BK210" s="12"/>
      <c r="BL210" s="12"/>
      <c r="BM210" s="12"/>
      <c r="BN210" s="12"/>
      <c r="BO210" s="1834"/>
      <c r="BP210" s="1835"/>
      <c r="BQ210" s="1769"/>
      <c r="BR210" s="1770"/>
      <c r="BS210" s="1771"/>
      <c r="BT210" s="1775"/>
      <c r="BU210" s="1776"/>
      <c r="BV210" s="1776"/>
      <c r="BW210" s="1776"/>
      <c r="BX210" s="1777"/>
      <c r="BY210" s="19"/>
      <c r="BZ210" s="41"/>
      <c r="CA210" s="41"/>
      <c r="CB210" s="41"/>
      <c r="CC210" s="41"/>
      <c r="CD210" s="41"/>
      <c r="CE210" s="1592" t="s">
        <v>113</v>
      </c>
      <c r="CF210" s="1592"/>
      <c r="CG210" s="12"/>
      <c r="CH210" s="12"/>
      <c r="CI210" s="12"/>
      <c r="CJ210" s="12"/>
      <c r="CK210" s="12"/>
      <c r="CL210" s="12"/>
      <c r="CM210" s="12"/>
      <c r="CN210" s="1592" t="s">
        <v>113</v>
      </c>
      <c r="CO210" s="1592"/>
      <c r="CP210" s="12"/>
      <c r="CQ210" s="12"/>
      <c r="CR210" s="12"/>
      <c r="CS210" s="12"/>
      <c r="CT210" s="12"/>
      <c r="CU210" s="12"/>
      <c r="CV210" s="12"/>
      <c r="CW210" s="1592" t="s">
        <v>113</v>
      </c>
      <c r="CX210" s="1592"/>
      <c r="CY210" s="12"/>
      <c r="CZ210" s="12"/>
      <c r="DA210" s="12"/>
      <c r="DB210" s="12"/>
      <c r="DC210" s="12"/>
      <c r="DD210" s="12"/>
      <c r="DE210" s="12"/>
      <c r="DF210" s="12"/>
      <c r="DG210" s="12"/>
      <c r="DH210" s="143"/>
      <c r="DK210" s="10"/>
    </row>
    <row r="211" spans="2:115" ht="12" customHeight="1">
      <c r="B211" s="1812"/>
      <c r="C211" s="1731"/>
      <c r="D211" s="1731"/>
      <c r="E211" s="1731"/>
      <c r="F211" s="1731"/>
      <c r="G211" s="1731"/>
      <c r="V211" s="18"/>
      <c r="BQ211" s="1819" t="s">
        <v>236</v>
      </c>
      <c r="BR211" s="1820"/>
      <c r="BS211" s="1820"/>
      <c r="BT211" s="1820"/>
      <c r="BU211" s="1820"/>
      <c r="BV211" s="1820"/>
      <c r="BW211" s="1820"/>
      <c r="BX211" s="1821"/>
      <c r="BY211" s="63"/>
      <c r="BZ211" s="1761"/>
      <c r="CA211" s="1761"/>
      <c r="CB211" s="1761"/>
      <c r="CC211" s="1761" t="s">
        <v>33</v>
      </c>
      <c r="CD211" s="1761"/>
      <c r="CE211" s="1761"/>
      <c r="CF211" s="1761" t="s">
        <v>34</v>
      </c>
      <c r="CG211" s="1761"/>
      <c r="CH211" s="1761"/>
      <c r="CI211" s="1761" t="s">
        <v>31</v>
      </c>
      <c r="CJ211" s="1761"/>
      <c r="CK211" s="1761"/>
      <c r="CL211" s="1761" t="s">
        <v>32</v>
      </c>
      <c r="CM211" s="1761"/>
      <c r="CN211" s="1761"/>
      <c r="CO211" s="1761" t="s">
        <v>33</v>
      </c>
      <c r="CP211" s="1761"/>
      <c r="CQ211" s="1761"/>
      <c r="CR211" s="1761" t="s">
        <v>35</v>
      </c>
      <c r="CS211" s="1761"/>
      <c r="CT211" s="1761"/>
      <c r="CU211" s="1761" t="s">
        <v>31</v>
      </c>
      <c r="CV211" s="1761"/>
      <c r="CW211" s="1761"/>
      <c r="CX211" s="1761" t="s">
        <v>32</v>
      </c>
      <c r="CY211" s="1761"/>
      <c r="CZ211" s="1761"/>
      <c r="DA211" s="1761" t="s">
        <v>33</v>
      </c>
      <c r="DB211" s="1761"/>
      <c r="DC211" s="1761"/>
      <c r="DD211" s="1761" t="s">
        <v>26</v>
      </c>
      <c r="DE211" s="1761"/>
      <c r="DF211" s="1761"/>
      <c r="DG211" s="13"/>
      <c r="DH211" s="144"/>
      <c r="DK211" s="10"/>
    </row>
    <row r="212" spans="2:115" ht="4.9000000000000004"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1822"/>
      <c r="BR212" s="1813"/>
      <c r="BS212" s="1813"/>
      <c r="BT212" s="1813"/>
      <c r="BU212" s="1813"/>
      <c r="BV212" s="1813"/>
      <c r="BW212" s="1813"/>
      <c r="BX212" s="1823"/>
      <c r="BY212" s="16"/>
      <c r="BZ212" s="1672"/>
      <c r="CA212" s="1672"/>
      <c r="CB212" s="1672"/>
      <c r="CC212" s="1672"/>
      <c r="CD212" s="1672"/>
      <c r="CE212" s="1672"/>
      <c r="CF212" s="1672"/>
      <c r="CG212" s="1672"/>
      <c r="CH212" s="1672"/>
      <c r="CI212" s="1672"/>
      <c r="CJ212" s="1672"/>
      <c r="CK212" s="1672"/>
      <c r="CL212" s="1672"/>
      <c r="CM212" s="1672"/>
      <c r="CN212" s="1672"/>
      <c r="CO212" s="1672"/>
      <c r="CP212" s="1672"/>
      <c r="CQ212" s="1672"/>
      <c r="CR212" s="1672"/>
      <c r="CS212" s="1672"/>
      <c r="CT212" s="1672"/>
      <c r="CU212" s="1672"/>
      <c r="CV212" s="1672"/>
      <c r="CW212" s="1672"/>
      <c r="CX212" s="1672"/>
      <c r="CY212" s="1672"/>
      <c r="CZ212" s="1672"/>
      <c r="DA212" s="1672"/>
      <c r="DB212" s="1672"/>
      <c r="DC212" s="1672"/>
      <c r="DD212" s="1672"/>
      <c r="DE212" s="1672"/>
      <c r="DF212" s="1672"/>
      <c r="DH212" s="74"/>
      <c r="DK212" s="10"/>
    </row>
    <row r="213" spans="2:115" ht="25.5" customHeight="1">
      <c r="B213" s="16"/>
      <c r="F213" s="1795">
        <v>0</v>
      </c>
      <c r="G213" s="1796"/>
      <c r="H213" s="1797"/>
      <c r="I213" s="1481">
        <f>IF(I217=9,0,I217+1)</f>
        <v>5</v>
      </c>
      <c r="J213" s="1798"/>
      <c r="K213" s="1799"/>
      <c r="L213" s="1610" t="s">
        <v>186</v>
      </c>
      <c r="M213" s="1671"/>
      <c r="N213" s="1829"/>
      <c r="O213" s="1471">
        <v>1</v>
      </c>
      <c r="P213" s="1472"/>
      <c r="Q213" s="1483"/>
      <c r="R213" s="1828" t="s">
        <v>185</v>
      </c>
      <c r="S213" s="1671"/>
      <c r="W213" s="1801" t="s">
        <v>196</v>
      </c>
      <c r="X213" s="1800"/>
      <c r="Y213" s="1800"/>
      <c r="Z213" s="1800"/>
      <c r="AA213" s="1800"/>
      <c r="AB213" s="1800" t="s">
        <v>190</v>
      </c>
      <c r="AC213" s="1800"/>
      <c r="AD213" s="1815">
        <f>算定基礎賃金集計表!BZ10</f>
        <v>0</v>
      </c>
      <c r="AE213" s="1815"/>
      <c r="AF213" s="1815"/>
      <c r="AG213" s="1815"/>
      <c r="AH213" s="1839" t="s">
        <v>214</v>
      </c>
      <c r="AI213" s="1839"/>
      <c r="AJ213" s="2241">
        <f>算定基礎賃金集計表!CE10</f>
        <v>0</v>
      </c>
      <c r="AK213" s="2241"/>
      <c r="AL213" s="2241"/>
      <c r="AM213" s="2241"/>
      <c r="AN213" s="2241"/>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1824"/>
      <c r="BR213" s="1813"/>
      <c r="BS213" s="1813"/>
      <c r="BT213" s="1813"/>
      <c r="BU213" s="1813"/>
      <c r="BV213" s="1813"/>
      <c r="BW213" s="1813"/>
      <c r="BX213" s="1823"/>
      <c r="BY213" s="16"/>
      <c r="BZ213" s="1816"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1817"/>
      <c r="CB213" s="1818"/>
      <c r="CC213" s="1758"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1759"/>
      <c r="CE213" s="1760"/>
      <c r="CF213" s="1758"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1759"/>
      <c r="CH213" s="1760"/>
      <c r="CI213" s="1758"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1759"/>
      <c r="CK213" s="1760"/>
      <c r="CL213" s="1758"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1759"/>
      <c r="CN213" s="1760"/>
      <c r="CO213" s="1758"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1759"/>
      <c r="CQ213" s="1760"/>
      <c r="CR213" s="1758"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1759"/>
      <c r="CT213" s="1760"/>
      <c r="CU213" s="1758"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1759"/>
      <c r="CW213" s="1760"/>
      <c r="CX213" s="1758" t="str">
        <f>IF('保険料計算シート（非表示）'!J25&lt;100,IF('保険料計算シート（非表示）'!J25&lt;10,"","Ұ"),IF(ISERROR(MID('保険料計算シート（非表示）'!J25,LEN('保険料計算シート（非表示）'!J25)-2,1)),"",MID('保険料計算シート（非表示）'!J25,LEN('保険料計算シート（非表示）'!J25)-2,1)))</f>
        <v/>
      </c>
      <c r="CY213" s="1759"/>
      <c r="CZ213" s="1760"/>
      <c r="DA213" s="1758" t="str">
        <f>IF('保険料計算シート（非表示）'!J25&lt;10,"Ұ",IF(ISERROR(MID('保険料計算シート（非表示）'!J25,LEN('保険料計算シート（非表示）'!J25)-1,1)),"",MID('保険料計算シート（非表示）'!J25,LEN('保険料計算シート（非表示）'!J25)-1,1)))</f>
        <v>Ұ</v>
      </c>
      <c r="DB213" s="1759"/>
      <c r="DC213" s="1760"/>
      <c r="DD213" s="1779">
        <f>IF('保険料計算シート（非表示）'!J25=0,0,IF(ISERROR(MID('保険料計算シート（非表示）'!J25,LEN('保険料計算シート（非表示）'!J25),1)),"",MID('保険料計算シート（非表示）'!J25,LEN('保険料計算シート（非表示）'!J25),1)))</f>
        <v>0</v>
      </c>
      <c r="DE213" s="1759"/>
      <c r="DF213" s="1780"/>
      <c r="DG213" s="1610"/>
      <c r="DH213" s="1778"/>
      <c r="DK213" s="10"/>
    </row>
    <row r="214" spans="2:115" ht="7.5" customHeight="1" thickBot="1">
      <c r="B214" s="16"/>
      <c r="N214" s="1702" t="s">
        <v>365</v>
      </c>
      <c r="O214" s="1702"/>
      <c r="P214" s="1702"/>
      <c r="Q214" s="1702"/>
      <c r="R214" s="1702"/>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1825"/>
      <c r="BR214" s="1826"/>
      <c r="BS214" s="1826"/>
      <c r="BT214" s="1826"/>
      <c r="BU214" s="1826"/>
      <c r="BV214" s="1826"/>
      <c r="BW214" s="1826"/>
      <c r="BX214" s="1827"/>
      <c r="BY214" s="145"/>
      <c r="BZ214" s="85"/>
      <c r="CA214" s="85"/>
      <c r="CB214" s="85"/>
      <c r="CC214" s="85"/>
      <c r="CD214" s="85"/>
      <c r="CE214" s="1750" t="s">
        <v>113</v>
      </c>
      <c r="CF214" s="1750"/>
      <c r="CG214" s="76"/>
      <c r="CH214" s="76"/>
      <c r="CI214" s="76"/>
      <c r="CJ214" s="76"/>
      <c r="CK214" s="76"/>
      <c r="CL214" s="76"/>
      <c r="CM214" s="76"/>
      <c r="CN214" s="1750" t="s">
        <v>113</v>
      </c>
      <c r="CO214" s="1750"/>
      <c r="CP214" s="76"/>
      <c r="CQ214" s="76"/>
      <c r="CR214" s="76"/>
      <c r="CS214" s="76"/>
      <c r="CT214" s="76"/>
      <c r="CU214" s="76"/>
      <c r="CV214" s="76"/>
      <c r="CW214" s="1750" t="s">
        <v>113</v>
      </c>
      <c r="CX214" s="1750"/>
      <c r="CY214" s="76"/>
      <c r="CZ214" s="76"/>
      <c r="DA214" s="76"/>
      <c r="DB214" s="76"/>
      <c r="DC214" s="76"/>
      <c r="DD214" s="76"/>
      <c r="DE214" s="76"/>
      <c r="DF214" s="76"/>
      <c r="DG214" s="76"/>
      <c r="DH214" s="77"/>
      <c r="DK214" s="10"/>
    </row>
    <row r="215" spans="2:115" ht="4.9000000000000004" customHeight="1" thickTop="1">
      <c r="B215" s="16"/>
      <c r="N215" s="1702"/>
      <c r="O215" s="1702"/>
      <c r="P215" s="1702"/>
      <c r="Q215" s="1702"/>
      <c r="R215" s="1702"/>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1802" t="s">
        <v>182</v>
      </c>
      <c r="CR215" s="1803"/>
      <c r="CS215" s="1803"/>
      <c r="CT215" s="1803"/>
      <c r="CU215" s="1803"/>
      <c r="CV215" s="1803"/>
      <c r="CW215" s="1803"/>
      <c r="CX215" s="1803"/>
      <c r="CY215" s="1803"/>
      <c r="CZ215" s="1803"/>
      <c r="DA215" s="1803"/>
      <c r="DB215" s="1803"/>
      <c r="DC215" s="1803"/>
      <c r="DD215" s="1803"/>
      <c r="DE215" s="1803"/>
      <c r="DF215" s="1803"/>
      <c r="DG215" s="1803"/>
      <c r="DH215" s="1804"/>
      <c r="DK215" s="10"/>
    </row>
    <row r="216" spans="2:115" ht="19.5" customHeight="1">
      <c r="B216" s="16" t="str">
        <f>" 2．"&amp;AR54</f>
        <v xml:space="preserve"> 2．令和</v>
      </c>
      <c r="W216" s="271"/>
      <c r="X216" s="269"/>
      <c r="Y216" s="269"/>
      <c r="Z216" s="269"/>
      <c r="AA216" s="269"/>
      <c r="AB216" s="269"/>
      <c r="AC216" s="269"/>
      <c r="AD216" s="1814">
        <f>T157</f>
        <v>0</v>
      </c>
      <c r="AE216" s="1814"/>
      <c r="AF216" s="1814"/>
      <c r="AG216" s="1814"/>
      <c r="AH216" s="1814"/>
      <c r="AI216" s="1814"/>
      <c r="AJ216" s="1814"/>
      <c r="AK216" s="1814"/>
      <c r="AL216" s="1814"/>
      <c r="AM216" s="1814"/>
      <c r="AN216" s="1814"/>
      <c r="AO216" s="1814"/>
      <c r="AP216" s="1814"/>
      <c r="AQ216" s="1814"/>
      <c r="AR216" s="1814"/>
      <c r="AS216" s="1814"/>
      <c r="AT216" s="1814"/>
      <c r="AU216" s="1814"/>
      <c r="AV216" s="1814"/>
      <c r="AW216" s="1814"/>
      <c r="AX216" s="1814"/>
      <c r="AY216" s="1814"/>
      <c r="AZ216" s="1814"/>
      <c r="BA216" s="1814"/>
      <c r="BB216" s="1814"/>
      <c r="BC216" s="1814"/>
      <c r="BD216" s="1814"/>
      <c r="BE216" s="1814"/>
      <c r="BF216" s="1814"/>
      <c r="BG216" s="1814"/>
      <c r="BH216" s="1814"/>
      <c r="BI216" s="1814"/>
      <c r="BJ216" s="1814"/>
      <c r="BK216" s="1814"/>
      <c r="BL216" s="1814"/>
      <c r="BM216" s="269"/>
      <c r="BN216" s="269"/>
      <c r="BO216" s="269"/>
      <c r="BP216" s="269"/>
      <c r="BQ216" s="67"/>
      <c r="BR216" s="1794" t="s">
        <v>191</v>
      </c>
      <c r="BS216" s="1794"/>
      <c r="BT216" s="1794"/>
      <c r="BU216" s="1794"/>
      <c r="BV216" s="1794"/>
      <c r="BW216" s="68"/>
      <c r="BX216" s="68"/>
      <c r="BY216" s="68"/>
      <c r="BZ216" s="68"/>
      <c r="CA216" s="68"/>
      <c r="CB216" s="68"/>
      <c r="CC216" s="68"/>
      <c r="CD216" s="68"/>
      <c r="CE216" s="68"/>
      <c r="CF216" s="68"/>
      <c r="CG216" s="68"/>
      <c r="CH216" s="68"/>
      <c r="CI216" s="68"/>
      <c r="CJ216" s="68"/>
      <c r="CK216" s="68"/>
      <c r="CL216" s="68"/>
      <c r="CM216" s="68"/>
      <c r="CN216" s="68"/>
      <c r="CO216" s="68"/>
      <c r="CP216" s="68"/>
      <c r="CQ216" s="1805"/>
      <c r="CR216" s="1806"/>
      <c r="CS216" s="1806"/>
      <c r="CT216" s="1806"/>
      <c r="CU216" s="1806"/>
      <c r="CV216" s="1806"/>
      <c r="CW216" s="1806"/>
      <c r="CX216" s="1806"/>
      <c r="CY216" s="1806"/>
      <c r="CZ216" s="1806"/>
      <c r="DA216" s="1806"/>
      <c r="DB216" s="1806"/>
      <c r="DC216" s="1806"/>
      <c r="DD216" s="1806"/>
      <c r="DE216" s="1806"/>
      <c r="DF216" s="1806"/>
      <c r="DG216" s="1806"/>
      <c r="DH216" s="1807"/>
    </row>
    <row r="217" spans="2:115" ht="23.25" customHeight="1">
      <c r="B217" s="16"/>
      <c r="F217" s="1795">
        <v>0</v>
      </c>
      <c r="G217" s="1796"/>
      <c r="H217" s="1797"/>
      <c r="I217" s="1481">
        <f>MOD(算定基礎賃金集計表!F26,10)</f>
        <v>4</v>
      </c>
      <c r="J217" s="1798"/>
      <c r="K217" s="1799"/>
      <c r="L217" s="1610" t="s">
        <v>213</v>
      </c>
      <c r="M217" s="1671"/>
      <c r="N217" s="1671"/>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553" t="s">
        <v>190</v>
      </c>
      <c r="BS217" s="1553"/>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1811" t="s">
        <v>716</v>
      </c>
      <c r="CR217" s="1811"/>
      <c r="CS217" s="1811"/>
      <c r="CT217" s="1811"/>
      <c r="CU217" s="1811"/>
      <c r="CV217" s="1811"/>
      <c r="CW217" s="1811"/>
      <c r="CX217" s="1811"/>
      <c r="CY217" s="1811"/>
      <c r="CZ217" s="1811"/>
      <c r="DA217" s="1811"/>
      <c r="DB217" s="1811"/>
      <c r="DC217" s="1811"/>
      <c r="DD217" s="1811"/>
      <c r="DE217" s="1811"/>
      <c r="DF217" s="1811"/>
      <c r="DG217" s="1811"/>
      <c r="DH217" s="1811"/>
    </row>
    <row r="218" spans="2:115" ht="23.25" customHeight="1">
      <c r="B218" s="16"/>
      <c r="W218" s="1809" t="s">
        <v>194</v>
      </c>
      <c r="X218" s="1810"/>
      <c r="Y218" s="1810"/>
      <c r="Z218" s="1810"/>
      <c r="AA218" s="1810"/>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814">
        <f>T162</f>
        <v>0</v>
      </c>
      <c r="AE219" s="1814"/>
      <c r="AF219" s="1814"/>
      <c r="AG219" s="1814"/>
      <c r="AH219" s="1814"/>
      <c r="AI219" s="1814"/>
      <c r="AJ219" s="1814"/>
      <c r="AK219" s="1814"/>
      <c r="AL219" s="1814"/>
      <c r="AM219" s="1814"/>
      <c r="AN219" s="1814"/>
      <c r="AO219" s="1814"/>
      <c r="AP219" s="1814"/>
      <c r="AQ219" s="1814"/>
      <c r="AR219" s="1814"/>
      <c r="AS219" s="1814"/>
      <c r="AT219" s="1814"/>
      <c r="AU219" s="1814"/>
      <c r="AV219" s="1814"/>
      <c r="AW219" s="1814"/>
      <c r="AX219" s="1814"/>
      <c r="AY219" s="1814"/>
      <c r="AZ219" s="1814"/>
      <c r="BA219" s="1814"/>
      <c r="BB219" s="1814"/>
      <c r="BC219" s="1814"/>
      <c r="BD219" s="1814"/>
      <c r="BE219" s="1814"/>
      <c r="BF219" s="1814"/>
      <c r="BG219" s="1814"/>
      <c r="BH219" s="1814"/>
      <c r="BI219" s="1814"/>
      <c r="BJ219" s="1814"/>
      <c r="BK219" s="1814"/>
      <c r="BL219" s="1814"/>
      <c r="BM219" s="1808" t="s">
        <v>195</v>
      </c>
      <c r="BN219" s="1808"/>
      <c r="BO219" s="1808"/>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1808"/>
      <c r="BN220" s="1808"/>
      <c r="BO220" s="1808"/>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371</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1791" t="s">
        <v>192</v>
      </c>
      <c r="BR223" s="1792"/>
      <c r="BS223" s="1792"/>
      <c r="BT223" s="1792"/>
      <c r="BU223" s="1792"/>
      <c r="BV223" s="1792"/>
      <c r="BW223" s="1792"/>
      <c r="BX223" s="1792"/>
      <c r="BY223" s="1792"/>
      <c r="BZ223" s="1792"/>
      <c r="CA223" s="1792"/>
      <c r="CB223" s="1792"/>
      <c r="CC223" s="1792"/>
      <c r="CD223" s="1792"/>
      <c r="CE223" s="1792"/>
      <c r="CF223" s="1792"/>
      <c r="CG223" s="1792"/>
      <c r="CH223" s="1792"/>
      <c r="CI223" s="1792"/>
      <c r="CJ223" s="1792"/>
      <c r="CK223" s="1792"/>
      <c r="CL223" s="1792"/>
      <c r="CM223" s="1792"/>
      <c r="CN223" s="1792"/>
      <c r="CO223" s="1792"/>
      <c r="CP223" s="1793"/>
      <c r="CQ223" s="1788" t="s">
        <v>189</v>
      </c>
      <c r="CR223" s="1789"/>
      <c r="CS223" s="1789"/>
      <c r="CT223" s="1789"/>
      <c r="CU223" s="1789"/>
      <c r="CV223" s="1789"/>
      <c r="CW223" s="1789"/>
      <c r="CX223" s="1789"/>
      <c r="CY223" s="1789"/>
      <c r="CZ223" s="1789"/>
      <c r="DA223" s="1789"/>
      <c r="DB223" s="1789"/>
      <c r="DC223" s="1789"/>
      <c r="DD223" s="1789"/>
      <c r="DE223" s="1789"/>
      <c r="DF223" s="1789"/>
      <c r="DG223" s="1789"/>
      <c r="DH223" s="1790"/>
    </row>
    <row r="224" spans="2:115" ht="10.5" customHeight="1"/>
  </sheetData>
  <sheetProtection sheet="1" objects="1" selectLockedCells="1"/>
  <protectedRanges>
    <protectedRange password="C13C" sqref="AF117:BG119" name="範囲1"/>
  </protectedRanges>
  <mergeCells count="908">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BX48:BY50"/>
    <mergeCell ref="CE54:CG56"/>
    <mergeCell ref="CG32:DC42"/>
    <mergeCell ref="CC54:CD56"/>
    <mergeCell ref="CY61:CZ63"/>
    <mergeCell ref="BU61:BW63"/>
    <mergeCell ref="BR61:BT63"/>
    <mergeCell ref="BW64:BX64"/>
    <mergeCell ref="BX43:BY45"/>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CW214:CX214"/>
    <mergeCell ref="DD213:DF213"/>
    <mergeCell ref="DA213:DC213"/>
    <mergeCell ref="CX211:CZ212"/>
    <mergeCell ref="CR209:CT209"/>
    <mergeCell ref="CX209:CZ209"/>
    <mergeCell ref="CL211:CN212"/>
    <mergeCell ref="CO211:CQ212"/>
    <mergeCell ref="CR211:CT212"/>
    <mergeCell ref="CU211:CW212"/>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CZ187:DB187"/>
    <mergeCell ref="DC187:DE187"/>
    <mergeCell ref="BT190:BY192"/>
    <mergeCell ref="BZ191:CE191"/>
    <mergeCell ref="CN187:CP187"/>
    <mergeCell ref="S189:AH189"/>
    <mergeCell ref="BL187:BQ187"/>
    <mergeCell ref="CE187:CG187"/>
    <mergeCell ref="DF187:DH187"/>
  </mergeCells>
  <phoneticPr fontId="2"/>
  <conditionalFormatting sqref="AY124:BA126">
    <cfRule type="expression" dxfId="18" priority="23" stopIfTrue="1">
      <formula>AND($CD$129="充当を優先（残額は還付）",$AY$124="")</formula>
    </cfRule>
  </conditionalFormatting>
  <conditionalFormatting sqref="AM143:AX145">
    <cfRule type="expression" dxfId="17" priority="9">
      <formula>IF(AND(AND($CV$105=3,$CD$129="充当を優先（残額は還付）"),OR($AY$124=1,$AY$124=3,$AY$124="")),TRUE,FALSE)</formula>
    </cfRule>
  </conditionalFormatting>
  <conditionalFormatting sqref="AM149:AX151">
    <cfRule type="expression" dxfId="16" priority="8">
      <formula>IF(AND(AND($CV$105=3,$CD$129="充当を優先（残額は還付）"),OR($AY$124=1,$AY$124=3,$AY$124="")),TRUE,FALSE)</formula>
    </cfRule>
  </conditionalFormatting>
  <conditionalFormatting sqref="AS176:BF178">
    <cfRule type="expression" dxfId="15" priority="6">
      <formula>AND(MOD(ROUNDDOWN(($AS$176),3),1)=0,$AS$176&lt;&gt;0)</formula>
    </cfRule>
  </conditionalFormatting>
  <conditionalFormatting sqref="AS181:BF183">
    <cfRule type="expression" dxfId="14" priority="5">
      <formula>AND(MOD(ROUNDDOWN(($AS$181),3),1)=0,$AS$181&lt;&gt;0)</formula>
    </cfRule>
  </conditionalFormatting>
  <conditionalFormatting sqref="CW171:DH173">
    <cfRule type="expression" dxfId="13" priority="4">
      <formula>AND(MOD(ROUNDDOWN(($CW$171),3),1)=0,$CW$171&lt;&gt;0)</formula>
    </cfRule>
  </conditionalFormatting>
  <conditionalFormatting sqref="CW176:DH178">
    <cfRule type="expression" dxfId="12" priority="3">
      <formula>AND(MOD(ROUNDDOWN(($CW$176),3),1)=0,$CW$176&lt;&gt;0)</formula>
    </cfRule>
  </conditionalFormatting>
  <conditionalFormatting sqref="CW181:DH183">
    <cfRule type="expression" dxfId="11" priority="2">
      <formula>AND(MOD(ROUNDDOWN(($CW$181),3),1)=0,$CW$181&lt;&gt;0)</formula>
    </cfRule>
  </conditionalFormatting>
  <conditionalFormatting sqref="AS171:BF173">
    <cfRule type="expression" dxfId="10" priority="1">
      <formula>AND(MOD(ROUNDDOWN(($AS$176),3),1)=0,$AS$176&lt;&gt;0)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5"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10"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429" t="s">
        <v>495</v>
      </c>
      <c r="BD2" s="2430"/>
      <c r="BE2" s="2430"/>
      <c r="BF2" s="2430"/>
      <c r="BG2" s="2430"/>
      <c r="BH2" s="2430"/>
      <c r="BI2" s="2430"/>
      <c r="BJ2" s="2430"/>
      <c r="BK2" s="2430"/>
      <c r="BL2" s="2430"/>
      <c r="BM2" s="2430"/>
      <c r="BN2" s="2430"/>
      <c r="BO2" s="2430"/>
      <c r="BP2" s="2431"/>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25">
      <c r="A3" s="365"/>
      <c r="B3" s="365"/>
      <c r="C3" s="365"/>
      <c r="D3" s="365"/>
      <c r="E3" s="365"/>
      <c r="F3" s="2446" t="s">
        <v>54</v>
      </c>
      <c r="G3" s="2446"/>
      <c r="H3" s="2446"/>
      <c r="I3" s="2446" t="s">
        <v>55</v>
      </c>
      <c r="J3" s="2446"/>
      <c r="K3" s="2446"/>
      <c r="L3" s="366"/>
      <c r="M3" s="364"/>
      <c r="N3" s="364"/>
      <c r="O3" s="364"/>
      <c r="P3" s="364"/>
      <c r="Q3" s="364"/>
      <c r="R3" s="364"/>
      <c r="S3" s="364"/>
      <c r="T3" s="364"/>
      <c r="U3" s="364"/>
      <c r="V3" s="364"/>
      <c r="W3" s="364"/>
      <c r="X3" s="364"/>
      <c r="Y3" s="364"/>
      <c r="Z3" s="364"/>
      <c r="AA3" s="364"/>
      <c r="AB3" s="367"/>
      <c r="AC3" s="2410" t="s">
        <v>56</v>
      </c>
      <c r="AD3" s="2410"/>
      <c r="AE3" s="2410"/>
      <c r="AF3" s="2410"/>
      <c r="AG3" s="2410"/>
      <c r="AH3" s="2410"/>
      <c r="AI3" s="2410"/>
      <c r="AJ3" s="2410"/>
      <c r="AK3" s="2410"/>
      <c r="AL3" s="2410"/>
      <c r="AM3" s="2410"/>
      <c r="AN3" s="2410"/>
      <c r="AO3" s="367"/>
      <c r="AP3" s="364"/>
      <c r="AQ3" s="2410" t="s">
        <v>467</v>
      </c>
      <c r="AR3" s="2410"/>
      <c r="AS3" s="2410"/>
      <c r="AT3" s="2410"/>
      <c r="AU3" s="2410"/>
      <c r="AV3" s="2410"/>
      <c r="AW3" s="2410"/>
      <c r="AX3" s="2410"/>
      <c r="AY3" s="2410"/>
      <c r="AZ3" s="2410"/>
      <c r="BA3" s="2410"/>
      <c r="BB3" s="2410"/>
      <c r="BC3" s="2432"/>
      <c r="BD3" s="2433"/>
      <c r="BE3" s="2433"/>
      <c r="BF3" s="2433"/>
      <c r="BG3" s="2433"/>
      <c r="BH3" s="2433"/>
      <c r="BI3" s="2433"/>
      <c r="BJ3" s="2433"/>
      <c r="BK3" s="2433"/>
      <c r="BL3" s="2433"/>
      <c r="BM3" s="2433"/>
      <c r="BN3" s="2433"/>
      <c r="BO3" s="2433"/>
      <c r="BP3" s="243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25">
      <c r="A4" s="365"/>
      <c r="B4" s="365"/>
      <c r="C4" s="365"/>
      <c r="D4" s="365"/>
      <c r="E4" s="365"/>
      <c r="F4" s="2446"/>
      <c r="G4" s="2446"/>
      <c r="H4" s="2446"/>
      <c r="I4" s="2446"/>
      <c r="J4" s="2446"/>
      <c r="K4" s="2446"/>
      <c r="L4" s="366"/>
      <c r="M4" s="364"/>
      <c r="N4" s="364"/>
      <c r="O4" s="364"/>
      <c r="P4" s="364"/>
      <c r="Q4" s="364"/>
      <c r="R4" s="364"/>
      <c r="S4" s="364"/>
      <c r="T4" s="364"/>
      <c r="U4" s="364"/>
      <c r="V4" s="364"/>
      <c r="W4" s="364"/>
      <c r="X4" s="364"/>
      <c r="Y4" s="364"/>
      <c r="Z4" s="364"/>
      <c r="AA4" s="367"/>
      <c r="AB4" s="367"/>
      <c r="AC4" s="2410"/>
      <c r="AD4" s="2410"/>
      <c r="AE4" s="2410"/>
      <c r="AF4" s="2410"/>
      <c r="AG4" s="2410"/>
      <c r="AH4" s="2410"/>
      <c r="AI4" s="2410"/>
      <c r="AJ4" s="2410"/>
      <c r="AK4" s="2410"/>
      <c r="AL4" s="2410"/>
      <c r="AM4" s="2410"/>
      <c r="AN4" s="2410"/>
      <c r="AO4" s="367"/>
      <c r="AP4" s="364"/>
      <c r="AQ4" s="2410"/>
      <c r="AR4" s="2410"/>
      <c r="AS4" s="2410"/>
      <c r="AT4" s="2410"/>
      <c r="AU4" s="2410"/>
      <c r="AV4" s="2410"/>
      <c r="AW4" s="2410"/>
      <c r="AX4" s="2410"/>
      <c r="AY4" s="2410"/>
      <c r="AZ4" s="2410"/>
      <c r="BA4" s="2410"/>
      <c r="BB4" s="2410"/>
      <c r="BC4" s="2435" t="s">
        <v>496</v>
      </c>
      <c r="BD4" s="2436"/>
      <c r="BE4" s="2436"/>
      <c r="BF4" s="2436"/>
      <c r="BG4" s="2436"/>
      <c r="BH4" s="2436"/>
      <c r="BI4" s="2436"/>
      <c r="BJ4" s="2436"/>
      <c r="BK4" s="2436"/>
      <c r="BL4" s="2436"/>
      <c r="BM4" s="2436"/>
      <c r="BN4" s="2436"/>
      <c r="BO4" s="2436"/>
      <c r="BP4" s="2437"/>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412">
        <f>申告書記入イメージ!F27</f>
        <v>3</v>
      </c>
      <c r="J5" s="2412"/>
      <c r="K5" s="2412"/>
      <c r="L5" s="2412">
        <f>申告書記入イメージ!J27</f>
        <v>2</v>
      </c>
      <c r="M5" s="2412"/>
      <c r="N5" s="2412"/>
      <c r="O5" s="2412">
        <f>申告書記入イメージ!N27</f>
        <v>7</v>
      </c>
      <c r="P5" s="2412"/>
      <c r="Q5" s="2412"/>
      <c r="R5" s="2412">
        <f>申告書記入イメージ!R27</f>
        <v>0</v>
      </c>
      <c r="S5" s="2412"/>
      <c r="T5" s="2412"/>
      <c r="U5" s="2412">
        <f>申告書記入イメージ!V27</f>
        <v>1</v>
      </c>
      <c r="V5" s="2412"/>
      <c r="W5" s="2412"/>
      <c r="X5" s="369"/>
      <c r="Y5" s="370"/>
      <c r="Z5" s="364"/>
      <c r="AA5" s="364"/>
      <c r="AB5" s="364"/>
      <c r="AC5" s="2411"/>
      <c r="AD5" s="2412"/>
      <c r="AE5" s="2413"/>
      <c r="AF5" s="2411"/>
      <c r="AG5" s="2412"/>
      <c r="AH5" s="2413"/>
      <c r="AI5" s="364"/>
      <c r="AJ5" s="364"/>
      <c r="AK5" s="364"/>
      <c r="AL5" s="364"/>
      <c r="AM5" s="364"/>
      <c r="AN5" s="364"/>
      <c r="AO5" s="364"/>
      <c r="AP5" s="364"/>
      <c r="AQ5" s="2411"/>
      <c r="AR5" s="2412"/>
      <c r="AS5" s="2413"/>
      <c r="AT5" s="375" t="s">
        <v>487</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492</v>
      </c>
      <c r="CB5" s="378"/>
      <c r="CC5" s="498"/>
      <c r="CD5" s="498"/>
      <c r="CE5" s="378" t="s">
        <v>493</v>
      </c>
      <c r="CF5" s="378"/>
      <c r="CG5" s="498"/>
      <c r="CH5" s="498"/>
      <c r="CI5" s="378" t="s">
        <v>494</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414" t="s">
        <v>101</v>
      </c>
      <c r="AX6" s="2415"/>
      <c r="AY6" s="2415"/>
      <c r="AZ6" s="2415"/>
      <c r="BA6" s="2415"/>
      <c r="BB6" s="2415"/>
      <c r="BC6" s="2415"/>
      <c r="BD6" s="2415"/>
      <c r="BE6" s="2415"/>
      <c r="BF6" s="2415"/>
      <c r="BG6" s="2415"/>
      <c r="BH6" s="2415"/>
      <c r="BI6" s="2415"/>
      <c r="BJ6" s="2415"/>
      <c r="BK6" s="2415"/>
      <c r="BL6" s="2415"/>
      <c r="BM6" s="2415"/>
      <c r="BN6" s="2415"/>
      <c r="BO6" s="2415"/>
      <c r="BP6" s="2415"/>
      <c r="BQ6" s="2415"/>
      <c r="BR6" s="2415"/>
      <c r="BS6" s="2416"/>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149999999999999" customHeight="1">
      <c r="B7" s="2440" t="s">
        <v>463</v>
      </c>
      <c r="C7" s="2441"/>
      <c r="D7" s="2442"/>
      <c r="E7" s="2447" t="s">
        <v>30</v>
      </c>
      <c r="F7" s="2448"/>
      <c r="G7" s="2448"/>
      <c r="H7" s="2448"/>
      <c r="I7" s="2448"/>
      <c r="J7" s="2449"/>
      <c r="K7" s="371" t="s">
        <v>18</v>
      </c>
      <c r="L7" s="372"/>
      <c r="M7" s="373"/>
      <c r="N7" s="2447" t="s">
        <v>464</v>
      </c>
      <c r="O7" s="2448"/>
      <c r="P7" s="2448"/>
      <c r="Q7" s="2448"/>
      <c r="R7" s="2448"/>
      <c r="S7" s="2449"/>
      <c r="T7" s="2452" t="s">
        <v>465</v>
      </c>
      <c r="U7" s="2453"/>
      <c r="V7" s="2453"/>
      <c r="W7" s="2453"/>
      <c r="X7" s="2453"/>
      <c r="Y7" s="2453"/>
      <c r="Z7" s="2453"/>
      <c r="AA7" s="2453"/>
      <c r="AB7" s="2453"/>
      <c r="AC7" s="2453"/>
      <c r="AD7" s="2453"/>
      <c r="AE7" s="2453"/>
      <c r="AF7" s="2453"/>
      <c r="AG7" s="2453"/>
      <c r="AH7" s="2453"/>
      <c r="AI7" s="2453"/>
      <c r="AJ7" s="2453"/>
      <c r="AK7" s="2454"/>
      <c r="AL7" s="2452" t="s">
        <v>466</v>
      </c>
      <c r="AM7" s="2453"/>
      <c r="AN7" s="2453"/>
      <c r="AO7" s="2453"/>
      <c r="AP7" s="2453"/>
      <c r="AQ7" s="2453"/>
      <c r="AR7" s="2453"/>
      <c r="AS7" s="2454"/>
      <c r="AT7" s="364"/>
      <c r="AU7" s="364"/>
      <c r="AV7" s="364"/>
      <c r="AW7" s="2417" t="s">
        <v>468</v>
      </c>
      <c r="AX7" s="2418"/>
      <c r="AY7" s="2418"/>
      <c r="AZ7" s="2418"/>
      <c r="BA7" s="2419"/>
      <c r="BB7" s="2420" t="s">
        <v>469</v>
      </c>
      <c r="BC7" s="2421"/>
      <c r="BD7" s="2421"/>
      <c r="BE7" s="2421"/>
      <c r="BF7" s="2421"/>
      <c r="BG7" s="2422"/>
      <c r="BH7" s="2417" t="s">
        <v>470</v>
      </c>
      <c r="BI7" s="2418"/>
      <c r="BJ7" s="2418"/>
      <c r="BK7" s="2418"/>
      <c r="BL7" s="2418"/>
      <c r="BM7" s="2418"/>
      <c r="BN7" s="2419"/>
      <c r="BO7" s="2423" t="s">
        <v>471</v>
      </c>
      <c r="BP7" s="2424"/>
      <c r="BQ7" s="2424"/>
      <c r="BR7" s="2424"/>
      <c r="BS7" s="2425"/>
      <c r="BT7" s="364"/>
      <c r="BU7" s="364" t="s">
        <v>497</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443"/>
      <c r="C8" s="2444"/>
      <c r="D8" s="2445"/>
      <c r="E8" s="2450" t="str">
        <f>IF(申告書記入イメージ!M35=0,"",申告書記入イメージ!G35)</f>
        <v/>
      </c>
      <c r="F8" s="2451"/>
      <c r="G8" s="2451"/>
      <c r="H8" s="2438" t="str">
        <f>IF(申告書記入イメージ!M35=0,"",申告書記入イメージ!J35)</f>
        <v/>
      </c>
      <c r="I8" s="2451"/>
      <c r="J8" s="2439"/>
      <c r="K8" s="2450" t="str">
        <f>IF(申告書記入イメージ!M35=0,"",申告書記入イメージ!M35)</f>
        <v/>
      </c>
      <c r="L8" s="2451"/>
      <c r="M8" s="2439"/>
      <c r="N8" s="2450" t="str">
        <f>IF(申告書記入イメージ!M35=0,"",申告書記入イメージ!P35)</f>
        <v/>
      </c>
      <c r="O8" s="2451"/>
      <c r="P8" s="2451"/>
      <c r="Q8" s="2438" t="str">
        <f>IF(申告書記入イメージ!M35=0,"",申告書記入イメージ!S35)</f>
        <v/>
      </c>
      <c r="R8" s="2451"/>
      <c r="S8" s="2439"/>
      <c r="T8" s="2450" t="str">
        <f>IF(申告書記入イメージ!M35=0,"",申告書記入イメージ!V35)</f>
        <v/>
      </c>
      <c r="U8" s="2451"/>
      <c r="V8" s="2451"/>
      <c r="W8" s="2438" t="str">
        <f>IF(申告書記入イメージ!M35=0,"",申告書記入イメージ!Y35)</f>
        <v/>
      </c>
      <c r="X8" s="2451"/>
      <c r="Y8" s="2451"/>
      <c r="Z8" s="2438" t="str">
        <f>IF(申告書記入イメージ!M35=0,"",申告書記入イメージ!AB35)</f>
        <v/>
      </c>
      <c r="AA8" s="2451"/>
      <c r="AB8" s="2451"/>
      <c r="AC8" s="2438" t="str">
        <f>IF(申告書記入イメージ!M35=0,"",申告書記入イメージ!AE35)</f>
        <v/>
      </c>
      <c r="AD8" s="2451"/>
      <c r="AE8" s="2451"/>
      <c r="AF8" s="2438" t="str">
        <f>IF(申告書記入イメージ!M35=0,"",申告書記入イメージ!AH35)</f>
        <v/>
      </c>
      <c r="AG8" s="2451"/>
      <c r="AH8" s="2451"/>
      <c r="AI8" s="2438" t="str">
        <f>IF(申告書記入イメージ!M35=0,"",申告書記入イメージ!AK35)</f>
        <v/>
      </c>
      <c r="AJ8" s="2451"/>
      <c r="AK8" s="2439"/>
      <c r="AL8" s="2455" t="s">
        <v>28</v>
      </c>
      <c r="AM8" s="2456"/>
      <c r="AN8" s="2438">
        <f>申告書記入イメージ!AQ35</f>
        <v>0</v>
      </c>
      <c r="AO8" s="2451"/>
      <c r="AP8" s="2438">
        <f>申告書記入イメージ!AT35</f>
        <v>0</v>
      </c>
      <c r="AQ8" s="2451"/>
      <c r="AR8" s="2438">
        <f>申告書記入イメージ!AW35</f>
        <v>0</v>
      </c>
      <c r="AS8" s="2439"/>
      <c r="AT8" s="375" t="s">
        <v>486</v>
      </c>
      <c r="AU8" s="364"/>
      <c r="AV8" s="364"/>
      <c r="AW8" s="2407"/>
      <c r="AX8" s="2408"/>
      <c r="AY8" s="2408"/>
      <c r="AZ8" s="2408"/>
      <c r="BA8" s="2409"/>
      <c r="BB8" s="2407"/>
      <c r="BC8" s="2408"/>
      <c r="BD8" s="2408"/>
      <c r="BE8" s="2408"/>
      <c r="BF8" s="2408"/>
      <c r="BG8" s="2409"/>
      <c r="BH8" s="2426"/>
      <c r="BI8" s="2427"/>
      <c r="BJ8" s="2427"/>
      <c r="BK8" s="2427"/>
      <c r="BL8" s="2427"/>
      <c r="BM8" s="2427"/>
      <c r="BN8" s="2428"/>
      <c r="BO8" s="2407"/>
      <c r="BP8" s="2408"/>
      <c r="BQ8" s="2408"/>
      <c r="BR8" s="2408"/>
      <c r="BS8" s="2409"/>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699</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700</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479</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398" t="s">
        <v>472</v>
      </c>
      <c r="D10" s="2398"/>
      <c r="E10" s="2398"/>
      <c r="F10" s="364"/>
      <c r="G10" s="364"/>
      <c r="H10" s="2406" t="s">
        <v>474</v>
      </c>
      <c r="I10" s="2406"/>
      <c r="J10" s="2406"/>
      <c r="K10" s="2406"/>
      <c r="L10" s="364"/>
      <c r="M10" s="364"/>
      <c r="N10" s="2406" t="s">
        <v>475</v>
      </c>
      <c r="O10" s="2406"/>
      <c r="P10" s="2406"/>
      <c r="Q10" s="2406"/>
      <c r="R10" s="364"/>
      <c r="S10" s="364"/>
      <c r="T10" s="2406" t="s">
        <v>476</v>
      </c>
      <c r="U10" s="2406"/>
      <c r="V10" s="2406"/>
      <c r="W10" s="2406"/>
      <c r="X10" s="364"/>
      <c r="Y10" s="364"/>
      <c r="Z10" s="364"/>
      <c r="AA10" s="364"/>
      <c r="AB10" s="364"/>
      <c r="AC10" s="2398" t="s">
        <v>472</v>
      </c>
      <c r="AD10" s="2398"/>
      <c r="AE10" s="2398"/>
      <c r="AF10" s="364"/>
      <c r="AG10" s="364"/>
      <c r="AH10" s="2406" t="s">
        <v>474</v>
      </c>
      <c r="AI10" s="2406"/>
      <c r="AJ10" s="2406"/>
      <c r="AK10" s="2406"/>
      <c r="AL10" s="364"/>
      <c r="AM10" s="364"/>
      <c r="AN10" s="2406" t="s">
        <v>475</v>
      </c>
      <c r="AO10" s="2406"/>
      <c r="AP10" s="2406"/>
      <c r="AQ10" s="2406"/>
      <c r="AR10" s="364"/>
      <c r="AS10" s="364"/>
      <c r="AT10" s="2406" t="s">
        <v>476</v>
      </c>
      <c r="AU10" s="2406"/>
      <c r="AV10" s="2406"/>
      <c r="AW10" s="2406"/>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394"/>
      <c r="D11" s="2395"/>
      <c r="E11" s="2396"/>
      <c r="F11" s="2397" t="s">
        <v>473</v>
      </c>
      <c r="G11" s="2398"/>
      <c r="H11" s="2394"/>
      <c r="I11" s="2395"/>
      <c r="J11" s="2395"/>
      <c r="K11" s="2396"/>
      <c r="L11" s="2397" t="s">
        <v>473</v>
      </c>
      <c r="M11" s="2398"/>
      <c r="N11" s="2394"/>
      <c r="O11" s="2395"/>
      <c r="P11" s="2395"/>
      <c r="Q11" s="2396"/>
      <c r="R11" s="2397" t="s">
        <v>473</v>
      </c>
      <c r="S11" s="2398"/>
      <c r="T11" s="2394"/>
      <c r="U11" s="2395"/>
      <c r="V11" s="2395"/>
      <c r="W11" s="2396"/>
      <c r="X11" s="374" t="s">
        <v>477</v>
      </c>
      <c r="Y11" s="364"/>
      <c r="Z11" s="364"/>
      <c r="AA11" s="364"/>
      <c r="AB11" s="364"/>
      <c r="AC11" s="2394"/>
      <c r="AD11" s="2395"/>
      <c r="AE11" s="2396"/>
      <c r="AF11" s="2397" t="s">
        <v>473</v>
      </c>
      <c r="AG11" s="2398"/>
      <c r="AH11" s="2394"/>
      <c r="AI11" s="2395"/>
      <c r="AJ11" s="2395"/>
      <c r="AK11" s="2396"/>
      <c r="AL11" s="2397" t="s">
        <v>473</v>
      </c>
      <c r="AM11" s="2398"/>
      <c r="AN11" s="2394"/>
      <c r="AO11" s="2395"/>
      <c r="AP11" s="2395"/>
      <c r="AQ11" s="2396"/>
      <c r="AR11" s="2397" t="s">
        <v>473</v>
      </c>
      <c r="AS11" s="2398"/>
      <c r="AT11" s="2394"/>
      <c r="AU11" s="2395"/>
      <c r="AV11" s="2395"/>
      <c r="AW11" s="2396"/>
      <c r="AX11" s="374" t="s">
        <v>478</v>
      </c>
      <c r="AY11" s="364"/>
      <c r="AZ11" s="364"/>
      <c r="BA11" s="364"/>
      <c r="BB11" s="364"/>
      <c r="BC11" s="364"/>
      <c r="BD11" s="364"/>
      <c r="BE11" s="364"/>
      <c r="BF11" s="2394"/>
      <c r="BG11" s="2395"/>
      <c r="BH11" s="2395"/>
      <c r="BI11" s="2396"/>
      <c r="BJ11" s="374" t="s">
        <v>480</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484</v>
      </c>
      <c r="D12" s="364"/>
      <c r="E12" s="364"/>
      <c r="F12" s="364"/>
      <c r="G12" s="364"/>
      <c r="H12" s="364"/>
      <c r="I12" s="364"/>
      <c r="J12" s="364"/>
      <c r="K12" s="364"/>
      <c r="L12" s="364"/>
      <c r="M12" s="364"/>
      <c r="N12" s="364"/>
      <c r="O12" s="364"/>
      <c r="P12" s="364"/>
      <c r="Q12" s="364"/>
      <c r="R12" s="377" t="s">
        <v>485</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401" t="s">
        <v>482</v>
      </c>
      <c r="N13" s="2401"/>
      <c r="O13" s="364"/>
      <c r="P13" s="364"/>
      <c r="Q13" s="364"/>
      <c r="R13" s="376"/>
      <c r="S13" s="376"/>
      <c r="T13" s="376"/>
      <c r="U13" s="376"/>
      <c r="V13" s="376"/>
      <c r="W13" s="376"/>
      <c r="X13" s="376"/>
      <c r="Y13" s="376"/>
      <c r="Z13" s="376"/>
      <c r="AA13" s="376"/>
      <c r="AB13" s="2401" t="s">
        <v>482</v>
      </c>
      <c r="AC13" s="2401"/>
      <c r="AD13" s="364"/>
      <c r="AE13" s="364"/>
      <c r="AF13" s="364"/>
      <c r="AG13" s="364"/>
      <c r="AH13" s="364"/>
      <c r="AI13" s="364"/>
      <c r="AJ13" s="364"/>
      <c r="AK13" s="364"/>
      <c r="AL13" s="364"/>
      <c r="AM13" s="364"/>
      <c r="AN13" s="364"/>
      <c r="AO13" s="2404"/>
      <c r="AP13" s="2404"/>
      <c r="AQ13" s="2404"/>
      <c r="AR13" s="240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491</v>
      </c>
      <c r="CD13" s="378"/>
      <c r="CE13" s="378"/>
      <c r="CF13" s="378"/>
      <c r="CG13" s="378"/>
      <c r="CH13" s="364"/>
      <c r="CI13" s="364"/>
      <c r="CJ13" s="364"/>
      <c r="CK13" s="364"/>
      <c r="CL13" s="379"/>
      <c r="CM13" s="379"/>
      <c r="CN13" s="379"/>
      <c r="CO13" s="364"/>
    </row>
    <row r="14" spans="1:93" ht="14.25" customHeight="1">
      <c r="A14" s="364"/>
      <c r="B14" s="364"/>
      <c r="C14" s="2463" t="str">
        <f>申告書記入イメージ!G49</f>
        <v/>
      </c>
      <c r="D14" s="2402"/>
      <c r="E14" s="2402" t="str">
        <f>申告書記入イメージ!J49</f>
        <v/>
      </c>
      <c r="F14" s="2402"/>
      <c r="G14" s="2402" t="str">
        <f>申告書記入イメージ!M49</f>
        <v/>
      </c>
      <c r="H14" s="2402"/>
      <c r="I14" s="2402" t="str">
        <f>申告書記入イメージ!P49</f>
        <v/>
      </c>
      <c r="J14" s="2402"/>
      <c r="K14" s="2402" t="str">
        <f>申告書記入イメージ!S49</f>
        <v/>
      </c>
      <c r="L14" s="2402"/>
      <c r="M14" s="2402" t="str">
        <f>申告書記入イメージ!V49</f>
        <v/>
      </c>
      <c r="N14" s="2403"/>
      <c r="O14" s="496" t="s">
        <v>481</v>
      </c>
      <c r="P14" s="364"/>
      <c r="Q14" s="364"/>
      <c r="R14" s="2405" t="str">
        <f>申告書記入イメージ!AB49</f>
        <v/>
      </c>
      <c r="S14" s="2399"/>
      <c r="T14" s="2399" t="str">
        <f>申告書記入イメージ!AE49</f>
        <v/>
      </c>
      <c r="U14" s="2399"/>
      <c r="V14" s="2399" t="str">
        <f>申告書記入イメージ!AH49</f>
        <v/>
      </c>
      <c r="W14" s="2399"/>
      <c r="X14" s="2399" t="str">
        <f>申告書記入イメージ!AK49</f>
        <v/>
      </c>
      <c r="Y14" s="2399"/>
      <c r="Z14" s="2399" t="str">
        <f>申告書記入イメージ!AN49</f>
        <v/>
      </c>
      <c r="AA14" s="2399"/>
      <c r="AB14" s="2399" t="str">
        <f>申告書記入イメージ!AQ49</f>
        <v/>
      </c>
      <c r="AC14" s="2400"/>
      <c r="AD14" s="375" t="s">
        <v>483</v>
      </c>
      <c r="AE14" s="364"/>
      <c r="AF14" s="364"/>
      <c r="AG14" s="375"/>
      <c r="AH14" s="375"/>
      <c r="AI14" s="375"/>
      <c r="AJ14" s="375"/>
      <c r="AK14" s="375"/>
      <c r="AL14" s="375"/>
      <c r="AM14" s="375"/>
      <c r="AN14" s="375"/>
      <c r="AO14" s="375"/>
      <c r="AP14" s="375"/>
      <c r="AQ14" s="375"/>
      <c r="AR14" s="364"/>
      <c r="AS14" s="364"/>
      <c r="AT14" s="364"/>
      <c r="AU14" s="2341"/>
      <c r="AV14" s="2342"/>
      <c r="AW14" s="2343"/>
      <c r="AX14" s="375" t="s">
        <v>488</v>
      </c>
      <c r="AY14" s="364"/>
      <c r="AZ14" s="364"/>
      <c r="BA14" s="364"/>
      <c r="BB14" s="364"/>
      <c r="BC14" s="2341"/>
      <c r="BD14" s="2342"/>
      <c r="BE14" s="2343"/>
      <c r="BF14" s="375" t="s">
        <v>489</v>
      </c>
      <c r="BG14" s="364"/>
      <c r="BH14" s="364"/>
      <c r="BI14" s="364"/>
      <c r="BJ14" s="364"/>
      <c r="BK14" s="364"/>
      <c r="BL14" s="364"/>
      <c r="BM14" s="364"/>
      <c r="BN14" s="364"/>
      <c r="BO14" s="364"/>
      <c r="BP14" s="364"/>
      <c r="BQ14" s="364"/>
      <c r="BR14" s="364"/>
      <c r="BS14" s="377" t="s">
        <v>490</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 customHeight="1">
      <c r="A16" s="2457" t="s">
        <v>498</v>
      </c>
      <c r="B16" s="2375"/>
      <c r="C16" s="2376"/>
      <c r="D16" s="381"/>
      <c r="E16" s="383" t="s">
        <v>499</v>
      </c>
      <c r="F16" s="381"/>
      <c r="G16" s="381"/>
      <c r="H16" s="381"/>
      <c r="I16" s="381"/>
      <c r="J16" s="381"/>
      <c r="K16" s="381"/>
      <c r="L16" s="381"/>
      <c r="M16" s="381"/>
      <c r="N16" s="381"/>
      <c r="O16" s="381"/>
      <c r="P16" s="396"/>
      <c r="Q16" s="388"/>
      <c r="R16" s="388"/>
      <c r="S16" s="388"/>
      <c r="T16" s="388"/>
      <c r="U16" s="388" t="s">
        <v>504</v>
      </c>
      <c r="V16" s="388"/>
      <c r="W16" s="388"/>
      <c r="X16" s="388"/>
      <c r="Y16" s="388"/>
      <c r="Z16" s="388"/>
      <c r="AA16" s="388"/>
      <c r="AB16" s="388"/>
      <c r="AC16" s="388"/>
      <c r="AD16" s="388"/>
      <c r="AE16" s="388"/>
      <c r="AF16" s="2382" t="str">
        <f>申告書記入イメージ!AR54</f>
        <v>令和</v>
      </c>
      <c r="AG16" s="2382"/>
      <c r="AH16" s="2382"/>
      <c r="AI16" s="2382"/>
      <c r="AJ16" s="2383" t="str">
        <f>申告書記入イメージ!AV54</f>
        <v>4</v>
      </c>
      <c r="AK16" s="2382"/>
      <c r="AL16" s="2382"/>
      <c r="AM16" s="2382" t="s">
        <v>505</v>
      </c>
      <c r="AN16" s="2382"/>
      <c r="AO16" s="388"/>
      <c r="AP16" s="2382">
        <f>申告書記入イメージ!BA54</f>
        <v>4</v>
      </c>
      <c r="AQ16" s="2382"/>
      <c r="AR16" s="2382"/>
      <c r="AS16" s="2382" t="s">
        <v>506</v>
      </c>
      <c r="AT16" s="2382"/>
      <c r="AU16" s="388"/>
      <c r="AV16" s="2382">
        <f>申告書記入イメージ!BF54</f>
        <v>1</v>
      </c>
      <c r="AW16" s="2382"/>
      <c r="AX16" s="2382"/>
      <c r="AY16" s="2382" t="s">
        <v>507</v>
      </c>
      <c r="AZ16" s="2382"/>
      <c r="BA16" s="388"/>
      <c r="BB16" s="388"/>
      <c r="BC16" s="388" t="s">
        <v>510</v>
      </c>
      <c r="BD16" s="388"/>
      <c r="BE16" s="388"/>
      <c r="BF16" s="388"/>
      <c r="BG16" s="388"/>
      <c r="BH16" s="388"/>
      <c r="BI16" s="388"/>
      <c r="BJ16" s="2382" t="str">
        <f>申告書記入イメージ!BQ54</f>
        <v>令和</v>
      </c>
      <c r="BK16" s="2382"/>
      <c r="BL16" s="2382"/>
      <c r="BM16" s="2382"/>
      <c r="BN16" s="2383" t="str">
        <f>申告書記入イメージ!BU54</f>
        <v>5</v>
      </c>
      <c r="BO16" s="2382"/>
      <c r="BP16" s="2382"/>
      <c r="BQ16" s="2382" t="s">
        <v>505</v>
      </c>
      <c r="BR16" s="2382"/>
      <c r="BS16" s="388"/>
      <c r="BT16" s="2382">
        <f>申告書記入イメージ!BZ54</f>
        <v>3</v>
      </c>
      <c r="BU16" s="2382"/>
      <c r="BV16" s="2382"/>
      <c r="BW16" s="2382" t="s">
        <v>506</v>
      </c>
      <c r="BX16" s="2382"/>
      <c r="BY16" s="388"/>
      <c r="BZ16" s="2382">
        <f>申告書記入イメージ!CE54</f>
        <v>31</v>
      </c>
      <c r="CA16" s="2382"/>
      <c r="CB16" s="2382"/>
      <c r="CC16" s="2382" t="s">
        <v>507</v>
      </c>
      <c r="CD16" s="2382"/>
      <c r="CE16" s="388"/>
      <c r="CF16" s="388"/>
      <c r="CG16" s="388" t="s">
        <v>511</v>
      </c>
      <c r="CH16" s="388"/>
      <c r="CI16" s="388"/>
      <c r="CJ16" s="388"/>
      <c r="CK16" s="397"/>
      <c r="CL16" s="2373" t="s">
        <v>530</v>
      </c>
      <c r="CM16" s="2373"/>
      <c r="CN16" s="2373" t="s">
        <v>532</v>
      </c>
      <c r="CO16" s="2373"/>
    </row>
    <row r="17" spans="1:93">
      <c r="A17" s="2377"/>
      <c r="B17" s="2378"/>
      <c r="C17" s="2379"/>
      <c r="D17" s="382"/>
      <c r="E17" s="382" t="s">
        <v>500</v>
      </c>
      <c r="F17" s="382"/>
      <c r="G17" s="382"/>
      <c r="H17" s="382"/>
      <c r="I17" s="382"/>
      <c r="J17" s="382"/>
      <c r="K17" s="382" t="s">
        <v>501</v>
      </c>
      <c r="L17" s="382"/>
      <c r="M17" s="382"/>
      <c r="N17" s="382"/>
      <c r="O17" s="382"/>
      <c r="P17" s="398"/>
      <c r="Q17" s="387"/>
      <c r="R17" s="2345" t="s">
        <v>534</v>
      </c>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c r="AP17" s="2345"/>
      <c r="AQ17" s="2345"/>
      <c r="AR17" s="399"/>
      <c r="AS17" s="394"/>
      <c r="AT17" s="391" t="s">
        <v>508</v>
      </c>
      <c r="AU17" s="390"/>
      <c r="AV17" s="389"/>
      <c r="AW17" s="389"/>
      <c r="AX17" s="389"/>
      <c r="AY17" s="389"/>
      <c r="AZ17" s="389"/>
      <c r="BA17" s="389"/>
      <c r="BB17" s="389"/>
      <c r="BC17" s="389"/>
      <c r="BD17" s="389"/>
      <c r="BE17" s="389"/>
      <c r="BF17" s="389"/>
      <c r="BG17" s="400"/>
      <c r="BH17" s="398"/>
      <c r="BI17" s="2344" t="s">
        <v>535</v>
      </c>
      <c r="BJ17" s="2344"/>
      <c r="BK17" s="2344"/>
      <c r="BL17" s="2344"/>
      <c r="BM17" s="2344"/>
      <c r="BN17" s="2344"/>
      <c r="BO17" s="2344"/>
      <c r="BP17" s="2344"/>
      <c r="BQ17" s="2344"/>
      <c r="BR17" s="2344"/>
      <c r="BS17" s="2344"/>
      <c r="BT17" s="2344"/>
      <c r="BU17" s="2344"/>
      <c r="BV17" s="2344"/>
      <c r="BW17" s="2344"/>
      <c r="BX17" s="2344"/>
      <c r="BY17" s="2344"/>
      <c r="BZ17" s="2344"/>
      <c r="CA17" s="2344"/>
      <c r="CB17" s="2344"/>
      <c r="CC17" s="2344"/>
      <c r="CD17" s="2344"/>
      <c r="CE17" s="2344"/>
      <c r="CF17" s="2344"/>
      <c r="CG17" s="2344"/>
      <c r="CH17" s="2344"/>
      <c r="CI17" s="2344"/>
      <c r="CJ17" s="2344"/>
      <c r="CK17" s="401"/>
      <c r="CL17" s="2373"/>
      <c r="CM17" s="2373"/>
      <c r="CN17" s="2373"/>
      <c r="CO17" s="2373"/>
    </row>
    <row r="18" spans="1:93">
      <c r="A18" s="2377"/>
      <c r="B18" s="2378"/>
      <c r="C18" s="2379"/>
      <c r="D18" s="2363" t="s">
        <v>502</v>
      </c>
      <c r="E18" s="2363"/>
      <c r="F18" s="2363"/>
      <c r="G18" s="2363"/>
      <c r="H18" s="2363"/>
      <c r="I18" s="2363"/>
      <c r="J18" s="2363"/>
      <c r="K18" s="2363"/>
      <c r="L18" s="2363"/>
      <c r="M18" s="2363"/>
      <c r="N18" s="2363"/>
      <c r="O18" s="2363"/>
      <c r="P18" s="402" t="s">
        <v>512</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513</v>
      </c>
      <c r="AQ18" s="399"/>
      <c r="AR18" s="399"/>
      <c r="AS18" s="395"/>
      <c r="AT18" s="392" t="s">
        <v>518</v>
      </c>
      <c r="AU18" s="393"/>
      <c r="AV18" s="393"/>
      <c r="AW18" s="393"/>
      <c r="AX18" s="393" t="s">
        <v>509</v>
      </c>
      <c r="AY18" s="393"/>
      <c r="AZ18" s="393"/>
      <c r="BA18" s="393"/>
      <c r="BB18" s="393"/>
      <c r="BC18" s="393"/>
      <c r="BD18" s="393"/>
      <c r="BE18" s="393"/>
      <c r="BF18" s="393"/>
      <c r="BG18" s="393"/>
      <c r="BH18" s="402" t="s">
        <v>512</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515</v>
      </c>
      <c r="CI18" s="404"/>
      <c r="CJ18" s="404"/>
      <c r="CK18" s="405"/>
      <c r="CL18" s="2373"/>
      <c r="CM18" s="2373"/>
      <c r="CN18" s="2373"/>
      <c r="CO18" s="2373"/>
    </row>
    <row r="19" spans="1:93">
      <c r="A19" s="2377"/>
      <c r="B19" s="2378"/>
      <c r="C19" s="2379"/>
      <c r="D19" s="2384"/>
      <c r="E19" s="2384"/>
      <c r="F19" s="2384"/>
      <c r="G19" s="2384"/>
      <c r="H19" s="2384"/>
      <c r="I19" s="2384"/>
      <c r="J19" s="2384"/>
      <c r="K19" s="2384"/>
      <c r="L19" s="2384"/>
      <c r="M19" s="2384"/>
      <c r="N19" s="2384"/>
      <c r="O19" s="2384"/>
      <c r="P19" s="822"/>
      <c r="Q19" s="823"/>
      <c r="R19" s="823"/>
      <c r="S19" s="823"/>
      <c r="T19" s="823"/>
      <c r="U19" s="823"/>
      <c r="V19" s="823"/>
      <c r="W19" s="823"/>
      <c r="X19" s="2393" t="str">
        <f>申告書記入イメージ!V61</f>
        <v/>
      </c>
      <c r="Y19" s="2393"/>
      <c r="Z19" s="2393" t="str">
        <f>申告書記入イメージ!Y61</f>
        <v/>
      </c>
      <c r="AA19" s="2393"/>
      <c r="AB19" s="2393" t="str">
        <f>申告書記入イメージ!AB61</f>
        <v/>
      </c>
      <c r="AC19" s="2393"/>
      <c r="AD19" s="2393" t="str">
        <f>申告書記入イメージ!AE61</f>
        <v/>
      </c>
      <c r="AE19" s="2393"/>
      <c r="AF19" s="2393" t="str">
        <f>申告書記入イメージ!AH61</f>
        <v/>
      </c>
      <c r="AG19" s="2393"/>
      <c r="AH19" s="2393" t="str">
        <f>申告書記入イメージ!AK61</f>
        <v/>
      </c>
      <c r="AI19" s="2393"/>
      <c r="AJ19" s="2393" t="str">
        <f>申告書記入イメージ!AN61</f>
        <v/>
      </c>
      <c r="AK19" s="2393"/>
      <c r="AL19" s="2393" t="str">
        <f>申告書記入イメージ!AQ61</f>
        <v/>
      </c>
      <c r="AM19" s="2393"/>
      <c r="AN19" s="2393" t="str">
        <f>申告書記入イメージ!AT61</f>
        <v/>
      </c>
      <c r="AO19" s="2393"/>
      <c r="AP19" s="407" t="s">
        <v>514</v>
      </c>
      <c r="AQ19" s="407"/>
      <c r="AR19" s="389"/>
      <c r="AS19" s="400"/>
      <c r="AT19" s="2464" t="str">
        <f>申告書記入イメージ!BB62</f>
        <v>32欄参照</v>
      </c>
      <c r="AU19" s="2465"/>
      <c r="AV19" s="2465"/>
      <c r="AW19" s="2465"/>
      <c r="AX19" s="2465"/>
      <c r="AY19" s="2465"/>
      <c r="AZ19" s="2465"/>
      <c r="BA19" s="2465"/>
      <c r="BB19" s="2465"/>
      <c r="BC19" s="2465"/>
      <c r="BD19" s="2465"/>
      <c r="BE19" s="2465"/>
      <c r="BF19" s="2465"/>
      <c r="BG19" s="2466"/>
      <c r="BH19" s="408"/>
      <c r="BI19" s="409"/>
      <c r="BJ19" s="409"/>
      <c r="BK19" s="409"/>
      <c r="BL19" s="2392" t="str">
        <f>申告書記入イメージ!BR61</f>
        <v/>
      </c>
      <c r="BM19" s="2392"/>
      <c r="BN19" s="2392" t="str">
        <f>申告書記入イメージ!BU61</f>
        <v/>
      </c>
      <c r="BO19" s="2392"/>
      <c r="BP19" s="2392" t="str">
        <f>申告書記入イメージ!BX61</f>
        <v/>
      </c>
      <c r="BQ19" s="2392"/>
      <c r="BR19" s="2392" t="str">
        <f>申告書記入イメージ!CA61</f>
        <v/>
      </c>
      <c r="BS19" s="2392"/>
      <c r="BT19" s="2392" t="str">
        <f>申告書記入イメージ!CD61</f>
        <v/>
      </c>
      <c r="BU19" s="2392"/>
      <c r="BV19" s="2392" t="str">
        <f>申告書記入イメージ!CG61</f>
        <v/>
      </c>
      <c r="BW19" s="2392"/>
      <c r="BX19" s="2392" t="str">
        <f>申告書記入イメージ!CJ61</f>
        <v/>
      </c>
      <c r="BY19" s="2392"/>
      <c r="BZ19" s="2392" t="str">
        <f>申告書記入イメージ!CM61</f>
        <v/>
      </c>
      <c r="CA19" s="2392"/>
      <c r="CB19" s="2392" t="str">
        <f>申告書記入イメージ!CP61</f>
        <v/>
      </c>
      <c r="CC19" s="2392"/>
      <c r="CD19" s="2392" t="str">
        <f>申告書記入イメージ!CS61</f>
        <v/>
      </c>
      <c r="CE19" s="2392"/>
      <c r="CF19" s="2392" t="str">
        <f>申告書記入イメージ!CV61</f>
        <v/>
      </c>
      <c r="CG19" s="2392"/>
      <c r="CH19" s="409"/>
      <c r="CI19" s="409" t="s">
        <v>516</v>
      </c>
      <c r="CJ19" s="409"/>
      <c r="CK19" s="410"/>
      <c r="CL19" s="2373"/>
      <c r="CM19" s="2373"/>
      <c r="CN19" s="2373"/>
      <c r="CO19" s="2373"/>
    </row>
    <row r="20" spans="1:93">
      <c r="A20" s="2377"/>
      <c r="B20" s="2378"/>
      <c r="C20" s="2379"/>
      <c r="D20" s="2362" t="s">
        <v>503</v>
      </c>
      <c r="E20" s="2363"/>
      <c r="F20" s="2363"/>
      <c r="G20" s="2363"/>
      <c r="H20" s="2363"/>
      <c r="I20" s="2363"/>
      <c r="J20" s="2363"/>
      <c r="K20" s="2363"/>
      <c r="L20" s="2363"/>
      <c r="M20" s="2363"/>
      <c r="N20" s="2363"/>
      <c r="O20" s="2364"/>
      <c r="P20" s="402" t="s">
        <v>517</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519</v>
      </c>
      <c r="AQ20" s="399"/>
      <c r="AR20" s="399"/>
      <c r="AS20" s="395"/>
      <c r="AT20" s="403" t="s">
        <v>517</v>
      </c>
      <c r="AU20" s="385"/>
      <c r="AV20" s="385"/>
      <c r="AW20" s="385"/>
      <c r="AX20" s="393" t="s">
        <v>509</v>
      </c>
      <c r="AY20" s="385"/>
      <c r="AZ20" s="385"/>
      <c r="BA20" s="385"/>
      <c r="BB20" s="385"/>
      <c r="BC20" s="385"/>
      <c r="BD20" s="385"/>
      <c r="BE20" s="385"/>
      <c r="BF20" s="385"/>
      <c r="BG20" s="386"/>
      <c r="BH20" s="403" t="s">
        <v>517</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520</v>
      </c>
      <c r="CI20" s="404"/>
      <c r="CJ20" s="404"/>
      <c r="CK20" s="405"/>
      <c r="CL20" s="2373"/>
      <c r="CM20" s="2373"/>
      <c r="CN20" s="2373"/>
      <c r="CO20" s="2373"/>
    </row>
    <row r="21" spans="1:93">
      <c r="A21" s="2377"/>
      <c r="B21" s="2378"/>
      <c r="C21" s="2379"/>
      <c r="D21" s="2365"/>
      <c r="E21" s="2366"/>
      <c r="F21" s="2366"/>
      <c r="G21" s="2366"/>
      <c r="H21" s="2366"/>
      <c r="I21" s="2366"/>
      <c r="J21" s="2366"/>
      <c r="K21" s="2366"/>
      <c r="L21" s="2366"/>
      <c r="M21" s="2366"/>
      <c r="N21" s="2366"/>
      <c r="O21" s="2367"/>
      <c r="P21" s="384"/>
      <c r="Q21" s="384"/>
      <c r="R21" s="384"/>
      <c r="S21" s="384"/>
      <c r="T21" s="718"/>
      <c r="U21" s="718"/>
      <c r="V21" s="824"/>
      <c r="W21" s="824"/>
      <c r="X21" s="2393" t="str">
        <f>申告書記入イメージ!V66</f>
        <v/>
      </c>
      <c r="Y21" s="2393"/>
      <c r="Z21" s="2393" t="str">
        <f>申告書記入イメージ!Y66</f>
        <v/>
      </c>
      <c r="AA21" s="2393"/>
      <c r="AB21" s="2393" t="str">
        <f>申告書記入イメージ!AB66</f>
        <v/>
      </c>
      <c r="AC21" s="2393"/>
      <c r="AD21" s="2393" t="str">
        <f>申告書記入イメージ!AE66</f>
        <v/>
      </c>
      <c r="AE21" s="2393"/>
      <c r="AF21" s="2393" t="str">
        <f>申告書記入イメージ!AH66</f>
        <v/>
      </c>
      <c r="AG21" s="2393"/>
      <c r="AH21" s="2393" t="str">
        <f>申告書記入イメージ!AK66</f>
        <v/>
      </c>
      <c r="AI21" s="2393"/>
      <c r="AJ21" s="2393" t="str">
        <f>申告書記入イメージ!AN66</f>
        <v/>
      </c>
      <c r="AK21" s="2393"/>
      <c r="AL21" s="2393" t="str">
        <f>申告書記入イメージ!AQ66</f>
        <v/>
      </c>
      <c r="AM21" s="2393"/>
      <c r="AN21" s="2393" t="str">
        <f>申告書記入イメージ!AT66</f>
        <v/>
      </c>
      <c r="AO21" s="2393"/>
      <c r="AP21" s="407" t="s">
        <v>514</v>
      </c>
      <c r="AQ21" s="407"/>
      <c r="AR21" s="389"/>
      <c r="AS21" s="400"/>
      <c r="AT21" s="2387" t="str">
        <f>IF(申告書記入イメージ!BB67="","",申告書記入イメージ!BB67)</f>
        <v>32欄参照</v>
      </c>
      <c r="AU21" s="2388"/>
      <c r="AV21" s="2388"/>
      <c r="AW21" s="2388"/>
      <c r="AX21" s="2388"/>
      <c r="AY21" s="2388"/>
      <c r="AZ21" s="2388"/>
      <c r="BA21" s="2388"/>
      <c r="BB21" s="2388"/>
      <c r="BC21" s="2388"/>
      <c r="BD21" s="2388"/>
      <c r="BE21" s="2388"/>
      <c r="BF21" s="2388"/>
      <c r="BG21" s="2389"/>
      <c r="BH21" s="411"/>
      <c r="BI21" s="364"/>
      <c r="BJ21" s="364"/>
      <c r="BK21" s="824"/>
      <c r="BL21" s="2385" t="str">
        <f>申告書記入イメージ!BR66</f>
        <v/>
      </c>
      <c r="BM21" s="2385"/>
      <c r="BN21" s="2385" t="str">
        <f>申告書記入イメージ!BU66</f>
        <v/>
      </c>
      <c r="BO21" s="2385"/>
      <c r="BP21" s="2385" t="str">
        <f>申告書記入イメージ!BX66</f>
        <v/>
      </c>
      <c r="BQ21" s="2385"/>
      <c r="BR21" s="2385" t="str">
        <f>申告書記入イメージ!CA66</f>
        <v/>
      </c>
      <c r="BS21" s="2385"/>
      <c r="BT21" s="2385" t="str">
        <f>申告書記入イメージ!CD66</f>
        <v/>
      </c>
      <c r="BU21" s="2385"/>
      <c r="BV21" s="2385" t="str">
        <f>申告書記入イメージ!CG66</f>
        <v/>
      </c>
      <c r="BW21" s="2385"/>
      <c r="BX21" s="2385" t="str">
        <f>申告書記入イメージ!CJ66</f>
        <v/>
      </c>
      <c r="BY21" s="2385"/>
      <c r="BZ21" s="2385" t="str">
        <f>申告書記入イメージ!CM66</f>
        <v/>
      </c>
      <c r="CA21" s="2385"/>
      <c r="CB21" s="2385" t="str">
        <f>申告書記入イメージ!CP66</f>
        <v/>
      </c>
      <c r="CC21" s="2385"/>
      <c r="CD21" s="2385" t="str">
        <f>申告書記入イメージ!CS66</f>
        <v/>
      </c>
      <c r="CE21" s="2385"/>
      <c r="CF21" s="2385" t="str">
        <f>申告書記入イメージ!CV66</f>
        <v/>
      </c>
      <c r="CG21" s="2385"/>
      <c r="CH21" s="409"/>
      <c r="CI21" s="409" t="s">
        <v>516</v>
      </c>
      <c r="CJ21" s="409"/>
      <c r="CK21" s="410"/>
      <c r="CL21" s="2373"/>
      <c r="CM21" s="2373"/>
      <c r="CN21" s="2373"/>
      <c r="CO21" s="2373"/>
    </row>
    <row r="22" spans="1:93" ht="13.5" customHeight="1">
      <c r="A22" s="2377"/>
      <c r="B22" s="2378"/>
      <c r="C22" s="2378"/>
      <c r="D22" s="2352" t="s">
        <v>678</v>
      </c>
      <c r="E22" s="2353"/>
      <c r="F22" s="2353"/>
      <c r="G22" s="2353"/>
      <c r="H22" s="2353"/>
      <c r="I22" s="2353"/>
      <c r="J22" s="2353"/>
      <c r="K22" s="2353"/>
      <c r="L22" s="2353"/>
      <c r="M22" s="2353"/>
      <c r="N22" s="2353"/>
      <c r="O22" s="2458"/>
      <c r="P22" s="403" t="s">
        <v>521</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522</v>
      </c>
      <c r="AQ22" s="416"/>
      <c r="AR22" s="416"/>
      <c r="AS22" s="416"/>
      <c r="AT22" s="418" t="s">
        <v>521</v>
      </c>
      <c r="AU22" s="419"/>
      <c r="AV22" s="419"/>
      <c r="AW22" s="419"/>
      <c r="AX22" s="420" t="s">
        <v>509</v>
      </c>
      <c r="AY22" s="419"/>
      <c r="AZ22" s="419"/>
      <c r="BA22" s="419"/>
      <c r="BB22" s="419"/>
      <c r="BC22" s="419"/>
      <c r="BD22" s="419"/>
      <c r="BE22" s="419"/>
      <c r="BF22" s="419"/>
      <c r="BG22" s="421"/>
      <c r="BH22" s="423" t="s">
        <v>521</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523</v>
      </c>
      <c r="CI22" s="404"/>
      <c r="CJ22" s="404"/>
      <c r="CK22" s="424"/>
      <c r="CL22" s="2373"/>
      <c r="CM22" s="2373"/>
      <c r="CN22" s="2373"/>
      <c r="CO22" s="2373"/>
    </row>
    <row r="23" spans="1:93" ht="13.5" hidden="1" customHeight="1">
      <c r="A23" s="2377"/>
      <c r="B23" s="2378"/>
      <c r="C23" s="2378"/>
      <c r="D23" s="2355"/>
      <c r="E23" s="2356"/>
      <c r="F23" s="2356"/>
      <c r="G23" s="2356"/>
      <c r="H23" s="2356"/>
      <c r="I23" s="2356"/>
      <c r="J23" s="2356"/>
      <c r="K23" s="2356"/>
      <c r="L23" s="2356"/>
      <c r="M23" s="2356"/>
      <c r="N23" s="2356"/>
      <c r="O23" s="2459"/>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373"/>
      <c r="CM23" s="2373"/>
      <c r="CN23" s="2373"/>
      <c r="CO23" s="2373"/>
    </row>
    <row r="24" spans="1:93" ht="13.5" customHeight="1">
      <c r="A24" s="2377"/>
      <c r="B24" s="2378"/>
      <c r="C24" s="2378"/>
      <c r="D24" s="2460"/>
      <c r="E24" s="2461"/>
      <c r="F24" s="2461"/>
      <c r="G24" s="2461"/>
      <c r="H24" s="2461"/>
      <c r="I24" s="2461"/>
      <c r="J24" s="2461"/>
      <c r="K24" s="2461"/>
      <c r="L24" s="2461"/>
      <c r="M24" s="2461"/>
      <c r="N24" s="2461"/>
      <c r="O24" s="2462"/>
      <c r="P24" s="417"/>
      <c r="Q24" s="413"/>
      <c r="R24" s="413"/>
      <c r="S24" s="825"/>
      <c r="T24" s="825"/>
      <c r="U24" s="825"/>
      <c r="V24" s="825"/>
      <c r="W24" s="825"/>
      <c r="X24" s="2393" t="str">
        <f>申告書記入イメージ!V71</f>
        <v/>
      </c>
      <c r="Y24" s="2393"/>
      <c r="Z24" s="2393" t="str">
        <f>申告書記入イメージ!Y71</f>
        <v/>
      </c>
      <c r="AA24" s="2393"/>
      <c r="AB24" s="2393" t="str">
        <f>申告書記入イメージ!AB71</f>
        <v/>
      </c>
      <c r="AC24" s="2393"/>
      <c r="AD24" s="2393" t="str">
        <f>申告書記入イメージ!AE71</f>
        <v/>
      </c>
      <c r="AE24" s="2393"/>
      <c r="AF24" s="2393" t="str">
        <f>申告書記入イメージ!AH71</f>
        <v/>
      </c>
      <c r="AG24" s="2393"/>
      <c r="AH24" s="2393" t="str">
        <f>申告書記入イメージ!AK71</f>
        <v/>
      </c>
      <c r="AI24" s="2393"/>
      <c r="AJ24" s="2393" t="str">
        <f>申告書記入イメージ!AN71</f>
        <v/>
      </c>
      <c r="AK24" s="2393"/>
      <c r="AL24" s="2393" t="str">
        <f>申告書記入イメージ!AQ71</f>
        <v/>
      </c>
      <c r="AM24" s="2393"/>
      <c r="AN24" s="2393" t="str">
        <f>申告書記入イメージ!AT71</f>
        <v/>
      </c>
      <c r="AO24" s="2393"/>
      <c r="AP24" s="413" t="s">
        <v>705</v>
      </c>
      <c r="AQ24" s="413"/>
      <c r="AR24" s="413"/>
      <c r="AS24" s="413"/>
      <c r="AT24" s="2387" t="str">
        <f>IF(申告書記入イメージ!BB72="","",申告書記入イメージ!BB72)</f>
        <v>32欄参照</v>
      </c>
      <c r="AU24" s="2388"/>
      <c r="AV24" s="2388"/>
      <c r="AW24" s="2388"/>
      <c r="AX24" s="2388"/>
      <c r="AY24" s="2388"/>
      <c r="AZ24" s="2388"/>
      <c r="BA24" s="2388"/>
      <c r="BB24" s="2388"/>
      <c r="BC24" s="2388"/>
      <c r="BD24" s="2388"/>
      <c r="BE24" s="2388"/>
      <c r="BF24" s="2388"/>
      <c r="BG24" s="2389"/>
      <c r="BH24" s="426"/>
      <c r="BI24" s="414"/>
      <c r="BJ24" s="414"/>
      <c r="BK24" s="824"/>
      <c r="BL24" s="2385" t="str">
        <f>申告書記入イメージ!BR71</f>
        <v/>
      </c>
      <c r="BM24" s="2385"/>
      <c r="BN24" s="2385" t="str">
        <f>申告書記入イメージ!BU71</f>
        <v/>
      </c>
      <c r="BO24" s="2385"/>
      <c r="BP24" s="2385" t="str">
        <f>申告書記入イメージ!BX71</f>
        <v/>
      </c>
      <c r="BQ24" s="2385"/>
      <c r="BR24" s="2385" t="str">
        <f>申告書記入イメージ!CA71</f>
        <v/>
      </c>
      <c r="BS24" s="2385"/>
      <c r="BT24" s="2385" t="str">
        <f>申告書記入イメージ!CD71</f>
        <v/>
      </c>
      <c r="BU24" s="2385"/>
      <c r="BV24" s="2385" t="str">
        <f>申告書記入イメージ!CG71</f>
        <v/>
      </c>
      <c r="BW24" s="2385"/>
      <c r="BX24" s="2385" t="str">
        <f>申告書記入イメージ!CJ71</f>
        <v/>
      </c>
      <c r="BY24" s="2385"/>
      <c r="BZ24" s="2385" t="str">
        <f>申告書記入イメージ!CM71</f>
        <v/>
      </c>
      <c r="CA24" s="2385"/>
      <c r="CB24" s="2385" t="str">
        <f>申告書記入イメージ!CP71</f>
        <v/>
      </c>
      <c r="CC24" s="2385"/>
      <c r="CD24" s="2385" t="str">
        <f>申告書記入イメージ!CS71</f>
        <v/>
      </c>
      <c r="CE24" s="2385"/>
      <c r="CF24" s="2385" t="str">
        <f>申告書記入イメージ!CV71</f>
        <v/>
      </c>
      <c r="CG24" s="2385"/>
      <c r="CH24" s="414"/>
      <c r="CI24" s="414" t="s">
        <v>706</v>
      </c>
      <c r="CJ24" s="414"/>
      <c r="CK24" s="427"/>
      <c r="CL24" s="2373"/>
      <c r="CM24" s="2373"/>
      <c r="CN24" s="2373"/>
      <c r="CO24" s="2373"/>
    </row>
    <row r="25" spans="1:93">
      <c r="A25" s="428"/>
      <c r="B25" s="429"/>
      <c r="C25" s="429" t="s">
        <v>524</v>
      </c>
      <c r="D25" s="429"/>
      <c r="E25" s="429"/>
      <c r="F25" s="429"/>
      <c r="G25" s="429"/>
      <c r="H25" s="429"/>
      <c r="I25" s="429"/>
      <c r="J25" s="429"/>
      <c r="K25" s="429"/>
      <c r="L25" s="429"/>
      <c r="M25" s="429"/>
      <c r="N25" s="429"/>
      <c r="O25" s="430"/>
      <c r="P25" s="435" t="s">
        <v>526</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527</v>
      </c>
      <c r="AQ25" s="399"/>
      <c r="AR25" s="399"/>
      <c r="AS25" s="395"/>
      <c r="AT25" s="402" t="s">
        <v>526</v>
      </c>
      <c r="AU25" s="404"/>
      <c r="AV25" s="404"/>
      <c r="AW25" s="404"/>
      <c r="AX25" s="404" t="s">
        <v>509</v>
      </c>
      <c r="AY25" s="404"/>
      <c r="AZ25" s="404"/>
      <c r="BA25" s="404"/>
      <c r="BB25" s="404"/>
      <c r="BC25" s="404"/>
      <c r="BD25" s="404"/>
      <c r="BE25" s="404"/>
      <c r="BF25" s="404"/>
      <c r="BG25" s="404"/>
      <c r="BH25" s="402" t="s">
        <v>526</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528</v>
      </c>
      <c r="CI25" s="404"/>
      <c r="CJ25" s="404"/>
      <c r="CK25" s="405"/>
      <c r="CL25" s="2373"/>
      <c r="CM25" s="2373"/>
      <c r="CN25" s="2373"/>
      <c r="CO25" s="2373"/>
    </row>
    <row r="26" spans="1:93">
      <c r="A26" s="431"/>
      <c r="B26" s="432"/>
      <c r="C26" s="432"/>
      <c r="D26" s="432"/>
      <c r="E26" s="432"/>
      <c r="F26" s="432"/>
      <c r="G26" s="432"/>
      <c r="H26" s="432"/>
      <c r="I26" s="432"/>
      <c r="J26" s="432"/>
      <c r="K26" s="432"/>
      <c r="L26" s="434" t="s">
        <v>525</v>
      </c>
      <c r="M26" s="432"/>
      <c r="N26" s="432"/>
      <c r="O26" s="433"/>
      <c r="P26" s="436"/>
      <c r="Q26" s="437"/>
      <c r="R26" s="437"/>
      <c r="S26" s="437"/>
      <c r="T26" s="440"/>
      <c r="U26" s="440"/>
      <c r="V26" s="440"/>
      <c r="W26" s="440"/>
      <c r="X26" s="2347" t="str">
        <f>申告書記入イメージ!V76</f>
        <v/>
      </c>
      <c r="Y26" s="2347"/>
      <c r="Z26" s="2347" t="str">
        <f>申告書記入イメージ!Y76</f>
        <v/>
      </c>
      <c r="AA26" s="2347"/>
      <c r="AB26" s="2347" t="str">
        <f>申告書記入イメージ!AB76</f>
        <v/>
      </c>
      <c r="AC26" s="2347"/>
      <c r="AD26" s="2347" t="str">
        <f>申告書記入イメージ!AE76</f>
        <v/>
      </c>
      <c r="AE26" s="2347"/>
      <c r="AF26" s="2347" t="str">
        <f>申告書記入イメージ!AH76</f>
        <v/>
      </c>
      <c r="AG26" s="2347"/>
      <c r="AH26" s="2347" t="str">
        <f>申告書記入イメージ!AK76</f>
        <v/>
      </c>
      <c r="AI26" s="2347"/>
      <c r="AJ26" s="2347" t="str">
        <f>申告書記入イメージ!AN76</f>
        <v/>
      </c>
      <c r="AK26" s="2347"/>
      <c r="AL26" s="2347" t="str">
        <f>申告書記入イメージ!AQ76</f>
        <v/>
      </c>
      <c r="AM26" s="2347"/>
      <c r="AN26" s="2347" t="str">
        <f>申告書記入イメージ!AT76</f>
        <v/>
      </c>
      <c r="AO26" s="2347"/>
      <c r="AP26" s="437" t="s">
        <v>514</v>
      </c>
      <c r="AQ26" s="437"/>
      <c r="AR26" s="437"/>
      <c r="AS26" s="438"/>
      <c r="AT26" s="2390">
        <f>申告書記入イメージ!BB77</f>
        <v>0.02</v>
      </c>
      <c r="AU26" s="2384"/>
      <c r="AV26" s="2384"/>
      <c r="AW26" s="2384"/>
      <c r="AX26" s="2384"/>
      <c r="AY26" s="2384"/>
      <c r="AZ26" s="2384"/>
      <c r="BA26" s="2384"/>
      <c r="BB26" s="2384"/>
      <c r="BC26" s="2384"/>
      <c r="BD26" s="2384"/>
      <c r="BE26" s="2384"/>
      <c r="BF26" s="2384"/>
      <c r="BG26" s="2391"/>
      <c r="BH26" s="408"/>
      <c r="BI26" s="409"/>
      <c r="BJ26" s="409"/>
      <c r="BK26" s="441"/>
      <c r="BL26" s="2386" t="str">
        <f>申告書記入イメージ!BR76</f>
        <v/>
      </c>
      <c r="BM26" s="2386"/>
      <c r="BN26" s="2386" t="str">
        <f>申告書記入イメージ!BU76</f>
        <v/>
      </c>
      <c r="BO26" s="2386"/>
      <c r="BP26" s="2386" t="str">
        <f>申告書記入イメージ!BX76</f>
        <v/>
      </c>
      <c r="BQ26" s="2386"/>
      <c r="BR26" s="2386" t="str">
        <f>申告書記入イメージ!CA76</f>
        <v/>
      </c>
      <c r="BS26" s="2386"/>
      <c r="BT26" s="2386" t="str">
        <f>申告書記入イメージ!CD76</f>
        <v/>
      </c>
      <c r="BU26" s="2386"/>
      <c r="BV26" s="2386" t="str">
        <f>申告書記入イメージ!CG76</f>
        <v/>
      </c>
      <c r="BW26" s="2386"/>
      <c r="BX26" s="2386" t="str">
        <f>申告書記入イメージ!CJ76</f>
        <v/>
      </c>
      <c r="BY26" s="2386"/>
      <c r="BZ26" s="2386" t="str">
        <f>申告書記入イメージ!CM76</f>
        <v/>
      </c>
      <c r="CA26" s="2386"/>
      <c r="CB26" s="2386" t="str">
        <f>申告書記入イメージ!CP76</f>
        <v/>
      </c>
      <c r="CC26" s="2386"/>
      <c r="CD26" s="2386" t="str">
        <f>申告書記入イメージ!CS76</f>
        <v/>
      </c>
      <c r="CE26" s="2386"/>
      <c r="CF26" s="2386" t="str">
        <f>申告書記入イメージ!CV76</f>
        <v/>
      </c>
      <c r="CG26" s="2386"/>
      <c r="CH26" s="409"/>
      <c r="CI26" s="409" t="s">
        <v>516</v>
      </c>
      <c r="CJ26" s="409"/>
      <c r="CK26" s="410"/>
      <c r="CL26" s="2373"/>
      <c r="CM26" s="2373"/>
      <c r="CN26" s="2373"/>
      <c r="CO26" s="2373"/>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373"/>
      <c r="CM27" s="2373"/>
      <c r="CN27" s="2373"/>
      <c r="CO27" s="2373"/>
    </row>
    <row r="28" spans="1:93">
      <c r="A28" s="2374" t="s">
        <v>703</v>
      </c>
      <c r="B28" s="2375"/>
      <c r="C28" s="2376"/>
      <c r="D28" s="381"/>
      <c r="E28" s="383" t="s">
        <v>533</v>
      </c>
      <c r="F28" s="381"/>
      <c r="G28" s="381"/>
      <c r="H28" s="381"/>
      <c r="I28" s="381"/>
      <c r="J28" s="381"/>
      <c r="K28" s="381"/>
      <c r="L28" s="381"/>
      <c r="M28" s="381"/>
      <c r="N28" s="381"/>
      <c r="O28" s="381"/>
      <c r="P28" s="396"/>
      <c r="Q28" s="388"/>
      <c r="R28" s="388"/>
      <c r="S28" s="388"/>
      <c r="T28" s="388"/>
      <c r="U28" s="388" t="s">
        <v>504</v>
      </c>
      <c r="V28" s="388"/>
      <c r="W28" s="388"/>
      <c r="X28" s="388"/>
      <c r="Y28" s="388"/>
      <c r="Z28" s="388"/>
      <c r="AA28" s="388"/>
      <c r="AB28" s="388"/>
      <c r="AC28" s="388"/>
      <c r="AD28" s="388"/>
      <c r="AE28" s="388"/>
      <c r="AF28" s="2382" t="str">
        <f>申告書記入イメージ!AR81</f>
        <v>令和</v>
      </c>
      <c r="AG28" s="2382"/>
      <c r="AH28" s="2382"/>
      <c r="AI28" s="2382"/>
      <c r="AJ28" s="2383" t="str">
        <f>申告書記入イメージ!AV81</f>
        <v>5</v>
      </c>
      <c r="AK28" s="2382"/>
      <c r="AL28" s="2382"/>
      <c r="AM28" s="2382" t="s">
        <v>27</v>
      </c>
      <c r="AN28" s="2382"/>
      <c r="AO28" s="388"/>
      <c r="AP28" s="2382">
        <f>申告書記入イメージ!BA81</f>
        <v>4</v>
      </c>
      <c r="AQ28" s="2382"/>
      <c r="AR28" s="2382"/>
      <c r="AS28" s="2382" t="s">
        <v>50</v>
      </c>
      <c r="AT28" s="2382"/>
      <c r="AU28" s="388"/>
      <c r="AV28" s="2382">
        <f>申告書記入イメージ!BF81</f>
        <v>1</v>
      </c>
      <c r="AW28" s="2382"/>
      <c r="AX28" s="2382"/>
      <c r="AY28" s="2382" t="s">
        <v>51</v>
      </c>
      <c r="AZ28" s="2382"/>
      <c r="BA28" s="388"/>
      <c r="BB28" s="388"/>
      <c r="BC28" s="388" t="s">
        <v>58</v>
      </c>
      <c r="BD28" s="388"/>
      <c r="BE28" s="388"/>
      <c r="BF28" s="388"/>
      <c r="BG28" s="388"/>
      <c r="BH28" s="388"/>
      <c r="BI28" s="388"/>
      <c r="BJ28" s="2382" t="str">
        <f>申告書記入イメージ!BQ81</f>
        <v>令和</v>
      </c>
      <c r="BK28" s="2382"/>
      <c r="BL28" s="2382"/>
      <c r="BM28" s="2382"/>
      <c r="BN28" s="2383" t="str">
        <f>申告書記入イメージ!BU81</f>
        <v>6</v>
      </c>
      <c r="BO28" s="2382"/>
      <c r="BP28" s="2382"/>
      <c r="BQ28" s="2382" t="s">
        <v>27</v>
      </c>
      <c r="BR28" s="2382"/>
      <c r="BS28" s="388"/>
      <c r="BT28" s="2382">
        <f>申告書記入イメージ!BZ81</f>
        <v>3</v>
      </c>
      <c r="BU28" s="2382"/>
      <c r="BV28" s="2382"/>
      <c r="BW28" s="2382" t="s">
        <v>50</v>
      </c>
      <c r="BX28" s="2382"/>
      <c r="BY28" s="388"/>
      <c r="BZ28" s="2382">
        <f>申告書記入イメージ!CE81</f>
        <v>31</v>
      </c>
      <c r="CA28" s="2382"/>
      <c r="CB28" s="2382"/>
      <c r="CC28" s="2382" t="s">
        <v>51</v>
      </c>
      <c r="CD28" s="2382"/>
      <c r="CE28" s="388"/>
      <c r="CF28" s="388"/>
      <c r="CG28" s="388" t="s">
        <v>108</v>
      </c>
      <c r="CH28" s="388"/>
      <c r="CI28" s="388"/>
      <c r="CJ28" s="388"/>
      <c r="CK28" s="397"/>
      <c r="CL28" s="2373"/>
      <c r="CM28" s="2373"/>
      <c r="CN28" s="2373"/>
      <c r="CO28" s="2373"/>
    </row>
    <row r="29" spans="1:93">
      <c r="A29" s="2377"/>
      <c r="B29" s="2378"/>
      <c r="C29" s="2379"/>
      <c r="D29" s="382"/>
      <c r="E29" s="382" t="s">
        <v>500</v>
      </c>
      <c r="F29" s="382"/>
      <c r="G29" s="382"/>
      <c r="H29" s="382"/>
      <c r="I29" s="382"/>
      <c r="J29" s="382"/>
      <c r="K29" s="382" t="s">
        <v>501</v>
      </c>
      <c r="L29" s="382"/>
      <c r="M29" s="382"/>
      <c r="N29" s="382"/>
      <c r="O29" s="382"/>
      <c r="P29" s="398"/>
      <c r="Q29" s="387"/>
      <c r="R29" s="2345" t="s">
        <v>536</v>
      </c>
      <c r="S29" s="2345"/>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399"/>
      <c r="AS29" s="394"/>
      <c r="AT29" s="391"/>
      <c r="AU29" s="2346" t="s">
        <v>537</v>
      </c>
      <c r="AV29" s="2346"/>
      <c r="AW29" s="2346"/>
      <c r="AX29" s="2346"/>
      <c r="AY29" s="2346"/>
      <c r="AZ29" s="2346"/>
      <c r="BA29" s="2346"/>
      <c r="BB29" s="2346"/>
      <c r="BC29" s="2346"/>
      <c r="BD29" s="2346"/>
      <c r="BE29" s="2346"/>
      <c r="BF29" s="389"/>
      <c r="BG29" s="400"/>
      <c r="BH29" s="398"/>
      <c r="BI29" s="2344" t="s">
        <v>544</v>
      </c>
      <c r="BJ29" s="2344"/>
      <c r="BK29" s="2344"/>
      <c r="BL29" s="2344"/>
      <c r="BM29" s="2344"/>
      <c r="BN29" s="2344"/>
      <c r="BO29" s="2344"/>
      <c r="BP29" s="2344"/>
      <c r="BQ29" s="2344"/>
      <c r="BR29" s="2344"/>
      <c r="BS29" s="2344"/>
      <c r="BT29" s="2344"/>
      <c r="BU29" s="2344"/>
      <c r="BV29" s="2344"/>
      <c r="BW29" s="2344"/>
      <c r="BX29" s="2344"/>
      <c r="BY29" s="2344"/>
      <c r="BZ29" s="2344"/>
      <c r="CA29" s="2344"/>
      <c r="CB29" s="2344"/>
      <c r="CC29" s="2344"/>
      <c r="CD29" s="2344"/>
      <c r="CE29" s="2344"/>
      <c r="CF29" s="2344"/>
      <c r="CG29" s="2344"/>
      <c r="CH29" s="2344"/>
      <c r="CI29" s="2344"/>
      <c r="CJ29" s="2344"/>
      <c r="CK29" s="401"/>
      <c r="CL29" s="2373"/>
      <c r="CM29" s="2373"/>
      <c r="CN29" s="2373"/>
      <c r="CO29" s="2373"/>
    </row>
    <row r="30" spans="1:93">
      <c r="A30" s="2377"/>
      <c r="B30" s="2378"/>
      <c r="C30" s="2379"/>
      <c r="D30" s="2363" t="s">
        <v>502</v>
      </c>
      <c r="E30" s="2363"/>
      <c r="F30" s="2363"/>
      <c r="G30" s="2363"/>
      <c r="H30" s="2363"/>
      <c r="I30" s="2363"/>
      <c r="J30" s="2363"/>
      <c r="K30" s="2363"/>
      <c r="L30" s="2363"/>
      <c r="M30" s="2363"/>
      <c r="N30" s="2363"/>
      <c r="O30" s="2363"/>
      <c r="P30" s="402" t="s">
        <v>512</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538</v>
      </c>
      <c r="AQ30" s="399"/>
      <c r="AR30" s="399"/>
      <c r="AS30" s="395"/>
      <c r="AT30" s="392" t="s">
        <v>512</v>
      </c>
      <c r="AU30" s="393"/>
      <c r="AV30" s="393"/>
      <c r="AW30" s="393"/>
      <c r="AX30" s="393" t="s">
        <v>509</v>
      </c>
      <c r="AY30" s="393"/>
      <c r="AZ30" s="393"/>
      <c r="BA30" s="393"/>
      <c r="BB30" s="393"/>
      <c r="BC30" s="393"/>
      <c r="BD30" s="393"/>
      <c r="BE30" s="393"/>
      <c r="BF30" s="393"/>
      <c r="BG30" s="393"/>
      <c r="BH30" s="402" t="s">
        <v>512</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539</v>
      </c>
      <c r="CI30" s="404"/>
      <c r="CJ30" s="404"/>
      <c r="CK30" s="405"/>
      <c r="CL30" s="2373"/>
      <c r="CM30" s="2373"/>
      <c r="CN30" s="2373"/>
      <c r="CO30" s="2373"/>
    </row>
    <row r="31" spans="1:93">
      <c r="A31" s="2377"/>
      <c r="B31" s="2378"/>
      <c r="C31" s="2379"/>
      <c r="D31" s="2384"/>
      <c r="E31" s="2384"/>
      <c r="F31" s="2384"/>
      <c r="G31" s="2384"/>
      <c r="H31" s="2384"/>
      <c r="I31" s="2384"/>
      <c r="J31" s="2384"/>
      <c r="K31" s="2384"/>
      <c r="L31" s="2384"/>
      <c r="M31" s="2384"/>
      <c r="N31" s="2384"/>
      <c r="O31" s="2384"/>
      <c r="P31" s="406"/>
      <c r="Q31" s="407"/>
      <c r="R31" s="407"/>
      <c r="S31" s="407"/>
      <c r="T31" s="439"/>
      <c r="U31" s="439"/>
      <c r="V31" s="439"/>
      <c r="W31" s="439"/>
      <c r="X31" s="2347" t="str">
        <f>申告書記入イメージ!V88</f>
        <v/>
      </c>
      <c r="Y31" s="2347"/>
      <c r="Z31" s="2347" t="str">
        <f>申告書記入イメージ!Y88</f>
        <v/>
      </c>
      <c r="AA31" s="2347"/>
      <c r="AB31" s="2347" t="str">
        <f>申告書記入イメージ!AB88</f>
        <v/>
      </c>
      <c r="AC31" s="2347"/>
      <c r="AD31" s="2347" t="str">
        <f>申告書記入イメージ!AE88</f>
        <v/>
      </c>
      <c r="AE31" s="2347"/>
      <c r="AF31" s="2347" t="str">
        <f>申告書記入イメージ!AH88</f>
        <v/>
      </c>
      <c r="AG31" s="2347"/>
      <c r="AH31" s="2347" t="str">
        <f>申告書記入イメージ!AK88</f>
        <v/>
      </c>
      <c r="AI31" s="2347"/>
      <c r="AJ31" s="2347" t="str">
        <f>申告書記入イメージ!AN88</f>
        <v/>
      </c>
      <c r="AK31" s="2347"/>
      <c r="AL31" s="2347" t="str">
        <f>申告書記入イメージ!AQ88</f>
        <v/>
      </c>
      <c r="AM31" s="2347"/>
      <c r="AN31" s="2347" t="str">
        <f>申告書記入イメージ!AT88</f>
        <v/>
      </c>
      <c r="AO31" s="2347"/>
      <c r="AP31" s="407" t="s">
        <v>514</v>
      </c>
      <c r="AQ31" s="407"/>
      <c r="AR31" s="389"/>
      <c r="AS31" s="400"/>
      <c r="AT31" s="2370">
        <f>IF(申告書記入イメージ!BB89="","",申告書記入イメージ!BB89)</f>
        <v>0</v>
      </c>
      <c r="AU31" s="2371"/>
      <c r="AV31" s="2371"/>
      <c r="AW31" s="2371"/>
      <c r="AX31" s="2371"/>
      <c r="AY31" s="2371"/>
      <c r="AZ31" s="2371"/>
      <c r="BA31" s="2371"/>
      <c r="BB31" s="2371"/>
      <c r="BC31" s="2371"/>
      <c r="BD31" s="2371"/>
      <c r="BE31" s="2371"/>
      <c r="BF31" s="2371"/>
      <c r="BG31" s="2372"/>
      <c r="BH31" s="408"/>
      <c r="BI31" s="409"/>
      <c r="BJ31" s="409"/>
      <c r="BK31" s="821"/>
      <c r="BL31" s="2361" t="str">
        <f>申告書記入イメージ!BR88</f>
        <v/>
      </c>
      <c r="BM31" s="2361"/>
      <c r="BN31" s="2361" t="str">
        <f>申告書記入イメージ!BU88</f>
        <v/>
      </c>
      <c r="BO31" s="2361"/>
      <c r="BP31" s="2361" t="str">
        <f>申告書記入イメージ!BX88</f>
        <v/>
      </c>
      <c r="BQ31" s="2361"/>
      <c r="BR31" s="2361" t="str">
        <f>申告書記入イメージ!CA88</f>
        <v/>
      </c>
      <c r="BS31" s="2361"/>
      <c r="BT31" s="2361" t="str">
        <f>申告書記入イメージ!CD88</f>
        <v/>
      </c>
      <c r="BU31" s="2361"/>
      <c r="BV31" s="2361" t="str">
        <f>申告書記入イメージ!CG88</f>
        <v/>
      </c>
      <c r="BW31" s="2361"/>
      <c r="BX31" s="2361" t="str">
        <f>申告書記入イメージ!CJ88</f>
        <v/>
      </c>
      <c r="BY31" s="2361"/>
      <c r="BZ31" s="2361" t="str">
        <f>申告書記入イメージ!CM88</f>
        <v/>
      </c>
      <c r="CA31" s="2361"/>
      <c r="CB31" s="2361" t="str">
        <f>申告書記入イメージ!CP88</f>
        <v/>
      </c>
      <c r="CC31" s="2361"/>
      <c r="CD31" s="2361" t="str">
        <f>申告書記入イメージ!CS88</f>
        <v/>
      </c>
      <c r="CE31" s="2361"/>
      <c r="CF31" s="2361" t="str">
        <f>申告書記入イメージ!CV88</f>
        <v/>
      </c>
      <c r="CG31" s="2361"/>
      <c r="CH31" s="409"/>
      <c r="CI31" s="409" t="s">
        <v>26</v>
      </c>
      <c r="CJ31" s="409"/>
      <c r="CK31" s="410"/>
      <c r="CL31" s="379"/>
      <c r="CM31" s="379"/>
      <c r="CN31" s="2373"/>
      <c r="CO31" s="2373"/>
    </row>
    <row r="32" spans="1:93">
      <c r="A32" s="2377"/>
      <c r="B32" s="2378"/>
      <c r="C32" s="2379"/>
      <c r="D32" s="2362" t="s">
        <v>503</v>
      </c>
      <c r="E32" s="2363"/>
      <c r="F32" s="2363"/>
      <c r="G32" s="2363"/>
      <c r="H32" s="2363"/>
      <c r="I32" s="2363"/>
      <c r="J32" s="2363"/>
      <c r="K32" s="2363"/>
      <c r="L32" s="2363"/>
      <c r="M32" s="2363"/>
      <c r="N32" s="2363"/>
      <c r="O32" s="2364"/>
      <c r="P32" s="402" t="s">
        <v>517</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540</v>
      </c>
      <c r="AQ32" s="399"/>
      <c r="AR32" s="399"/>
      <c r="AS32" s="395"/>
      <c r="AT32" s="403" t="s">
        <v>517</v>
      </c>
      <c r="AU32" s="385"/>
      <c r="AV32" s="385"/>
      <c r="AW32" s="385"/>
      <c r="AX32" s="393" t="s">
        <v>509</v>
      </c>
      <c r="AY32" s="385"/>
      <c r="AZ32" s="385"/>
      <c r="BA32" s="385"/>
      <c r="BB32" s="385"/>
      <c r="BC32" s="385"/>
      <c r="BD32" s="385"/>
      <c r="BE32" s="385"/>
      <c r="BF32" s="385"/>
      <c r="BG32" s="386"/>
      <c r="BH32" s="403" t="s">
        <v>517</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541</v>
      </c>
      <c r="CI32" s="404"/>
      <c r="CJ32" s="404"/>
      <c r="CK32" s="405"/>
      <c r="CL32" s="379"/>
      <c r="CM32" s="379"/>
      <c r="CN32" s="2373"/>
      <c r="CO32" s="2373"/>
    </row>
    <row r="33" spans="1:93">
      <c r="A33" s="2377"/>
      <c r="B33" s="2378"/>
      <c r="C33" s="2379"/>
      <c r="D33" s="2365"/>
      <c r="E33" s="2366"/>
      <c r="F33" s="2366"/>
      <c r="G33" s="2366"/>
      <c r="H33" s="2366"/>
      <c r="I33" s="2366"/>
      <c r="J33" s="2366"/>
      <c r="K33" s="2366"/>
      <c r="L33" s="2366"/>
      <c r="M33" s="2366"/>
      <c r="N33" s="2366"/>
      <c r="O33" s="2367"/>
      <c r="P33" s="575"/>
      <c r="Q33" s="384"/>
      <c r="R33" s="384"/>
      <c r="S33" s="384"/>
      <c r="T33" s="439"/>
      <c r="U33" s="439"/>
      <c r="V33" s="439"/>
      <c r="W33" s="439"/>
      <c r="X33" s="2347" t="str">
        <f>申告書記入イメージ!V93</f>
        <v/>
      </c>
      <c r="Y33" s="2347"/>
      <c r="Z33" s="2347" t="str">
        <f>申告書記入イメージ!Y93</f>
        <v/>
      </c>
      <c r="AA33" s="2347"/>
      <c r="AB33" s="2347" t="str">
        <f>申告書記入イメージ!AB93</f>
        <v/>
      </c>
      <c r="AC33" s="2347"/>
      <c r="AD33" s="2347" t="str">
        <f>申告書記入イメージ!AE93</f>
        <v/>
      </c>
      <c r="AE33" s="2347"/>
      <c r="AF33" s="2347" t="str">
        <f>申告書記入イメージ!AH93</f>
        <v/>
      </c>
      <c r="AG33" s="2347"/>
      <c r="AH33" s="2347" t="str">
        <f>申告書記入イメージ!AK93</f>
        <v/>
      </c>
      <c r="AI33" s="2347"/>
      <c r="AJ33" s="2347" t="str">
        <f>申告書記入イメージ!AN93</f>
        <v/>
      </c>
      <c r="AK33" s="2347"/>
      <c r="AL33" s="2347" t="str">
        <f>申告書記入イメージ!AQ93</f>
        <v/>
      </c>
      <c r="AM33" s="2347"/>
      <c r="AN33" s="2347" t="str">
        <f>申告書記入イメージ!AT93</f>
        <v/>
      </c>
      <c r="AO33" s="2347"/>
      <c r="AP33" s="407" t="s">
        <v>514</v>
      </c>
      <c r="AQ33" s="407"/>
      <c r="AR33" s="407"/>
      <c r="AS33" s="576"/>
      <c r="AT33" s="2368" t="str">
        <f>IF(申告書記入イメージ!BB94="","",申告書記入イメージ!BB94)</f>
        <v/>
      </c>
      <c r="AU33" s="2349"/>
      <c r="AV33" s="2349"/>
      <c r="AW33" s="2349"/>
      <c r="AX33" s="2349"/>
      <c r="AY33" s="2349"/>
      <c r="AZ33" s="2349"/>
      <c r="BA33" s="2349"/>
      <c r="BB33" s="2349"/>
      <c r="BC33" s="2349"/>
      <c r="BD33" s="2349"/>
      <c r="BE33" s="2349"/>
      <c r="BF33" s="2349"/>
      <c r="BG33" s="2369"/>
      <c r="BH33" s="577"/>
      <c r="BI33" s="384"/>
      <c r="BJ33" s="384"/>
      <c r="BK33" s="439"/>
      <c r="BL33" s="2340" t="str">
        <f>申告書記入イメージ!BR93</f>
        <v/>
      </c>
      <c r="BM33" s="2340"/>
      <c r="BN33" s="2340" t="str">
        <f>申告書記入イメージ!BU93</f>
        <v/>
      </c>
      <c r="BO33" s="2340"/>
      <c r="BP33" s="2340" t="str">
        <f>申告書記入イメージ!BX93</f>
        <v/>
      </c>
      <c r="BQ33" s="2340"/>
      <c r="BR33" s="2340" t="str">
        <f>申告書記入イメージ!CA93</f>
        <v/>
      </c>
      <c r="BS33" s="2340"/>
      <c r="BT33" s="2340" t="str">
        <f>申告書記入イメージ!CD93</f>
        <v/>
      </c>
      <c r="BU33" s="2340"/>
      <c r="BV33" s="2340" t="str">
        <f>申告書記入イメージ!CG93</f>
        <v/>
      </c>
      <c r="BW33" s="2340"/>
      <c r="BX33" s="2340" t="str">
        <f>申告書記入イメージ!CJ93</f>
        <v/>
      </c>
      <c r="BY33" s="2340"/>
      <c r="BZ33" s="2340" t="str">
        <f>申告書記入イメージ!CM93</f>
        <v/>
      </c>
      <c r="CA33" s="2340"/>
      <c r="CB33" s="2340" t="str">
        <f>申告書記入イメージ!CP93</f>
        <v/>
      </c>
      <c r="CC33" s="2340"/>
      <c r="CD33" s="2340" t="str">
        <f>申告書記入イメージ!CS93</f>
        <v/>
      </c>
      <c r="CE33" s="2340"/>
      <c r="CF33" s="2340" t="str">
        <f>申告書記入イメージ!CV93</f>
        <v/>
      </c>
      <c r="CG33" s="2340"/>
      <c r="CH33" s="407"/>
      <c r="CI33" s="407" t="s">
        <v>26</v>
      </c>
      <c r="CJ33" s="407"/>
      <c r="CK33" s="578"/>
      <c r="CL33" s="379"/>
      <c r="CM33" s="379"/>
      <c r="CN33" s="2373"/>
      <c r="CO33" s="2373"/>
    </row>
    <row r="34" spans="1:93">
      <c r="A34" s="2377"/>
      <c r="B34" s="2378"/>
      <c r="C34" s="2378"/>
      <c r="D34" s="2352" t="s">
        <v>678</v>
      </c>
      <c r="E34" s="2353"/>
      <c r="F34" s="2353"/>
      <c r="G34" s="2353"/>
      <c r="H34" s="2353"/>
      <c r="I34" s="2353"/>
      <c r="J34" s="2353"/>
      <c r="K34" s="2353"/>
      <c r="L34" s="2353"/>
      <c r="M34" s="2353"/>
      <c r="N34" s="2353"/>
      <c r="O34" s="2354"/>
      <c r="P34" s="387" t="s">
        <v>521</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542</v>
      </c>
      <c r="AQ34" s="374"/>
      <c r="AR34" s="374"/>
      <c r="AS34" s="374"/>
      <c r="AT34" s="574" t="s">
        <v>521</v>
      </c>
      <c r="AU34" s="364"/>
      <c r="AV34" s="364"/>
      <c r="AW34" s="364"/>
      <c r="AX34" s="387" t="s">
        <v>509</v>
      </c>
      <c r="AY34" s="364"/>
      <c r="AZ34" s="364"/>
      <c r="BA34" s="364"/>
      <c r="BB34" s="364"/>
      <c r="BC34" s="364"/>
      <c r="BD34" s="364"/>
      <c r="BE34" s="364"/>
      <c r="BF34" s="364"/>
      <c r="BG34" s="497"/>
      <c r="BH34" s="574" t="s">
        <v>521</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543</v>
      </c>
      <c r="CI34" s="387"/>
      <c r="CJ34" s="387"/>
      <c r="CK34" s="425"/>
      <c r="CL34" s="379"/>
      <c r="CM34" s="379"/>
      <c r="CN34" s="2373"/>
      <c r="CO34" s="2373"/>
    </row>
    <row r="35" spans="1:93" hidden="1">
      <c r="A35" s="2377"/>
      <c r="B35" s="2378"/>
      <c r="C35" s="2378"/>
      <c r="D35" s="2355"/>
      <c r="E35" s="2356"/>
      <c r="F35" s="2356"/>
      <c r="G35" s="2356"/>
      <c r="H35" s="2356"/>
      <c r="I35" s="2356"/>
      <c r="J35" s="2356"/>
      <c r="K35" s="2356"/>
      <c r="L35" s="2356"/>
      <c r="M35" s="2356"/>
      <c r="N35" s="2356"/>
      <c r="O35" s="2357"/>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373"/>
      <c r="CO35" s="2373"/>
    </row>
    <row r="36" spans="1:93">
      <c r="A36" s="2380"/>
      <c r="B36" s="2381"/>
      <c r="C36" s="2381"/>
      <c r="D36" s="2358"/>
      <c r="E36" s="2359"/>
      <c r="F36" s="2359"/>
      <c r="G36" s="2359"/>
      <c r="H36" s="2359"/>
      <c r="I36" s="2359"/>
      <c r="J36" s="2359"/>
      <c r="K36" s="2359"/>
      <c r="L36" s="2359"/>
      <c r="M36" s="2359"/>
      <c r="N36" s="2359"/>
      <c r="O36" s="2360"/>
      <c r="P36" s="384"/>
      <c r="Q36" s="384"/>
      <c r="R36" s="384"/>
      <c r="S36" s="384"/>
      <c r="T36" s="566"/>
      <c r="U36" s="566"/>
      <c r="V36" s="566"/>
      <c r="W36" s="566"/>
      <c r="X36" s="2347" t="str">
        <f>申告書記入イメージ!V98</f>
        <v/>
      </c>
      <c r="Y36" s="2347"/>
      <c r="Z36" s="2347" t="str">
        <f>申告書記入イメージ!Y98</f>
        <v/>
      </c>
      <c r="AA36" s="2347"/>
      <c r="AB36" s="2347" t="str">
        <f>申告書記入イメージ!AB98</f>
        <v/>
      </c>
      <c r="AC36" s="2347"/>
      <c r="AD36" s="2347" t="str">
        <f>申告書記入イメージ!AE98</f>
        <v/>
      </c>
      <c r="AE36" s="2347"/>
      <c r="AF36" s="2347" t="str">
        <f>申告書記入イメージ!AH98</f>
        <v/>
      </c>
      <c r="AG36" s="2347"/>
      <c r="AH36" s="2347" t="str">
        <f>申告書記入イメージ!AK98</f>
        <v/>
      </c>
      <c r="AI36" s="2347"/>
      <c r="AJ36" s="2347" t="str">
        <f>申告書記入イメージ!AN98</f>
        <v/>
      </c>
      <c r="AK36" s="2347"/>
      <c r="AL36" s="2347" t="str">
        <f>申告書記入イメージ!AQ98</f>
        <v/>
      </c>
      <c r="AM36" s="2347"/>
      <c r="AN36" s="2347" t="str">
        <f>申告書記入イメージ!AT98</f>
        <v/>
      </c>
      <c r="AO36" s="2347"/>
      <c r="AP36" s="442" t="s">
        <v>705</v>
      </c>
      <c r="AQ36" s="442"/>
      <c r="AR36" s="442"/>
      <c r="AS36" s="442"/>
      <c r="AT36" s="2348" t="str">
        <f>IF(申告書記入イメージ!BB99="","",申告書記入イメージ!BB99)</f>
        <v/>
      </c>
      <c r="AU36" s="2349"/>
      <c r="AV36" s="2349"/>
      <c r="AW36" s="2349"/>
      <c r="AX36" s="2349"/>
      <c r="AY36" s="2349"/>
      <c r="AZ36" s="2349"/>
      <c r="BA36" s="2349"/>
      <c r="BB36" s="2349"/>
      <c r="BC36" s="2349"/>
      <c r="BD36" s="2349"/>
      <c r="BE36" s="2349"/>
      <c r="BF36" s="2349"/>
      <c r="BG36" s="2350"/>
      <c r="BH36" s="443"/>
      <c r="BI36" s="384"/>
      <c r="BJ36" s="384"/>
      <c r="BK36" s="439"/>
      <c r="BL36" s="2340" t="str">
        <f>申告書記入イメージ!BR98</f>
        <v/>
      </c>
      <c r="BM36" s="2340"/>
      <c r="BN36" s="2340" t="str">
        <f>申告書記入イメージ!BU98</f>
        <v/>
      </c>
      <c r="BO36" s="2340"/>
      <c r="BP36" s="2340" t="str">
        <f>申告書記入イメージ!BX98</f>
        <v/>
      </c>
      <c r="BQ36" s="2340"/>
      <c r="BR36" s="2340" t="str">
        <f>申告書記入イメージ!CA98</f>
        <v/>
      </c>
      <c r="BS36" s="2340"/>
      <c r="BT36" s="2340" t="str">
        <f>申告書記入イメージ!CD98</f>
        <v/>
      </c>
      <c r="BU36" s="2340"/>
      <c r="BV36" s="2340" t="str">
        <f>申告書記入イメージ!CG98</f>
        <v/>
      </c>
      <c r="BW36" s="2340"/>
      <c r="BX36" s="2340" t="str">
        <f>申告書記入イメージ!CJ98</f>
        <v/>
      </c>
      <c r="BY36" s="2340"/>
      <c r="BZ36" s="2340" t="str">
        <f>申告書記入イメージ!CM98</f>
        <v/>
      </c>
      <c r="CA36" s="2340"/>
      <c r="CB36" s="2340" t="str">
        <f>申告書記入イメージ!CP98</f>
        <v/>
      </c>
      <c r="CC36" s="2340"/>
      <c r="CD36" s="2340" t="str">
        <f>申告書記入イメージ!CS98</f>
        <v/>
      </c>
      <c r="CE36" s="2340"/>
      <c r="CF36" s="2340" t="str">
        <f>申告書記入イメージ!CV98</f>
        <v/>
      </c>
      <c r="CG36" s="2340"/>
      <c r="CH36" s="384"/>
      <c r="CI36" s="384" t="s">
        <v>706</v>
      </c>
      <c r="CJ36" s="384"/>
      <c r="CK36" s="444"/>
      <c r="CL36" s="379"/>
      <c r="CM36" s="379"/>
      <c r="CN36" s="2373"/>
      <c r="CO36" s="2373"/>
    </row>
    <row r="37" spans="1:93">
      <c r="A37" s="364"/>
      <c r="B37" s="364"/>
      <c r="C37" s="364"/>
      <c r="D37" s="375" t="s">
        <v>545</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548</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373"/>
      <c r="CO37" s="2373"/>
    </row>
    <row r="38" spans="1:93">
      <c r="A38" s="364"/>
      <c r="B38" s="364"/>
      <c r="C38" s="364"/>
      <c r="D38" s="2468"/>
      <c r="E38" s="2469"/>
      <c r="F38" s="2469"/>
      <c r="G38" s="2469"/>
      <c r="H38" s="2469"/>
      <c r="I38" s="2470"/>
      <c r="J38" s="2471" t="s">
        <v>546</v>
      </c>
      <c r="K38" s="2471"/>
      <c r="L38" s="2341"/>
      <c r="M38" s="2342"/>
      <c r="N38" s="2342"/>
      <c r="O38" s="2342"/>
      <c r="P38" s="2342"/>
      <c r="Q38" s="2342"/>
      <c r="R38" s="2342"/>
      <c r="S38" s="2343"/>
      <c r="T38" s="364" t="s">
        <v>547</v>
      </c>
      <c r="U38" s="364"/>
      <c r="V38" s="364"/>
      <c r="W38" s="364"/>
      <c r="X38" s="364"/>
      <c r="Y38" s="364"/>
      <c r="Z38" s="364"/>
      <c r="AA38" s="364"/>
      <c r="AB38" s="494"/>
      <c r="AC38" s="495"/>
      <c r="AD38" s="495"/>
      <c r="AE38" s="495"/>
      <c r="AF38" s="495"/>
      <c r="AG38" s="495"/>
      <c r="AH38" s="495"/>
      <c r="AI38" s="495"/>
      <c r="AJ38" s="495"/>
      <c r="AK38" s="495"/>
      <c r="AL38" s="2342"/>
      <c r="AM38" s="2343"/>
      <c r="AN38" s="493" t="s">
        <v>549</v>
      </c>
      <c r="AO38" s="493"/>
      <c r="AP38" s="2341"/>
      <c r="AQ38" s="2342"/>
      <c r="AR38" s="2342"/>
      <c r="AS38" s="2342"/>
      <c r="AT38" s="2342"/>
      <c r="AU38" s="2342"/>
      <c r="AV38" s="2342"/>
      <c r="AW38" s="2343"/>
      <c r="AX38" s="2471" t="s">
        <v>549</v>
      </c>
      <c r="AY38" s="2471"/>
      <c r="AZ38" s="2341"/>
      <c r="BA38" s="2342"/>
      <c r="BB38" s="2342"/>
      <c r="BC38" s="2342"/>
      <c r="BD38" s="2342"/>
      <c r="BE38" s="2342"/>
      <c r="BF38" s="2342"/>
      <c r="BG38" s="2343"/>
      <c r="BH38" s="364" t="s">
        <v>550</v>
      </c>
      <c r="BI38" s="364"/>
      <c r="BJ38" s="364"/>
      <c r="BK38" s="364"/>
      <c r="BL38" s="364"/>
      <c r="BM38" s="364"/>
      <c r="BN38" s="445" t="s">
        <v>552</v>
      </c>
      <c r="BO38" s="364"/>
      <c r="BP38" s="445"/>
      <c r="BQ38" s="364"/>
      <c r="BR38" s="364"/>
      <c r="BS38" s="364"/>
      <c r="BT38" s="364"/>
      <c r="BU38" s="364"/>
      <c r="BV38" s="364"/>
      <c r="BW38" s="364"/>
      <c r="BX38" s="364"/>
      <c r="BY38" s="364"/>
      <c r="BZ38" s="364"/>
      <c r="CA38" s="364"/>
      <c r="CB38" s="364"/>
      <c r="CC38" s="364"/>
      <c r="CD38" s="364"/>
      <c r="CE38" s="364"/>
      <c r="CF38" s="2341" t="str">
        <f>IF(申告書記入イメージ!CV105=0,"",申告書記入イメージ!CV105)</f>
        <v/>
      </c>
      <c r="CG38" s="2343"/>
      <c r="CH38" s="364" t="s">
        <v>553</v>
      </c>
      <c r="CI38" s="364"/>
      <c r="CJ38" s="364"/>
      <c r="CK38" s="364"/>
      <c r="CL38" s="379"/>
      <c r="CM38" s="379"/>
      <c r="CN38" s="2373"/>
      <c r="CO38" s="2373"/>
    </row>
    <row r="39" spans="1:93" ht="12.75" customHeight="1">
      <c r="A39" s="364"/>
      <c r="B39" s="364"/>
      <c r="C39" s="364"/>
      <c r="D39" s="364"/>
      <c r="E39" s="375" t="s">
        <v>554</v>
      </c>
      <c r="F39" s="364"/>
      <c r="G39" s="364"/>
      <c r="H39" s="364"/>
      <c r="I39" s="364"/>
      <c r="J39" s="364"/>
      <c r="K39" s="364"/>
      <c r="L39" s="364"/>
      <c r="M39" s="364"/>
      <c r="N39" s="375" t="s">
        <v>558</v>
      </c>
      <c r="O39" s="364"/>
      <c r="P39" s="364"/>
      <c r="Q39" s="364"/>
      <c r="R39" s="364"/>
      <c r="S39" s="364"/>
      <c r="T39" s="364"/>
      <c r="U39" s="364"/>
      <c r="V39" s="364"/>
      <c r="W39" s="375" t="s">
        <v>559</v>
      </c>
      <c r="X39" s="364"/>
      <c r="Y39" s="364"/>
      <c r="Z39" s="364"/>
      <c r="AA39" s="364"/>
      <c r="AB39" s="364"/>
      <c r="AC39" s="364"/>
      <c r="AD39" s="364"/>
      <c r="AE39" s="364"/>
      <c r="AF39" s="364"/>
      <c r="AG39" s="364"/>
      <c r="AH39" s="375" t="s">
        <v>560</v>
      </c>
      <c r="AI39" s="364"/>
      <c r="AJ39" s="364"/>
      <c r="AK39" s="364"/>
      <c r="AL39" s="364"/>
      <c r="AM39" s="364"/>
      <c r="AN39" s="364"/>
      <c r="AO39" s="364"/>
      <c r="AP39" s="364"/>
      <c r="AQ39" s="375" t="s">
        <v>561</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373"/>
      <c r="CO39" s="2373"/>
    </row>
    <row r="40" spans="1:93" ht="14.25">
      <c r="A40" s="364"/>
      <c r="B40" s="364"/>
      <c r="C40" s="364"/>
      <c r="D40" s="364"/>
      <c r="E40" s="2341"/>
      <c r="F40" s="2342"/>
      <c r="G40" s="2343"/>
      <c r="H40" s="375" t="s">
        <v>555</v>
      </c>
      <c r="I40" s="364"/>
      <c r="J40" s="364"/>
      <c r="K40" s="364"/>
      <c r="L40" s="2341"/>
      <c r="M40" s="2342"/>
      <c r="N40" s="2343"/>
      <c r="O40" s="375" t="s">
        <v>556</v>
      </c>
      <c r="P40" s="364"/>
      <c r="Q40" s="364"/>
      <c r="R40" s="364"/>
      <c r="S40" s="364"/>
      <c r="T40" s="364"/>
      <c r="U40" s="364"/>
      <c r="V40" s="2341"/>
      <c r="W40" s="2342"/>
      <c r="X40" s="2343"/>
      <c r="Y40" s="375" t="s">
        <v>557</v>
      </c>
      <c r="Z40" s="364"/>
      <c r="AA40" s="364"/>
      <c r="AB40" s="364"/>
      <c r="AC40" s="364"/>
      <c r="AD40" s="364"/>
      <c r="AE40" s="364"/>
      <c r="AF40" s="364"/>
      <c r="AG40" s="364"/>
      <c r="AH40" s="2341"/>
      <c r="AI40" s="2342"/>
      <c r="AJ40" s="2343"/>
      <c r="AK40" s="375" t="s">
        <v>564</v>
      </c>
      <c r="AL40" s="364"/>
      <c r="AM40" s="364"/>
      <c r="AN40" s="364"/>
      <c r="AO40" s="364"/>
      <c r="AP40" s="2351"/>
      <c r="AQ40" s="2339"/>
      <c r="AR40" s="2339"/>
      <c r="AS40" s="2339"/>
      <c r="AT40" s="2339"/>
      <c r="AU40" s="2339"/>
      <c r="AV40" s="2339"/>
      <c r="AW40" s="2339"/>
      <c r="AX40" s="2339"/>
      <c r="AY40" s="2339" t="str">
        <f>IF(申告書記入イメージ!BH110=0,"",申告書記入イメージ!BH110)</f>
        <v/>
      </c>
      <c r="AZ40" s="2339"/>
      <c r="BA40" s="2339"/>
      <c r="BB40" s="2339" t="str">
        <f>IF(申告書記入イメージ!BK110=0,"",申告書記入イメージ!BK110)</f>
        <v/>
      </c>
      <c r="BC40" s="2339"/>
      <c r="BD40" s="2339"/>
      <c r="BE40" s="2339" t="str">
        <f>IF(申告書記入イメージ!BN110=0,"",申告書記入イメージ!BN110)</f>
        <v/>
      </c>
      <c r="BF40" s="2339"/>
      <c r="BG40" s="2339"/>
      <c r="BH40" s="2339" t="str">
        <f>IF(申告書記入イメージ!BQ110=0,"",申告書記入イメージ!BQ110)</f>
        <v/>
      </c>
      <c r="BI40" s="2339"/>
      <c r="BJ40" s="2339"/>
      <c r="BK40" s="2339" t="str">
        <f>IF(申告書記入イメージ!BT110=0,"",申告書記入イメージ!BT110)</f>
        <v/>
      </c>
      <c r="BL40" s="2339"/>
      <c r="BM40" s="2339"/>
      <c r="BN40" s="2339" t="str">
        <f>IF(申告書記入イメージ!BW110=0,"",申告書記入イメージ!BW110)</f>
        <v/>
      </c>
      <c r="BO40" s="2339"/>
      <c r="BP40" s="2339"/>
      <c r="BQ40" s="2339" t="str">
        <f>IF(申告書記入イメージ!BZ110=0,"",申告書記入イメージ!BZ110)</f>
        <v/>
      </c>
      <c r="BR40" s="2339"/>
      <c r="BS40" s="2339"/>
      <c r="BT40" s="2339" t="str">
        <f>IF(申告書記入イメージ!CC110=0,"",申告書記入イメージ!CC110)</f>
        <v/>
      </c>
      <c r="BU40" s="2339"/>
      <c r="BV40" s="2339"/>
      <c r="BW40" s="2339" t="str">
        <f>IF(申告書記入イメージ!CF110=0,"",申告書記入イメージ!CF110)</f>
        <v/>
      </c>
      <c r="BX40" s="2339"/>
      <c r="BY40" s="2339"/>
      <c r="BZ40" s="2339" t="str">
        <f>IF(申告書記入イメージ!CI110=0,"",申告書記入イメージ!CI110)</f>
        <v/>
      </c>
      <c r="CA40" s="2339"/>
      <c r="CB40" s="2339"/>
      <c r="CC40" s="2339" t="str">
        <f>IF(申告書記入イメージ!CL110=0,"",申告書記入イメージ!CL110)</f>
        <v/>
      </c>
      <c r="CD40" s="2339"/>
      <c r="CE40" s="2339"/>
      <c r="CF40" s="2339" t="str">
        <f>IF(申告書記入イメージ!CO110=0,"",申告書記入イメージ!CO110)</f>
        <v/>
      </c>
      <c r="CG40" s="2339"/>
      <c r="CH40" s="2339"/>
      <c r="CI40" s="2339" t="str">
        <f>IF(申告書記入イメージ!CR110=0,"",申告書記入イメージ!CR110)</f>
        <v/>
      </c>
      <c r="CJ40" s="2339"/>
      <c r="CK40" s="2339"/>
      <c r="CL40" s="379"/>
      <c r="CM40" s="379"/>
      <c r="CN40" s="2373"/>
      <c r="CO40" s="2373"/>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630</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373"/>
      <c r="CO41" s="2373"/>
    </row>
    <row r="42" spans="1:93">
      <c r="A42" s="428"/>
      <c r="B42" s="448" t="s">
        <v>563</v>
      </c>
      <c r="C42" s="448"/>
      <c r="D42" s="448"/>
      <c r="E42" s="429"/>
      <c r="F42" s="429"/>
      <c r="G42" s="429"/>
      <c r="H42" s="429"/>
      <c r="I42" s="429"/>
      <c r="J42" s="429"/>
      <c r="K42" s="446"/>
      <c r="L42" s="446"/>
      <c r="M42" s="446"/>
      <c r="N42" s="446"/>
      <c r="O42" s="446"/>
      <c r="P42" s="446"/>
      <c r="Q42" s="446"/>
      <c r="R42" s="446"/>
      <c r="S42" s="446"/>
      <c r="T42" s="447"/>
      <c r="U42" s="2472" t="str">
        <f>IF(申告書記入イメージ!AF117=0,"",申告書記入イメージ!AF117)</f>
        <v/>
      </c>
      <c r="V42" s="2473"/>
      <c r="W42" s="2473"/>
      <c r="X42" s="2473"/>
      <c r="Y42" s="2473"/>
      <c r="Z42" s="2473"/>
      <c r="AA42" s="2473"/>
      <c r="AB42" s="2473"/>
      <c r="AC42" s="2473"/>
      <c r="AD42" s="2473"/>
      <c r="AE42" s="2473"/>
      <c r="AF42" s="2473"/>
      <c r="AG42" s="2473"/>
      <c r="AH42" s="2473"/>
      <c r="AI42" s="2473"/>
      <c r="AJ42" s="2473"/>
      <c r="AK42" s="2473"/>
      <c r="AL42" s="2473"/>
      <c r="AM42" s="2486" t="s">
        <v>565</v>
      </c>
      <c r="AN42" s="2487"/>
      <c r="AO42" s="364"/>
      <c r="AP42" s="364"/>
      <c r="AQ42" s="364"/>
      <c r="AR42" s="364"/>
      <c r="AS42" s="364"/>
      <c r="AT42" s="364"/>
      <c r="AU42" s="364"/>
      <c r="AV42" s="364"/>
      <c r="AW42" s="364"/>
      <c r="AX42" s="364"/>
      <c r="AY42" s="475" t="s">
        <v>566</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568</v>
      </c>
      <c r="CI42" s="381"/>
      <c r="CJ42" s="381"/>
      <c r="CK42" s="450"/>
      <c r="CL42" s="379"/>
      <c r="CM42" s="379"/>
      <c r="CN42" s="2373"/>
      <c r="CO42" s="2373"/>
    </row>
    <row r="43" spans="1:93">
      <c r="A43" s="449"/>
      <c r="B43" s="381"/>
      <c r="C43" s="381"/>
      <c r="D43" s="381"/>
      <c r="E43" s="381"/>
      <c r="F43" s="455" t="s">
        <v>571</v>
      </c>
      <c r="G43" s="456"/>
      <c r="H43" s="456"/>
      <c r="I43" s="456"/>
      <c r="J43" s="457"/>
      <c r="K43" s="377" t="s">
        <v>575</v>
      </c>
      <c r="L43" s="364"/>
      <c r="M43" s="364"/>
      <c r="N43" s="364"/>
      <c r="O43" s="364"/>
      <c r="P43" s="364"/>
      <c r="Q43" s="364"/>
      <c r="R43" s="364"/>
      <c r="S43" s="364"/>
      <c r="T43" s="364"/>
      <c r="U43" s="461" t="s">
        <v>578</v>
      </c>
      <c r="V43" s="381"/>
      <c r="W43" s="462"/>
      <c r="X43" s="381"/>
      <c r="Y43" s="468"/>
      <c r="Z43" s="460" t="s">
        <v>581</v>
      </c>
      <c r="AA43" s="456"/>
      <c r="AB43" s="456"/>
      <c r="AC43" s="456"/>
      <c r="AD43" s="456"/>
      <c r="AE43" s="456"/>
      <c r="AF43" s="456"/>
      <c r="AG43" s="456"/>
      <c r="AH43" s="456"/>
      <c r="AI43" s="456"/>
      <c r="AJ43" s="472" t="s">
        <v>582</v>
      </c>
      <c r="AK43" s="429"/>
      <c r="AL43" s="429"/>
      <c r="AM43" s="429"/>
      <c r="AN43" s="429"/>
      <c r="AO43" s="429"/>
      <c r="AP43" s="2479" t="s">
        <v>583</v>
      </c>
      <c r="AQ43" s="2480"/>
      <c r="AR43" s="2480"/>
      <c r="AS43" s="2480"/>
      <c r="AT43" s="2480"/>
      <c r="AU43" s="2480"/>
      <c r="AV43" s="2481"/>
      <c r="AW43" s="364"/>
      <c r="AX43" s="364"/>
      <c r="AY43" s="477" t="s">
        <v>584</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373"/>
      <c r="CO43" s="2373"/>
    </row>
    <row r="44" spans="1:93" ht="15.75" customHeight="1">
      <c r="A44" s="451"/>
      <c r="B44" s="445" t="s">
        <v>570</v>
      </c>
      <c r="C44" s="364"/>
      <c r="D44" s="364"/>
      <c r="E44" s="364"/>
      <c r="F44" s="458" t="s">
        <v>572</v>
      </c>
      <c r="G44" s="384"/>
      <c r="H44" s="384"/>
      <c r="I44" s="384"/>
      <c r="J44" s="459"/>
      <c r="K44" s="2475" t="str">
        <f>IF(申告書記入イメージ!N124=0,"",申告書記入イメージ!N124)</f>
        <v/>
      </c>
      <c r="L44" s="2476"/>
      <c r="M44" s="2476"/>
      <c r="N44" s="2476"/>
      <c r="O44" s="2476"/>
      <c r="P44" s="2476"/>
      <c r="Q44" s="2476"/>
      <c r="R44" s="2476"/>
      <c r="S44" s="377" t="s">
        <v>568</v>
      </c>
      <c r="T44" s="364"/>
      <c r="U44" s="453" t="s">
        <v>577</v>
      </c>
      <c r="V44" s="377"/>
      <c r="W44" s="377"/>
      <c r="X44" s="364"/>
      <c r="Y44" s="364"/>
      <c r="Z44" s="2477">
        <f>申告書記入イメージ!AL124</f>
        <v>0</v>
      </c>
      <c r="AA44" s="2478"/>
      <c r="AB44" s="2478"/>
      <c r="AC44" s="2478"/>
      <c r="AD44" s="2478"/>
      <c r="AE44" s="2478"/>
      <c r="AF44" s="2478"/>
      <c r="AG44" s="2478"/>
      <c r="AH44" s="364" t="s">
        <v>568</v>
      </c>
      <c r="AI44" s="364"/>
      <c r="AJ44" s="473" t="s">
        <v>579</v>
      </c>
      <c r="AK44" s="377"/>
      <c r="AL44" s="364"/>
      <c r="AM44" s="364"/>
      <c r="AN44" s="364"/>
      <c r="AO44" s="364"/>
      <c r="AP44" s="2482"/>
      <c r="AQ44" s="2482"/>
      <c r="AR44" s="2482"/>
      <c r="AS44" s="2482"/>
      <c r="AT44" s="2482"/>
      <c r="AU44" s="2482"/>
      <c r="AV44" s="2483"/>
      <c r="AW44" s="364"/>
      <c r="AX44" s="364"/>
      <c r="AY44" s="478" t="s">
        <v>585</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567</v>
      </c>
      <c r="CI44" s="364"/>
      <c r="CJ44" s="364"/>
      <c r="CK44" s="471"/>
      <c r="CL44" s="379"/>
      <c r="CM44" s="379"/>
      <c r="CN44" s="2373"/>
      <c r="CO44" s="2373"/>
    </row>
    <row r="45" spans="1:93" ht="15" customHeight="1">
      <c r="A45" s="453" t="s">
        <v>569</v>
      </c>
      <c r="B45" s="364"/>
      <c r="C45" s="364"/>
      <c r="D45" s="364"/>
      <c r="E45" s="364"/>
      <c r="F45" s="460" t="s">
        <v>573</v>
      </c>
      <c r="G45" s="456"/>
      <c r="H45" s="456"/>
      <c r="I45" s="456"/>
      <c r="J45" s="463"/>
      <c r="K45" s="464" t="s">
        <v>576</v>
      </c>
      <c r="L45" s="465"/>
      <c r="M45" s="465"/>
      <c r="N45" s="465"/>
      <c r="O45" s="465"/>
      <c r="P45" s="465"/>
      <c r="Q45" s="465"/>
      <c r="R45" s="465"/>
      <c r="S45" s="465"/>
      <c r="T45" s="465"/>
      <c r="U45" s="465"/>
      <c r="V45" s="465"/>
      <c r="W45" s="465"/>
      <c r="X45" s="465"/>
      <c r="Y45" s="465"/>
      <c r="Z45" s="385"/>
      <c r="AA45" s="385"/>
      <c r="AB45" s="385"/>
      <c r="AC45" s="385"/>
      <c r="AD45" s="385"/>
      <c r="AE45" s="385"/>
      <c r="AF45" s="484" t="s">
        <v>588</v>
      </c>
      <c r="AG45" s="385"/>
      <c r="AH45" s="385"/>
      <c r="AI45" s="385"/>
      <c r="AJ45" s="474"/>
      <c r="AK45" s="364"/>
      <c r="AL45" s="2341" t="str">
        <f>IF(申告書記入イメージ!AY124=0,"",申告書記入イメージ!AY124)</f>
        <v/>
      </c>
      <c r="AM45" s="2342"/>
      <c r="AN45" s="2343"/>
      <c r="AO45" s="364"/>
      <c r="AP45" s="2482"/>
      <c r="AQ45" s="2482"/>
      <c r="AR45" s="2482"/>
      <c r="AS45" s="2482"/>
      <c r="AT45" s="2482"/>
      <c r="AU45" s="2482"/>
      <c r="AV45" s="2483"/>
      <c r="AW45" s="364"/>
      <c r="AX45" s="364"/>
      <c r="AY45" s="480" t="s">
        <v>586</v>
      </c>
      <c r="AZ45" s="479"/>
      <c r="BA45" s="479"/>
      <c r="BB45" s="479"/>
      <c r="BC45" s="479"/>
      <c r="BD45" s="479"/>
      <c r="BE45" s="479"/>
      <c r="BF45" s="479"/>
      <c r="BG45" s="479"/>
      <c r="BH45" s="479"/>
      <c r="BI45" s="479"/>
      <c r="BJ45" s="479"/>
      <c r="BK45" s="479"/>
      <c r="BL45" s="479"/>
      <c r="BM45" s="479"/>
      <c r="BN45" s="479"/>
      <c r="BO45" s="2561"/>
      <c r="BP45" s="2562"/>
      <c r="BQ45" s="2562"/>
      <c r="BR45" s="2562"/>
      <c r="BS45" s="2562"/>
      <c r="BT45" s="2562"/>
      <c r="BU45" s="2562"/>
      <c r="BV45" s="2562"/>
      <c r="BW45" s="2562"/>
      <c r="BX45" s="2562"/>
      <c r="BY45" s="2562"/>
      <c r="BZ45" s="2562"/>
      <c r="CA45" s="2562"/>
      <c r="CB45" s="2562"/>
      <c r="CC45" s="2562"/>
      <c r="CD45" s="2562"/>
      <c r="CE45" s="2562"/>
      <c r="CF45" s="2562"/>
      <c r="CG45" s="2563"/>
      <c r="CH45" s="483" t="s">
        <v>587</v>
      </c>
      <c r="CI45" s="481"/>
      <c r="CJ45" s="481"/>
      <c r="CK45" s="482"/>
      <c r="CL45" s="379"/>
      <c r="CM45" s="379"/>
      <c r="CN45" s="2373"/>
      <c r="CO45" s="2373"/>
    </row>
    <row r="46" spans="1:93" ht="19.149999999999999" customHeight="1">
      <c r="A46" s="451"/>
      <c r="B46" s="364"/>
      <c r="C46" s="364"/>
      <c r="D46" s="364"/>
      <c r="E46" s="364"/>
      <c r="F46" s="487" t="s">
        <v>574</v>
      </c>
      <c r="G46" s="364"/>
      <c r="H46" s="364"/>
      <c r="I46" s="364"/>
      <c r="J46" s="364"/>
      <c r="K46" s="488"/>
      <c r="L46" s="2474" t="str">
        <f>申告書記入イメージ!S129</f>
        <v/>
      </c>
      <c r="M46" s="2474"/>
      <c r="N46" s="2474" t="str">
        <f>申告書記入イメージ!V129</f>
        <v/>
      </c>
      <c r="O46" s="2474"/>
      <c r="P46" s="2474" t="str">
        <f>申告書記入イメージ!Y129</f>
        <v/>
      </c>
      <c r="Q46" s="2474"/>
      <c r="R46" s="2474" t="str">
        <f>申告書記入イメージ!AB129</f>
        <v/>
      </c>
      <c r="S46" s="2467"/>
      <c r="T46" s="2467" t="str">
        <f>申告書記入イメージ!AE129</f>
        <v/>
      </c>
      <c r="U46" s="2467"/>
      <c r="V46" s="2467" t="str">
        <f>申告書記入イメージ!AH129</f>
        <v/>
      </c>
      <c r="W46" s="2467"/>
      <c r="X46" s="2467" t="str">
        <f>申告書記入イメージ!AK129</f>
        <v/>
      </c>
      <c r="Y46" s="2467"/>
      <c r="Z46" s="2467" t="str">
        <f>申告書記入イメージ!AN129</f>
        <v/>
      </c>
      <c r="AA46" s="2467"/>
      <c r="AB46" s="2467" t="str">
        <f>申告書記入イメージ!AQ129</f>
        <v/>
      </c>
      <c r="AC46" s="2467"/>
      <c r="AD46" s="2467" t="str">
        <f>申告書記入イメージ!AT129</f>
        <v/>
      </c>
      <c r="AE46" s="2467"/>
      <c r="AF46" s="2467" t="str">
        <f>申告書記入イメージ!AW129</f>
        <v/>
      </c>
      <c r="AG46" s="2467"/>
      <c r="AH46" s="467" t="s">
        <v>589</v>
      </c>
      <c r="AI46" s="467"/>
      <c r="AJ46" s="431"/>
      <c r="AK46" s="432"/>
      <c r="AL46" s="434" t="s">
        <v>580</v>
      </c>
      <c r="AM46" s="432"/>
      <c r="AN46" s="432"/>
      <c r="AO46" s="432"/>
      <c r="AP46" s="2484"/>
      <c r="AQ46" s="2484"/>
      <c r="AR46" s="2484"/>
      <c r="AS46" s="2484"/>
      <c r="AT46" s="2484"/>
      <c r="AU46" s="2484"/>
      <c r="AV46" s="2485"/>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373"/>
      <c r="CO46" s="2373"/>
    </row>
    <row r="47" spans="1:93" ht="39" customHeight="1">
      <c r="A47" s="2488" t="s">
        <v>590</v>
      </c>
      <c r="B47" s="2489"/>
      <c r="C47" s="2490"/>
      <c r="D47" s="2500" t="s">
        <v>602</v>
      </c>
      <c r="E47" s="2500"/>
      <c r="F47" s="2500"/>
      <c r="G47" s="2506" t="s">
        <v>594</v>
      </c>
      <c r="H47" s="2507"/>
      <c r="I47" s="2507"/>
      <c r="J47" s="2507"/>
      <c r="K47" s="2507"/>
      <c r="L47" s="2507"/>
      <c r="M47" s="2507"/>
      <c r="N47" s="2507"/>
      <c r="O47" s="2507"/>
      <c r="P47" s="2507"/>
      <c r="Q47" s="2507"/>
      <c r="R47" s="2508"/>
      <c r="S47" s="2514" t="s">
        <v>595</v>
      </c>
      <c r="T47" s="2515"/>
      <c r="U47" s="2515"/>
      <c r="V47" s="2515"/>
      <c r="W47" s="2515"/>
      <c r="X47" s="2515"/>
      <c r="Y47" s="2515"/>
      <c r="Z47" s="2515"/>
      <c r="AA47" s="2515"/>
      <c r="AB47" s="2515"/>
      <c r="AC47" s="2515"/>
      <c r="AD47" s="2515"/>
      <c r="AE47" s="2514" t="s">
        <v>596</v>
      </c>
      <c r="AF47" s="2515"/>
      <c r="AG47" s="2515"/>
      <c r="AH47" s="2515"/>
      <c r="AI47" s="2515"/>
      <c r="AJ47" s="2515"/>
      <c r="AK47" s="2515"/>
      <c r="AL47" s="2515"/>
      <c r="AM47" s="2515"/>
      <c r="AN47" s="2515"/>
      <c r="AO47" s="2515"/>
      <c r="AP47" s="2515"/>
      <c r="AQ47" s="2514" t="s">
        <v>597</v>
      </c>
      <c r="AR47" s="2515"/>
      <c r="AS47" s="2515"/>
      <c r="AT47" s="2515"/>
      <c r="AU47" s="2515"/>
      <c r="AV47" s="2515"/>
      <c r="AW47" s="2515"/>
      <c r="AX47" s="2515"/>
      <c r="AY47" s="2515"/>
      <c r="AZ47" s="2515"/>
      <c r="BA47" s="2515"/>
      <c r="BB47" s="2515"/>
      <c r="BC47" s="2514" t="s">
        <v>598</v>
      </c>
      <c r="BD47" s="2515"/>
      <c r="BE47" s="2515"/>
      <c r="BF47" s="2515"/>
      <c r="BG47" s="2515"/>
      <c r="BH47" s="2515"/>
      <c r="BI47" s="2515"/>
      <c r="BJ47" s="2515"/>
      <c r="BK47" s="2515"/>
      <c r="BL47" s="2515"/>
      <c r="BM47" s="2515"/>
      <c r="BN47" s="2515"/>
      <c r="BO47" s="2514" t="s">
        <v>599</v>
      </c>
      <c r="BP47" s="2515"/>
      <c r="BQ47" s="2515"/>
      <c r="BR47" s="2515"/>
      <c r="BS47" s="2515"/>
      <c r="BT47" s="2515"/>
      <c r="BU47" s="2515"/>
      <c r="BV47" s="2515"/>
      <c r="BW47" s="2515"/>
      <c r="BX47" s="2515"/>
      <c r="BY47" s="2515"/>
      <c r="BZ47" s="2515"/>
      <c r="CA47" s="2514" t="s">
        <v>600</v>
      </c>
      <c r="CB47" s="2515"/>
      <c r="CC47" s="2515"/>
      <c r="CD47" s="2515"/>
      <c r="CE47" s="2515"/>
      <c r="CF47" s="2515"/>
      <c r="CG47" s="2515"/>
      <c r="CH47" s="2515"/>
      <c r="CI47" s="2515"/>
      <c r="CJ47" s="2515"/>
      <c r="CK47" s="2515"/>
      <c r="CL47" s="2522"/>
      <c r="CM47" s="379"/>
      <c r="CN47" s="2373"/>
      <c r="CO47" s="2373"/>
    </row>
    <row r="48" spans="1:93" ht="12.75" customHeight="1">
      <c r="A48" s="2491"/>
      <c r="B48" s="2492"/>
      <c r="C48" s="2493"/>
      <c r="D48" s="2501"/>
      <c r="E48" s="2501"/>
      <c r="F48" s="2501"/>
      <c r="G48" s="2509"/>
      <c r="H48" s="2510"/>
      <c r="I48" s="2510"/>
      <c r="J48" s="2510"/>
      <c r="K48" s="2510"/>
      <c r="L48" s="2510"/>
      <c r="M48" s="2510"/>
      <c r="N48" s="2510"/>
      <c r="O48" s="2510"/>
      <c r="P48" s="2510"/>
      <c r="Q48" s="2510"/>
      <c r="R48" s="2511"/>
      <c r="S48" s="2509"/>
      <c r="T48" s="2510"/>
      <c r="U48" s="2510"/>
      <c r="V48" s="2510"/>
      <c r="W48" s="2510"/>
      <c r="X48" s="2510"/>
      <c r="Y48" s="2510"/>
      <c r="Z48" s="2510"/>
      <c r="AA48" s="2510"/>
      <c r="AB48" s="2510"/>
      <c r="AC48" s="2510"/>
      <c r="AD48" s="2510"/>
      <c r="AE48" s="2509"/>
      <c r="AF48" s="2510"/>
      <c r="AG48" s="2510"/>
      <c r="AH48" s="2510"/>
      <c r="AI48" s="2510"/>
      <c r="AJ48" s="2510"/>
      <c r="AK48" s="2510"/>
      <c r="AL48" s="2510"/>
      <c r="AM48" s="2510"/>
      <c r="AN48" s="2510"/>
      <c r="AO48" s="2510"/>
      <c r="AP48" s="2510"/>
      <c r="AQ48" s="2509"/>
      <c r="AR48" s="2510"/>
      <c r="AS48" s="2510"/>
      <c r="AT48" s="2510"/>
      <c r="AU48" s="2510"/>
      <c r="AV48" s="2510"/>
      <c r="AW48" s="2510"/>
      <c r="AX48" s="2510"/>
      <c r="AY48" s="2510"/>
      <c r="AZ48" s="2510"/>
      <c r="BA48" s="2510"/>
      <c r="BB48" s="2510"/>
      <c r="BC48" s="2509"/>
      <c r="BD48" s="2510"/>
      <c r="BE48" s="2510"/>
      <c r="BF48" s="2510"/>
      <c r="BG48" s="2510"/>
      <c r="BH48" s="2510"/>
      <c r="BI48" s="2510"/>
      <c r="BJ48" s="2510"/>
      <c r="BK48" s="2510"/>
      <c r="BL48" s="2510"/>
      <c r="BM48" s="2510"/>
      <c r="BN48" s="2510"/>
      <c r="BO48" s="2509"/>
      <c r="BP48" s="2510"/>
      <c r="BQ48" s="2510"/>
      <c r="BR48" s="2510"/>
      <c r="BS48" s="2510"/>
      <c r="BT48" s="2510"/>
      <c r="BU48" s="2510"/>
      <c r="BV48" s="2510"/>
      <c r="BW48" s="2510"/>
      <c r="BX48" s="2510"/>
      <c r="BY48" s="2510"/>
      <c r="BZ48" s="2510"/>
      <c r="CA48" s="2509"/>
      <c r="CB48" s="2510"/>
      <c r="CC48" s="2510"/>
      <c r="CD48" s="2510"/>
      <c r="CE48" s="2510"/>
      <c r="CF48" s="2510"/>
      <c r="CG48" s="2510"/>
      <c r="CH48" s="2510"/>
      <c r="CI48" s="2510"/>
      <c r="CJ48" s="2510"/>
      <c r="CK48" s="2510"/>
      <c r="CL48" s="2523"/>
      <c r="CM48" s="379"/>
      <c r="CN48" s="2373"/>
      <c r="CO48" s="2373"/>
    </row>
    <row r="49" spans="1:93" ht="12.75" customHeight="1" thickBot="1">
      <c r="A49" s="2494" t="s">
        <v>591</v>
      </c>
      <c r="B49" s="2495"/>
      <c r="C49" s="2496"/>
      <c r="D49" s="2501"/>
      <c r="E49" s="2501"/>
      <c r="F49" s="2501"/>
      <c r="G49" s="2512">
        <f>申告書記入イメージ!K138</f>
        <v>0</v>
      </c>
      <c r="H49" s="2513"/>
      <c r="I49" s="2513"/>
      <c r="J49" s="2513"/>
      <c r="K49" s="2513"/>
      <c r="L49" s="2513"/>
      <c r="M49" s="2513"/>
      <c r="N49" s="2513"/>
      <c r="O49" s="2513"/>
      <c r="P49" s="2513"/>
      <c r="Q49" s="364" t="s">
        <v>568</v>
      </c>
      <c r="R49" s="452"/>
      <c r="S49" s="2512">
        <f>申告書記入イメージ!Y137</f>
        <v>0</v>
      </c>
      <c r="T49" s="2513"/>
      <c r="U49" s="2513"/>
      <c r="V49" s="2513"/>
      <c r="W49" s="2513"/>
      <c r="X49" s="2513"/>
      <c r="Y49" s="2513"/>
      <c r="Z49" s="2513"/>
      <c r="AA49" s="2513"/>
      <c r="AB49" s="2513"/>
      <c r="AC49" s="364" t="s">
        <v>568</v>
      </c>
      <c r="AD49" s="454"/>
      <c r="AE49" s="2512" t="str">
        <f>IF(申告書記入イメージ!AM137=0,"",申告書記入イメージ!AM137)</f>
        <v/>
      </c>
      <c r="AF49" s="2513"/>
      <c r="AG49" s="2513"/>
      <c r="AH49" s="2513"/>
      <c r="AI49" s="2513"/>
      <c r="AJ49" s="2513"/>
      <c r="AK49" s="2513"/>
      <c r="AL49" s="2513"/>
      <c r="AM49" s="2513"/>
      <c r="AN49" s="2513"/>
      <c r="AO49" s="364" t="s">
        <v>568</v>
      </c>
      <c r="AP49" s="454"/>
      <c r="AQ49" s="2512" t="str">
        <f>IF(申告書記入イメージ!BA137=0,"",申告書記入イメージ!BA137)</f>
        <v/>
      </c>
      <c r="AR49" s="2524"/>
      <c r="AS49" s="2524"/>
      <c r="AT49" s="2524"/>
      <c r="AU49" s="2524"/>
      <c r="AV49" s="2524"/>
      <c r="AW49" s="2524"/>
      <c r="AX49" s="2524"/>
      <c r="AY49" s="2524"/>
      <c r="AZ49" s="2524"/>
      <c r="BA49" s="364" t="s">
        <v>568</v>
      </c>
      <c r="BB49" s="452"/>
      <c r="BC49" s="2525" t="str">
        <f>IF(申告書記入イメージ!BO137=0,"",申告書記入イメージ!BO137)</f>
        <v/>
      </c>
      <c r="BD49" s="2524"/>
      <c r="BE49" s="2524"/>
      <c r="BF49" s="2524"/>
      <c r="BG49" s="2524"/>
      <c r="BH49" s="2524"/>
      <c r="BI49" s="2524"/>
      <c r="BJ49" s="2524"/>
      <c r="BK49" s="2524"/>
      <c r="BL49" s="2524"/>
      <c r="BM49" s="364" t="s">
        <v>568</v>
      </c>
      <c r="BN49" s="452"/>
      <c r="BO49" s="2525" t="str">
        <f>IF(申告書記入イメージ!CC137=0,"",申告書記入イメージ!CC137)</f>
        <v/>
      </c>
      <c r="BP49" s="2524"/>
      <c r="BQ49" s="2524"/>
      <c r="BR49" s="2524"/>
      <c r="BS49" s="2524"/>
      <c r="BT49" s="2524"/>
      <c r="BU49" s="2524"/>
      <c r="BV49" s="2524"/>
      <c r="BW49" s="2524"/>
      <c r="BX49" s="2524"/>
      <c r="BY49" s="364" t="s">
        <v>568</v>
      </c>
      <c r="BZ49" s="452"/>
      <c r="CA49" s="2512" t="str">
        <f>IF(申告書記入イメージ!CQ137=0,"",申告書記入イメージ!CQ137)</f>
        <v/>
      </c>
      <c r="CB49" s="2524"/>
      <c r="CC49" s="2524"/>
      <c r="CD49" s="2524"/>
      <c r="CE49" s="2524"/>
      <c r="CF49" s="2524"/>
      <c r="CG49" s="2524"/>
      <c r="CH49" s="2524"/>
      <c r="CI49" s="2524"/>
      <c r="CJ49" s="2524"/>
      <c r="CK49" s="364" t="s">
        <v>568</v>
      </c>
      <c r="CL49" s="452"/>
      <c r="CM49" s="379"/>
      <c r="CN49" s="2373"/>
      <c r="CO49" s="2373"/>
    </row>
    <row r="50" spans="1:93" ht="21" customHeight="1">
      <c r="A50" s="2494"/>
      <c r="B50" s="2495"/>
      <c r="C50" s="2496"/>
      <c r="D50" s="2502" t="s">
        <v>592</v>
      </c>
      <c r="E50" s="2502"/>
      <c r="F50" s="2502"/>
      <c r="G50" s="2516" t="s">
        <v>601</v>
      </c>
      <c r="H50" s="2517"/>
      <c r="I50" s="2517"/>
      <c r="J50" s="2517"/>
      <c r="K50" s="2517"/>
      <c r="L50" s="2517"/>
      <c r="M50" s="2517"/>
      <c r="N50" s="2517"/>
      <c r="O50" s="2517"/>
      <c r="P50" s="2517"/>
      <c r="Q50" s="2517"/>
      <c r="R50" s="2518"/>
      <c r="S50" s="2516" t="s">
        <v>603</v>
      </c>
      <c r="T50" s="2517"/>
      <c r="U50" s="2517"/>
      <c r="V50" s="2517"/>
      <c r="W50" s="2517"/>
      <c r="X50" s="2517"/>
      <c r="Y50" s="2517"/>
      <c r="Z50" s="2517"/>
      <c r="AA50" s="2517"/>
      <c r="AB50" s="2517"/>
      <c r="AC50" s="2517"/>
      <c r="AD50" s="2518"/>
      <c r="AE50" s="2519" t="s">
        <v>604</v>
      </c>
      <c r="AF50" s="2520"/>
      <c r="AG50" s="2520"/>
      <c r="AH50" s="2520"/>
      <c r="AI50" s="2520"/>
      <c r="AJ50" s="2520"/>
      <c r="AK50" s="2520"/>
      <c r="AL50" s="2520"/>
      <c r="AM50" s="2520"/>
      <c r="AN50" s="2520"/>
      <c r="AO50" s="2520"/>
      <c r="AP50" s="2521"/>
      <c r="AQ50" s="364"/>
      <c r="AR50" s="489"/>
      <c r="AS50" s="490"/>
      <c r="AT50" s="490"/>
      <c r="AU50" s="490"/>
      <c r="AV50" s="490"/>
      <c r="AW50" s="490"/>
      <c r="AX50" s="490"/>
      <c r="AY50" s="490"/>
      <c r="AZ50" s="490"/>
      <c r="BA50" s="490"/>
      <c r="BB50" s="491"/>
      <c r="BC50" s="2613" t="str">
        <f>IF(算定基礎賃金集計表!CI9="","",算定基礎賃金集計表!CI9)</f>
        <v/>
      </c>
      <c r="BD50" s="2614"/>
      <c r="BE50" s="2614"/>
      <c r="BF50" s="2614"/>
      <c r="BG50" s="2614"/>
      <c r="BH50" s="2614"/>
      <c r="BI50" s="2614"/>
      <c r="BJ50" s="2614"/>
      <c r="BK50" s="2614"/>
      <c r="BL50" s="2614"/>
      <c r="BM50" s="2614"/>
      <c r="BN50" s="2614"/>
      <c r="BO50" s="2614"/>
      <c r="BP50" s="2614"/>
      <c r="BQ50" s="2614"/>
      <c r="BR50" s="2614"/>
      <c r="BS50" s="2614"/>
      <c r="BT50" s="2614"/>
      <c r="BU50" s="2614"/>
      <c r="BV50" s="2614"/>
      <c r="BW50" s="2614"/>
      <c r="BX50" s="2614"/>
      <c r="BY50" s="2614"/>
      <c r="BZ50" s="2615"/>
      <c r="CA50" s="364"/>
      <c r="CB50" s="2622" t="s">
        <v>609</v>
      </c>
      <c r="CC50" s="2623"/>
      <c r="CD50" s="2623"/>
      <c r="CE50" s="2623"/>
      <c r="CF50" s="2623"/>
      <c r="CG50" s="2623"/>
      <c r="CH50" s="2623"/>
      <c r="CI50" s="2623"/>
      <c r="CJ50" s="2623"/>
      <c r="CK50" s="2623"/>
      <c r="CL50" s="2624"/>
      <c r="CM50" s="379"/>
      <c r="CN50" s="2373"/>
      <c r="CO50" s="2373"/>
    </row>
    <row r="51" spans="1:93">
      <c r="A51" s="2494"/>
      <c r="B51" s="2495"/>
      <c r="C51" s="2496"/>
      <c r="D51" s="2503"/>
      <c r="E51" s="2503"/>
      <c r="F51" s="2503"/>
      <c r="G51" s="2512">
        <f>申告書記入イメージ!$K$143</f>
        <v>0</v>
      </c>
      <c r="H51" s="2513"/>
      <c r="I51" s="2513"/>
      <c r="J51" s="2513"/>
      <c r="K51" s="2513"/>
      <c r="L51" s="2513"/>
      <c r="M51" s="2513"/>
      <c r="N51" s="2513"/>
      <c r="O51" s="2513"/>
      <c r="P51" s="2513"/>
      <c r="Q51" s="364" t="s">
        <v>568</v>
      </c>
      <c r="R51" s="459"/>
      <c r="S51" s="2512">
        <f>申告書記入イメージ!$Y$143</f>
        <v>0</v>
      </c>
      <c r="T51" s="2513"/>
      <c r="U51" s="2513"/>
      <c r="V51" s="2513"/>
      <c r="W51" s="2513"/>
      <c r="X51" s="2513"/>
      <c r="Y51" s="2513"/>
      <c r="Z51" s="2513"/>
      <c r="AA51" s="2513"/>
      <c r="AB51" s="2513"/>
      <c r="AC51" s="364" t="s">
        <v>568</v>
      </c>
      <c r="AD51" s="459"/>
      <c r="AE51" s="2512">
        <f>申告書記入イメージ!$AM$143</f>
        <v>0</v>
      </c>
      <c r="AF51" s="2513"/>
      <c r="AG51" s="2513"/>
      <c r="AH51" s="2513"/>
      <c r="AI51" s="2513"/>
      <c r="AJ51" s="2513"/>
      <c r="AK51" s="2513"/>
      <c r="AL51" s="2513"/>
      <c r="AM51" s="2513"/>
      <c r="AN51" s="2513"/>
      <c r="AO51" s="364" t="s">
        <v>568</v>
      </c>
      <c r="AP51" s="459"/>
      <c r="AQ51" s="364"/>
      <c r="AR51" s="2607" t="s">
        <v>608</v>
      </c>
      <c r="AS51" s="2608"/>
      <c r="AT51" s="2608"/>
      <c r="AU51" s="2608"/>
      <c r="AV51" s="2608"/>
      <c r="AW51" s="2608"/>
      <c r="AX51" s="2608"/>
      <c r="AY51" s="2608"/>
      <c r="AZ51" s="2608"/>
      <c r="BA51" s="2608"/>
      <c r="BB51" s="2609"/>
      <c r="BC51" s="2616"/>
      <c r="BD51" s="2617"/>
      <c r="BE51" s="2617"/>
      <c r="BF51" s="2617"/>
      <c r="BG51" s="2617"/>
      <c r="BH51" s="2617"/>
      <c r="BI51" s="2617"/>
      <c r="BJ51" s="2617"/>
      <c r="BK51" s="2617"/>
      <c r="BL51" s="2617"/>
      <c r="BM51" s="2617"/>
      <c r="BN51" s="2617"/>
      <c r="BO51" s="2617"/>
      <c r="BP51" s="2617"/>
      <c r="BQ51" s="2617"/>
      <c r="BR51" s="2617"/>
      <c r="BS51" s="2617"/>
      <c r="BT51" s="2617"/>
      <c r="BU51" s="2617"/>
      <c r="BV51" s="2617"/>
      <c r="BW51" s="2617"/>
      <c r="BX51" s="2617"/>
      <c r="BY51" s="2617"/>
      <c r="BZ51" s="2618"/>
      <c r="CA51" s="364"/>
      <c r="CB51" s="2625"/>
      <c r="CC51" s="2626"/>
      <c r="CD51" s="2626"/>
      <c r="CE51" s="2626"/>
      <c r="CF51" s="2626"/>
      <c r="CG51" s="2626"/>
      <c r="CH51" s="2626"/>
      <c r="CI51" s="2626"/>
      <c r="CJ51" s="2626"/>
      <c r="CK51" s="2626"/>
      <c r="CL51" s="2627"/>
      <c r="CM51" s="379"/>
      <c r="CN51" s="2373"/>
      <c r="CO51" s="2373"/>
    </row>
    <row r="52" spans="1:93" ht="31.9" customHeight="1" thickBot="1">
      <c r="A52" s="2494"/>
      <c r="B52" s="2495"/>
      <c r="C52" s="2496"/>
      <c r="D52" s="2502" t="s">
        <v>593</v>
      </c>
      <c r="E52" s="2502"/>
      <c r="F52" s="2504"/>
      <c r="G52" s="2516" t="s">
        <v>605</v>
      </c>
      <c r="H52" s="2517"/>
      <c r="I52" s="2517"/>
      <c r="J52" s="2517"/>
      <c r="K52" s="2517"/>
      <c r="L52" s="2517"/>
      <c r="M52" s="2517"/>
      <c r="N52" s="2517"/>
      <c r="O52" s="2517"/>
      <c r="P52" s="2517"/>
      <c r="Q52" s="2517"/>
      <c r="R52" s="2518"/>
      <c r="S52" s="2516" t="s">
        <v>606</v>
      </c>
      <c r="T52" s="2517"/>
      <c r="U52" s="2517"/>
      <c r="V52" s="2517"/>
      <c r="W52" s="2517"/>
      <c r="X52" s="2517"/>
      <c r="Y52" s="2517"/>
      <c r="Z52" s="2517"/>
      <c r="AA52" s="2517"/>
      <c r="AB52" s="2517"/>
      <c r="AC52" s="2517"/>
      <c r="AD52" s="2518"/>
      <c r="AE52" s="2516" t="s">
        <v>607</v>
      </c>
      <c r="AF52" s="2517"/>
      <c r="AG52" s="2517"/>
      <c r="AH52" s="2517"/>
      <c r="AI52" s="2517"/>
      <c r="AJ52" s="2517"/>
      <c r="AK52" s="2517"/>
      <c r="AL52" s="2517"/>
      <c r="AM52" s="2517"/>
      <c r="AN52" s="2517"/>
      <c r="AO52" s="2517"/>
      <c r="AP52" s="2518"/>
      <c r="AQ52" s="364"/>
      <c r="AR52" s="2610"/>
      <c r="AS52" s="2611"/>
      <c r="AT52" s="2611"/>
      <c r="AU52" s="2611"/>
      <c r="AV52" s="2611"/>
      <c r="AW52" s="2611"/>
      <c r="AX52" s="2611"/>
      <c r="AY52" s="2611"/>
      <c r="AZ52" s="2611"/>
      <c r="BA52" s="2611"/>
      <c r="BB52" s="2612"/>
      <c r="BC52" s="2619"/>
      <c r="BD52" s="2620"/>
      <c r="BE52" s="2620"/>
      <c r="BF52" s="2620"/>
      <c r="BG52" s="2620"/>
      <c r="BH52" s="2620"/>
      <c r="BI52" s="2620"/>
      <c r="BJ52" s="2620"/>
      <c r="BK52" s="2620"/>
      <c r="BL52" s="2620"/>
      <c r="BM52" s="2620"/>
      <c r="BN52" s="2620"/>
      <c r="BO52" s="2620"/>
      <c r="BP52" s="2620"/>
      <c r="BQ52" s="2620"/>
      <c r="BR52" s="2620"/>
      <c r="BS52" s="2620"/>
      <c r="BT52" s="2620"/>
      <c r="BU52" s="2620"/>
      <c r="BV52" s="2620"/>
      <c r="BW52" s="2620"/>
      <c r="BX52" s="2620"/>
      <c r="BY52" s="2620"/>
      <c r="BZ52" s="2621"/>
      <c r="CA52" s="364"/>
      <c r="CB52" s="2628"/>
      <c r="CC52" s="2629"/>
      <c r="CD52" s="2629"/>
      <c r="CE52" s="2629"/>
      <c r="CF52" s="2629"/>
      <c r="CG52" s="2629"/>
      <c r="CH52" s="2629"/>
      <c r="CI52" s="2629"/>
      <c r="CJ52" s="2629"/>
      <c r="CK52" s="2629"/>
      <c r="CL52" s="2630"/>
      <c r="CM52" s="379"/>
      <c r="CN52" s="2373"/>
      <c r="CO52" s="2373"/>
    </row>
    <row r="53" spans="1:93">
      <c r="A53" s="2497"/>
      <c r="B53" s="2498"/>
      <c r="C53" s="2499"/>
      <c r="D53" s="2503"/>
      <c r="E53" s="2503"/>
      <c r="F53" s="2505"/>
      <c r="G53" s="2512">
        <f>申告書記入イメージ!$K$149</f>
        <v>0</v>
      </c>
      <c r="H53" s="2513"/>
      <c r="I53" s="2513"/>
      <c r="J53" s="2513"/>
      <c r="K53" s="2513"/>
      <c r="L53" s="2513"/>
      <c r="M53" s="2513"/>
      <c r="N53" s="2513"/>
      <c r="O53" s="2513"/>
      <c r="P53" s="2513"/>
      <c r="Q53" s="364" t="s">
        <v>568</v>
      </c>
      <c r="R53" s="459"/>
      <c r="S53" s="2512">
        <f>申告書記入イメージ!$Y$149</f>
        <v>0</v>
      </c>
      <c r="T53" s="2513"/>
      <c r="U53" s="2513"/>
      <c r="V53" s="2513"/>
      <c r="W53" s="2513"/>
      <c r="X53" s="2513"/>
      <c r="Y53" s="2513"/>
      <c r="Z53" s="2513"/>
      <c r="AA53" s="2513"/>
      <c r="AB53" s="2513"/>
      <c r="AC53" s="364" t="s">
        <v>568</v>
      </c>
      <c r="AD53" s="459"/>
      <c r="AE53" s="2512">
        <f>申告書記入イメージ!$AM$149</f>
        <v>0</v>
      </c>
      <c r="AF53" s="2513"/>
      <c r="AG53" s="2513"/>
      <c r="AH53" s="2513"/>
      <c r="AI53" s="2513"/>
      <c r="AJ53" s="2513"/>
      <c r="AK53" s="2513"/>
      <c r="AL53" s="2513"/>
      <c r="AM53" s="2513"/>
      <c r="AN53" s="2513"/>
      <c r="AO53" s="364" t="s">
        <v>568</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622" t="s">
        <v>610</v>
      </c>
      <c r="CC53" s="2623"/>
      <c r="CD53" s="2623"/>
      <c r="CE53" s="2623"/>
      <c r="CF53" s="2623"/>
      <c r="CG53" s="2623"/>
      <c r="CH53" s="2623"/>
      <c r="CI53" s="2623"/>
      <c r="CJ53" s="2623"/>
      <c r="CK53" s="2623"/>
      <c r="CL53" s="2624"/>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566"/>
      <c r="CC54" s="2567"/>
      <c r="CD54" s="2567"/>
      <c r="CE54" s="2567"/>
      <c r="CF54" s="2567"/>
      <c r="CG54" s="2567"/>
      <c r="CH54" s="2567"/>
      <c r="CI54" s="2567"/>
      <c r="CJ54" s="2567"/>
      <c r="CK54" s="2567"/>
      <c r="CL54" s="2568"/>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529" t="s">
        <v>621</v>
      </c>
      <c r="AS55" s="2530"/>
      <c r="AT55" s="2533" t="s">
        <v>622</v>
      </c>
      <c r="AU55" s="2534"/>
      <c r="AV55" s="2534"/>
      <c r="AW55" s="2534"/>
      <c r="AX55" s="2534"/>
      <c r="AY55" s="2534"/>
      <c r="AZ55" s="2534"/>
      <c r="BA55" s="2534"/>
      <c r="BB55" s="2534"/>
      <c r="BC55" s="2534"/>
      <c r="BD55" s="2534"/>
      <c r="BE55" s="2534"/>
      <c r="BF55" s="492" t="s">
        <v>624</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569"/>
      <c r="CC55" s="2471"/>
      <c r="CD55" s="2471"/>
      <c r="CE55" s="2471"/>
      <c r="CF55" s="2471"/>
      <c r="CG55" s="2471"/>
      <c r="CH55" s="2471"/>
      <c r="CI55" s="2471"/>
      <c r="CJ55" s="2471"/>
      <c r="CK55" s="2471"/>
      <c r="CL55" s="2570"/>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531"/>
      <c r="AS56" s="2532"/>
      <c r="AT56" s="2535" t="str">
        <f>IF(算定基礎賃金集計表!BZ10=0,"",算定基礎賃金集計表!BZ10)</f>
        <v/>
      </c>
      <c r="AU56" s="2474"/>
      <c r="AV56" s="2474"/>
      <c r="AW56" s="2474"/>
      <c r="AX56" s="364" t="s">
        <v>623</v>
      </c>
      <c r="AY56" s="364"/>
      <c r="AZ56" s="2474" t="str">
        <f>IF(算定基礎賃金集計表!CE10=0,"",算定基礎賃金集計表!CE10)</f>
        <v/>
      </c>
      <c r="BA56" s="2474"/>
      <c r="BB56" s="2474"/>
      <c r="BC56" s="2474"/>
      <c r="BD56" s="2474"/>
      <c r="BE56" s="2474"/>
      <c r="BF56" s="488" t="s">
        <v>625</v>
      </c>
      <c r="BG56" s="2471"/>
      <c r="BH56" s="2471"/>
      <c r="BI56" s="2471"/>
      <c r="BJ56" s="2471"/>
      <c r="BK56" s="2471"/>
      <c r="BL56" s="364" t="s">
        <v>626</v>
      </c>
      <c r="BM56" s="2471"/>
      <c r="BN56" s="2471"/>
      <c r="BO56" s="2471"/>
      <c r="BP56" s="2471"/>
      <c r="BQ56" s="2471"/>
      <c r="BR56" s="364" t="s">
        <v>627</v>
      </c>
      <c r="BS56" s="364"/>
      <c r="BT56" s="2471"/>
      <c r="BU56" s="2471"/>
      <c r="BV56" s="2471"/>
      <c r="BW56" s="2471"/>
      <c r="BX56" s="2471"/>
      <c r="BY56" s="2471"/>
      <c r="BZ56" s="2536"/>
      <c r="CA56" s="364"/>
      <c r="CB56" s="2571"/>
      <c r="CC56" s="2572"/>
      <c r="CD56" s="2572"/>
      <c r="CE56" s="2572"/>
      <c r="CF56" s="2572"/>
      <c r="CG56" s="2572"/>
      <c r="CH56" s="2572"/>
      <c r="CI56" s="2572"/>
      <c r="CJ56" s="2572"/>
      <c r="CK56" s="2572"/>
      <c r="CL56" s="2573"/>
      <c r="CM56" s="379"/>
      <c r="CN56" s="379"/>
      <c r="CO56" s="364"/>
    </row>
    <row r="57" spans="1:93" ht="15.75" customHeight="1">
      <c r="A57" s="2516" t="s">
        <v>611</v>
      </c>
      <c r="B57" s="2598"/>
      <c r="C57" s="2598"/>
      <c r="D57" s="2598"/>
      <c r="E57" s="2598"/>
      <c r="F57" s="2598"/>
      <c r="G57" s="2598"/>
      <c r="H57" s="2598"/>
      <c r="I57" s="2601" t="s">
        <v>612</v>
      </c>
      <c r="J57" s="2602"/>
      <c r="K57" s="2603" t="s">
        <v>613</v>
      </c>
      <c r="L57" s="2603"/>
      <c r="M57" s="2603"/>
      <c r="N57" s="2603"/>
      <c r="O57" s="2603"/>
      <c r="P57" s="2603"/>
      <c r="Q57" s="2603"/>
      <c r="R57" s="2603"/>
      <c r="S57" s="2631" t="s">
        <v>615</v>
      </c>
      <c r="T57" s="2632"/>
      <c r="U57" s="2632"/>
      <c r="V57" s="2632"/>
      <c r="W57" s="2632"/>
      <c r="X57" s="2632"/>
      <c r="Y57" s="2632"/>
      <c r="Z57" s="2634"/>
      <c r="AA57" s="2635"/>
      <c r="AB57" s="2635"/>
      <c r="AC57" s="2635"/>
      <c r="AD57" s="2635"/>
      <c r="AE57" s="2635"/>
      <c r="AF57" s="2635"/>
      <c r="AG57" s="2635"/>
      <c r="AH57" s="2635"/>
      <c r="AI57" s="2635"/>
      <c r="AJ57" s="2635"/>
      <c r="AK57" s="2635"/>
      <c r="AL57" s="2635"/>
      <c r="AM57" s="2635"/>
      <c r="AN57" s="2635"/>
      <c r="AO57" s="2635"/>
      <c r="AP57" s="2636"/>
      <c r="AQ57" s="364"/>
      <c r="AR57" s="2526" t="s">
        <v>620</v>
      </c>
      <c r="AS57" s="2373"/>
      <c r="AT57" s="2537" t="s">
        <v>628</v>
      </c>
      <c r="AU57" s="2538"/>
      <c r="AV57" s="2538"/>
      <c r="AW57" s="2538"/>
      <c r="AX57" s="2538"/>
      <c r="AY57" s="2538"/>
      <c r="AZ57" s="2538"/>
      <c r="BA57" s="2538"/>
      <c r="BB57" s="2538"/>
      <c r="BC57" s="2538"/>
      <c r="BD57" s="2538"/>
      <c r="BE57" s="2538"/>
      <c r="BF57" s="2541"/>
      <c r="BG57" s="2542"/>
      <c r="BH57" s="2542"/>
      <c r="BI57" s="2542"/>
      <c r="BJ57" s="2542"/>
      <c r="BK57" s="2542"/>
      <c r="BL57" s="2542"/>
      <c r="BM57" s="2542"/>
      <c r="BN57" s="2542"/>
      <c r="BO57" s="2542"/>
      <c r="BP57" s="2542"/>
      <c r="BQ57" s="2542"/>
      <c r="BR57" s="2542"/>
      <c r="BS57" s="2542"/>
      <c r="BT57" s="2542"/>
      <c r="BU57" s="2542"/>
      <c r="BV57" s="2542"/>
      <c r="BW57" s="2542"/>
      <c r="BX57" s="2542"/>
      <c r="BY57" s="2542"/>
      <c r="BZ57" s="2542"/>
      <c r="CA57" s="2542"/>
      <c r="CB57" s="2542"/>
      <c r="CC57" s="2542"/>
      <c r="CD57" s="2542"/>
      <c r="CE57" s="2542"/>
      <c r="CF57" s="2542"/>
      <c r="CG57" s="2542"/>
      <c r="CH57" s="2542"/>
      <c r="CI57" s="2542"/>
      <c r="CJ57" s="2542"/>
      <c r="CK57" s="2542"/>
      <c r="CL57" s="2543"/>
      <c r="CM57" s="379"/>
      <c r="CN57" s="379"/>
      <c r="CO57" s="364"/>
    </row>
    <row r="58" spans="1:93" ht="15.75" customHeight="1">
      <c r="A58" s="2519"/>
      <c r="B58" s="2520"/>
      <c r="C58" s="2520"/>
      <c r="D58" s="2599"/>
      <c r="E58" s="2599"/>
      <c r="F58" s="2599"/>
      <c r="G58" s="2599"/>
      <c r="H58" s="2600"/>
      <c r="I58" s="2604" t="s">
        <v>612</v>
      </c>
      <c r="J58" s="2605"/>
      <c r="K58" s="2606" t="s">
        <v>614</v>
      </c>
      <c r="L58" s="2606"/>
      <c r="M58" s="2606"/>
      <c r="N58" s="2606"/>
      <c r="O58" s="2606"/>
      <c r="P58" s="2606"/>
      <c r="Q58" s="2606"/>
      <c r="R58" s="2606"/>
      <c r="S58" s="2633"/>
      <c r="T58" s="2520"/>
      <c r="U58" s="2520"/>
      <c r="V58" s="2520"/>
      <c r="W58" s="2520"/>
      <c r="X58" s="2520"/>
      <c r="Y58" s="2520"/>
      <c r="Z58" s="2637"/>
      <c r="AA58" s="2638"/>
      <c r="AB58" s="2638"/>
      <c r="AC58" s="2638"/>
      <c r="AD58" s="2638"/>
      <c r="AE58" s="2638"/>
      <c r="AF58" s="2638"/>
      <c r="AG58" s="2638"/>
      <c r="AH58" s="2638"/>
      <c r="AI58" s="2638"/>
      <c r="AJ58" s="2638"/>
      <c r="AK58" s="2638"/>
      <c r="AL58" s="2638"/>
      <c r="AM58" s="2638"/>
      <c r="AN58" s="2638"/>
      <c r="AO58" s="2638"/>
      <c r="AP58" s="2639"/>
      <c r="AQ58" s="364"/>
      <c r="AR58" s="2526"/>
      <c r="AS58" s="2373"/>
      <c r="AT58" s="2539"/>
      <c r="AU58" s="2540"/>
      <c r="AV58" s="2540"/>
      <c r="AW58" s="2540"/>
      <c r="AX58" s="2540"/>
      <c r="AY58" s="2540"/>
      <c r="AZ58" s="2540"/>
      <c r="BA58" s="2540"/>
      <c r="BB58" s="2540"/>
      <c r="BC58" s="2540"/>
      <c r="BD58" s="2540"/>
      <c r="BE58" s="2540"/>
      <c r="BF58" s="2544"/>
      <c r="BG58" s="2545"/>
      <c r="BH58" s="2545"/>
      <c r="BI58" s="2545"/>
      <c r="BJ58" s="2545"/>
      <c r="BK58" s="2545"/>
      <c r="BL58" s="2545"/>
      <c r="BM58" s="2545"/>
      <c r="BN58" s="2545"/>
      <c r="BO58" s="2545"/>
      <c r="BP58" s="2545"/>
      <c r="BQ58" s="2545"/>
      <c r="BR58" s="2545"/>
      <c r="BS58" s="2545"/>
      <c r="BT58" s="2545"/>
      <c r="BU58" s="2545"/>
      <c r="BV58" s="2545"/>
      <c r="BW58" s="2545"/>
      <c r="BX58" s="2545"/>
      <c r="BY58" s="2545"/>
      <c r="BZ58" s="2545"/>
      <c r="CA58" s="2545"/>
      <c r="CB58" s="2545"/>
      <c r="CC58" s="2545"/>
      <c r="CD58" s="2545"/>
      <c r="CE58" s="2545"/>
      <c r="CF58" s="2545"/>
      <c r="CG58" s="2545"/>
      <c r="CH58" s="2545"/>
      <c r="CI58" s="2545"/>
      <c r="CJ58" s="2545"/>
      <c r="CK58" s="2545"/>
      <c r="CL58" s="2546"/>
    </row>
    <row r="59" spans="1:93" ht="13.9" customHeight="1">
      <c r="A59" s="2574" t="s">
        <v>616</v>
      </c>
      <c r="B59" s="2575"/>
      <c r="C59" s="2576"/>
      <c r="D59" s="2582" t="s">
        <v>617</v>
      </c>
      <c r="E59" s="2582"/>
      <c r="F59" s="2582"/>
      <c r="G59" s="2582"/>
      <c r="H59" s="2582"/>
      <c r="I59" s="2590" t="str">
        <f>IF(算定基礎賃金集計表!BF12="","",算定基礎賃金集計表!BF12)</f>
        <v/>
      </c>
      <c r="J59" s="2591"/>
      <c r="K59" s="2591"/>
      <c r="L59" s="2591"/>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2"/>
      <c r="AQ59" s="364"/>
      <c r="AR59" s="2526"/>
      <c r="AS59" s="2373"/>
      <c r="AT59" s="2547" t="s">
        <v>618</v>
      </c>
      <c r="AU59" s="2548"/>
      <c r="AV59" s="2548"/>
      <c r="AW59" s="2548"/>
      <c r="AX59" s="2548"/>
      <c r="AY59" s="2548"/>
      <c r="AZ59" s="2548"/>
      <c r="BA59" s="2548"/>
      <c r="BB59" s="2548"/>
      <c r="BC59" s="2548"/>
      <c r="BD59" s="2548"/>
      <c r="BE59" s="2549"/>
      <c r="BF59" s="2541"/>
      <c r="BG59" s="2542"/>
      <c r="BH59" s="2542"/>
      <c r="BI59" s="2542"/>
      <c r="BJ59" s="2542"/>
      <c r="BK59" s="2542"/>
      <c r="BL59" s="2542"/>
      <c r="BM59" s="2542"/>
      <c r="BN59" s="2542"/>
      <c r="BO59" s="2542"/>
      <c r="BP59" s="2542"/>
      <c r="BQ59" s="2542"/>
      <c r="BR59" s="2542"/>
      <c r="BS59" s="2542"/>
      <c r="BT59" s="2542"/>
      <c r="BU59" s="2542"/>
      <c r="BV59" s="2542"/>
      <c r="BW59" s="2542"/>
      <c r="BX59" s="2542"/>
      <c r="BY59" s="2542"/>
      <c r="BZ59" s="2542"/>
      <c r="CA59" s="2542"/>
      <c r="CB59" s="2542"/>
      <c r="CC59" s="2542"/>
      <c r="CD59" s="2542"/>
      <c r="CE59" s="2542"/>
      <c r="CF59" s="2542"/>
      <c r="CG59" s="2542"/>
      <c r="CH59" s="2542"/>
      <c r="CI59" s="2542"/>
      <c r="CJ59" s="2542"/>
      <c r="CK59" s="2542"/>
      <c r="CL59" s="2543"/>
      <c r="CM59" s="364"/>
      <c r="CN59" s="364"/>
      <c r="CO59" s="364"/>
    </row>
    <row r="60" spans="1:93">
      <c r="A60" s="2577"/>
      <c r="B60" s="2578"/>
      <c r="C60" s="2579"/>
      <c r="D60" s="2583"/>
      <c r="E60" s="2583"/>
      <c r="F60" s="2583"/>
      <c r="G60" s="2583"/>
      <c r="H60" s="2583"/>
      <c r="I60" s="2593"/>
      <c r="J60" s="2594"/>
      <c r="K60" s="2594"/>
      <c r="L60" s="2594"/>
      <c r="M60" s="2594"/>
      <c r="N60" s="2594"/>
      <c r="O60" s="2594"/>
      <c r="P60" s="2594"/>
      <c r="Q60" s="2594"/>
      <c r="R60" s="2594"/>
      <c r="S60" s="2594"/>
      <c r="T60" s="2594"/>
      <c r="U60" s="2594"/>
      <c r="V60" s="2594"/>
      <c r="W60" s="2594"/>
      <c r="X60" s="2594"/>
      <c r="Y60" s="2594"/>
      <c r="Z60" s="2594"/>
      <c r="AA60" s="2594"/>
      <c r="AB60" s="2594"/>
      <c r="AC60" s="2594"/>
      <c r="AD60" s="2594"/>
      <c r="AE60" s="2594"/>
      <c r="AF60" s="2594"/>
      <c r="AG60" s="2594"/>
      <c r="AH60" s="2594"/>
      <c r="AI60" s="2594"/>
      <c r="AJ60" s="2594"/>
      <c r="AK60" s="2594"/>
      <c r="AL60" s="2594"/>
      <c r="AM60" s="2594"/>
      <c r="AN60" s="2594"/>
      <c r="AO60" s="2594"/>
      <c r="AP60" s="2595"/>
      <c r="AQ60" s="364"/>
      <c r="AR60" s="2526"/>
      <c r="AS60" s="2373"/>
      <c r="AT60" s="2550"/>
      <c r="AU60" s="2551"/>
      <c r="AV60" s="2551"/>
      <c r="AW60" s="2551"/>
      <c r="AX60" s="2551"/>
      <c r="AY60" s="2551"/>
      <c r="AZ60" s="2551"/>
      <c r="BA60" s="2551"/>
      <c r="BB60" s="2551"/>
      <c r="BC60" s="2551"/>
      <c r="BD60" s="2551"/>
      <c r="BE60" s="2552"/>
      <c r="BF60" s="2553"/>
      <c r="BG60" s="2554"/>
      <c r="BH60" s="2554"/>
      <c r="BI60" s="2554"/>
      <c r="BJ60" s="2554"/>
      <c r="BK60" s="2554"/>
      <c r="BL60" s="2554"/>
      <c r="BM60" s="2554"/>
      <c r="BN60" s="2554"/>
      <c r="BO60" s="2554"/>
      <c r="BP60" s="2554"/>
      <c r="BQ60" s="2554"/>
      <c r="BR60" s="2554"/>
      <c r="BS60" s="2554"/>
      <c r="BT60" s="2554"/>
      <c r="BU60" s="2554"/>
      <c r="BV60" s="2554"/>
      <c r="BW60" s="2554"/>
      <c r="BX60" s="2554"/>
      <c r="BY60" s="2554"/>
      <c r="BZ60" s="2554"/>
      <c r="CA60" s="2554"/>
      <c r="CB60" s="2554"/>
      <c r="CC60" s="2554"/>
      <c r="CD60" s="2554"/>
      <c r="CE60" s="2554"/>
      <c r="CF60" s="2554"/>
      <c r="CG60" s="2554"/>
      <c r="CH60" s="2554"/>
      <c r="CI60" s="2554"/>
      <c r="CJ60" s="2554"/>
      <c r="CK60" s="2554"/>
      <c r="CL60" s="2555"/>
      <c r="CM60" s="364"/>
      <c r="CN60" s="364"/>
      <c r="CO60" s="364"/>
    </row>
    <row r="61" spans="1:93" ht="12.75" customHeight="1">
      <c r="A61" s="2577"/>
      <c r="B61" s="2578"/>
      <c r="C61" s="2578"/>
      <c r="D61" s="2584" t="s">
        <v>619</v>
      </c>
      <c r="E61" s="2585"/>
      <c r="F61" s="2585"/>
      <c r="G61" s="2585"/>
      <c r="H61" s="2586"/>
      <c r="I61" s="2596" t="str">
        <f>IF(算定基礎賃金集計表!BF8="","",算定基礎賃金集計表!BF8)</f>
        <v/>
      </c>
      <c r="J61" s="2591"/>
      <c r="K61" s="2591"/>
      <c r="L61" s="2591"/>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2"/>
      <c r="AQ61" s="364"/>
      <c r="AR61" s="2526"/>
      <c r="AS61" s="2373"/>
      <c r="AT61" s="2537" t="s">
        <v>629</v>
      </c>
      <c r="AU61" s="2538"/>
      <c r="AV61" s="2538"/>
      <c r="AW61" s="2538"/>
      <c r="AX61" s="2538"/>
      <c r="AY61" s="2538"/>
      <c r="AZ61" s="2538"/>
      <c r="BA61" s="2538"/>
      <c r="BB61" s="2538"/>
      <c r="BC61" s="2538"/>
      <c r="BD61" s="2538"/>
      <c r="BE61" s="2538"/>
      <c r="BF61" s="2558"/>
      <c r="BG61" s="2559"/>
      <c r="BH61" s="2559"/>
      <c r="BI61" s="2559"/>
      <c r="BJ61" s="2559"/>
      <c r="BK61" s="2559"/>
      <c r="BL61" s="2559"/>
      <c r="BM61" s="2559"/>
      <c r="BN61" s="2559"/>
      <c r="BO61" s="2559"/>
      <c r="BP61" s="2559"/>
      <c r="BQ61" s="2559"/>
      <c r="BR61" s="2559"/>
      <c r="BS61" s="2559"/>
      <c r="BT61" s="2559"/>
      <c r="BU61" s="2559"/>
      <c r="BV61" s="2559"/>
      <c r="BW61" s="2559"/>
      <c r="BX61" s="2559"/>
      <c r="BY61" s="2559"/>
      <c r="BZ61" s="2559"/>
      <c r="CA61" s="2559"/>
      <c r="CB61" s="2559"/>
      <c r="CC61" s="2559"/>
      <c r="CD61" s="2559"/>
      <c r="CE61" s="2559"/>
      <c r="CF61" s="2559"/>
      <c r="CG61" s="2559"/>
      <c r="CH61" s="2559"/>
      <c r="CI61" s="2559"/>
      <c r="CJ61" s="2559"/>
      <c r="CK61" s="2559"/>
      <c r="CL61" s="2560"/>
      <c r="CM61" s="364"/>
      <c r="CN61" s="364"/>
      <c r="CO61" s="364"/>
    </row>
    <row r="62" spans="1:93" ht="18" customHeight="1">
      <c r="A62" s="2580"/>
      <c r="B62" s="2581"/>
      <c r="C62" s="2581"/>
      <c r="D62" s="2587"/>
      <c r="E62" s="2588"/>
      <c r="F62" s="2588"/>
      <c r="G62" s="2588"/>
      <c r="H62" s="2589"/>
      <c r="I62" s="2597"/>
      <c r="J62" s="2594"/>
      <c r="K62" s="2594"/>
      <c r="L62" s="2594"/>
      <c r="M62" s="2594"/>
      <c r="N62" s="2594"/>
      <c r="O62" s="2594"/>
      <c r="P62" s="2594"/>
      <c r="Q62" s="2594"/>
      <c r="R62" s="2594"/>
      <c r="S62" s="2594"/>
      <c r="T62" s="2594"/>
      <c r="U62" s="2594"/>
      <c r="V62" s="2594"/>
      <c r="W62" s="2594"/>
      <c r="X62" s="2594"/>
      <c r="Y62" s="2594"/>
      <c r="Z62" s="2594"/>
      <c r="AA62" s="2594"/>
      <c r="AB62" s="2594"/>
      <c r="AC62" s="2594"/>
      <c r="AD62" s="2594"/>
      <c r="AE62" s="2594"/>
      <c r="AF62" s="2594"/>
      <c r="AG62" s="2594"/>
      <c r="AH62" s="2594"/>
      <c r="AI62" s="2594"/>
      <c r="AJ62" s="2594"/>
      <c r="AK62" s="2594"/>
      <c r="AL62" s="2594"/>
      <c r="AM62" s="2594"/>
      <c r="AN62" s="2594"/>
      <c r="AO62" s="2594"/>
      <c r="AP62" s="2595"/>
      <c r="AQ62" s="364"/>
      <c r="AR62" s="2527"/>
      <c r="AS62" s="2528"/>
      <c r="AT62" s="2556"/>
      <c r="AU62" s="2557"/>
      <c r="AV62" s="2557"/>
      <c r="AW62" s="2557"/>
      <c r="AX62" s="2557"/>
      <c r="AY62" s="2557"/>
      <c r="AZ62" s="2557"/>
      <c r="BA62" s="2557"/>
      <c r="BB62" s="2557"/>
      <c r="BC62" s="2557"/>
      <c r="BD62" s="2557"/>
      <c r="BE62" s="2557"/>
      <c r="BF62" s="2544"/>
      <c r="BG62" s="2545"/>
      <c r="BH62" s="2545"/>
      <c r="BI62" s="2545"/>
      <c r="BJ62" s="2545"/>
      <c r="BK62" s="2545"/>
      <c r="BL62" s="2545"/>
      <c r="BM62" s="2545"/>
      <c r="BN62" s="2545"/>
      <c r="BO62" s="2545"/>
      <c r="BP62" s="2545"/>
      <c r="BQ62" s="2545"/>
      <c r="BR62" s="2545"/>
      <c r="BS62" s="2545"/>
      <c r="BT62" s="2545"/>
      <c r="BU62" s="2545"/>
      <c r="BV62" s="2545"/>
      <c r="BW62" s="2545"/>
      <c r="BX62" s="2545"/>
      <c r="BY62" s="2545"/>
      <c r="BZ62" s="2545"/>
      <c r="CA62" s="2545"/>
      <c r="CB62" s="2545"/>
      <c r="CC62" s="2545"/>
      <c r="CD62" s="2545"/>
      <c r="CE62" s="2545"/>
      <c r="CF62" s="2545"/>
      <c r="CG62" s="2545"/>
      <c r="CH62" s="2545"/>
      <c r="CI62" s="2545"/>
      <c r="CJ62" s="2545"/>
      <c r="CK62" s="2564"/>
      <c r="CL62" s="2565"/>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7:BZ48"/>
    <mergeCell ref="CA47:CL48"/>
    <mergeCell ref="S49:AB49"/>
    <mergeCell ref="AE49:AN49"/>
    <mergeCell ref="AQ49:AZ49"/>
    <mergeCell ref="BC49:BL49"/>
    <mergeCell ref="BO49:BX49"/>
    <mergeCell ref="CA49:CJ49"/>
    <mergeCell ref="AE47:AP48"/>
    <mergeCell ref="AE50:AP50"/>
    <mergeCell ref="G52:R52"/>
    <mergeCell ref="S52:AD52"/>
    <mergeCell ref="AE52:AP52"/>
    <mergeCell ref="S51:AB51"/>
    <mergeCell ref="AQ47:BB48"/>
    <mergeCell ref="G51:P51"/>
    <mergeCell ref="AE51:AN51"/>
    <mergeCell ref="BC47:BN48"/>
    <mergeCell ref="A47:C48"/>
    <mergeCell ref="A49:C53"/>
    <mergeCell ref="D47:F49"/>
    <mergeCell ref="D50:F51"/>
    <mergeCell ref="D52:F53"/>
    <mergeCell ref="G47:R48"/>
    <mergeCell ref="G49:P49"/>
    <mergeCell ref="S47:AD48"/>
    <mergeCell ref="N46:O46"/>
    <mergeCell ref="L46:M46"/>
    <mergeCell ref="G50:R50"/>
    <mergeCell ref="S50:AD50"/>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CC16:CD16"/>
    <mergeCell ref="AV16:AX16"/>
    <mergeCell ref="AY16:AZ16"/>
    <mergeCell ref="BJ16:BM16"/>
    <mergeCell ref="BN16:BP16"/>
    <mergeCell ref="BQ16:BR16"/>
    <mergeCell ref="AF16:AI16"/>
    <mergeCell ref="AJ16:AL16"/>
    <mergeCell ref="AM16:AN16"/>
    <mergeCell ref="AS16:AT16"/>
    <mergeCell ref="AP16:AR16"/>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H10:AK10"/>
    <mergeCell ref="AN10:AQ10"/>
    <mergeCell ref="AT10:AW10"/>
    <mergeCell ref="AC11:AE11"/>
    <mergeCell ref="AF11:AG11"/>
    <mergeCell ref="AH11:AK11"/>
    <mergeCell ref="AL11:AM11"/>
    <mergeCell ref="AN11:AQ11"/>
    <mergeCell ref="AR11:AS11"/>
    <mergeCell ref="AT11:AW11"/>
    <mergeCell ref="AC10:AE10"/>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X24:Y24"/>
    <mergeCell ref="Z24:AA24"/>
    <mergeCell ref="AB24:AC24"/>
    <mergeCell ref="AD24:AE24"/>
    <mergeCell ref="AF24:AG24"/>
    <mergeCell ref="AH24:AI24"/>
    <mergeCell ref="AJ24:AK24"/>
    <mergeCell ref="AL24:AM24"/>
    <mergeCell ref="AN24:AO24"/>
    <mergeCell ref="X26:Y26"/>
    <mergeCell ref="Z26:AA26"/>
    <mergeCell ref="AB26:AC26"/>
    <mergeCell ref="AD26:AE26"/>
    <mergeCell ref="AF26:AG26"/>
    <mergeCell ref="AH26:AI26"/>
    <mergeCell ref="AJ26:AK26"/>
    <mergeCell ref="AL26:AM26"/>
    <mergeCell ref="AN26:AO26"/>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Z31:AA31"/>
    <mergeCell ref="AB31:AC31"/>
    <mergeCell ref="AD31:AE31"/>
    <mergeCell ref="AF31:AG31"/>
    <mergeCell ref="AH31:AI31"/>
    <mergeCell ref="AJ31:AK31"/>
    <mergeCell ref="AL31:AM31"/>
    <mergeCell ref="AN31:AO31"/>
    <mergeCell ref="AT31:BG31"/>
    <mergeCell ref="BL31:BM31"/>
    <mergeCell ref="BN31:BO31"/>
    <mergeCell ref="BP31:BQ31"/>
    <mergeCell ref="BR31:BS31"/>
    <mergeCell ref="BT31:BU31"/>
    <mergeCell ref="BV31:BW31"/>
    <mergeCell ref="BX31:BY31"/>
    <mergeCell ref="BZ31:CA31"/>
    <mergeCell ref="CB31:CC31"/>
    <mergeCell ref="CB36:CC36"/>
    <mergeCell ref="CD36:CE36"/>
    <mergeCell ref="BT33:BU33"/>
    <mergeCell ref="BV33:BW33"/>
    <mergeCell ref="BX33:BY33"/>
    <mergeCell ref="BZ33:CA33"/>
    <mergeCell ref="CB33:CC33"/>
    <mergeCell ref="CD33:CE33"/>
    <mergeCell ref="CF33:CG33"/>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95" t="s">
        <v>893</v>
      </c>
      <c r="S1" s="2695"/>
      <c r="T1" s="2695"/>
      <c r="U1" s="2695"/>
      <c r="V1" s="2695"/>
      <c r="W1" s="2695"/>
      <c r="X1" s="2695"/>
      <c r="Y1" s="2695"/>
      <c r="Z1" s="2695"/>
      <c r="AA1" s="2695"/>
      <c r="AB1" s="2695"/>
      <c r="AC1" s="2695"/>
      <c r="AD1" s="2695"/>
      <c r="AE1" s="2695"/>
      <c r="AF1" s="2695"/>
      <c r="AG1" s="2695"/>
      <c r="AH1" s="2695"/>
      <c r="AI1" s="2695"/>
      <c r="AJ1" s="2695"/>
      <c r="AK1" s="2695"/>
      <c r="AL1" s="2695"/>
      <c r="AM1" s="2695"/>
      <c r="AN1" s="2695"/>
      <c r="AO1" s="2695"/>
      <c r="AP1" s="2695"/>
      <c r="AQ1" s="2695"/>
      <c r="AR1" s="2695"/>
      <c r="AS1" s="2695"/>
      <c r="AT1" s="2695"/>
      <c r="AU1" s="2695"/>
      <c r="AV1" s="2695"/>
      <c r="AW1" s="2695"/>
      <c r="AX1" s="2695"/>
      <c r="AY1" s="2695"/>
      <c r="AZ1" s="2695"/>
      <c r="BA1" s="2695"/>
      <c r="BB1" s="2695"/>
      <c r="BC1" s="2695"/>
      <c r="BD1" s="2695"/>
      <c r="BE1" s="2695"/>
      <c r="BF1" s="2695"/>
      <c r="BG1" s="2695"/>
      <c r="BH1" s="2695"/>
      <c r="BI1" s="2695"/>
      <c r="BJ1" s="2695"/>
      <c r="BK1" s="2695"/>
      <c r="BL1" s="2695"/>
      <c r="BM1" s="2695"/>
      <c r="BN1" s="2695"/>
      <c r="BO1" s="2695"/>
      <c r="BP1" s="2695"/>
      <c r="BQ1" s="2695"/>
      <c r="BR1" s="2695"/>
      <c r="BS1" s="2695"/>
      <c r="BT1" s="2695"/>
      <c r="BU1" s="2695"/>
      <c r="BV1" s="2695"/>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95"/>
      <c r="S2" s="2695"/>
      <c r="T2" s="2695"/>
      <c r="U2" s="2695"/>
      <c r="V2" s="2695"/>
      <c r="W2" s="2695"/>
      <c r="X2" s="2695"/>
      <c r="Y2" s="2695"/>
      <c r="Z2" s="2695"/>
      <c r="AA2" s="2695"/>
      <c r="AB2" s="2695"/>
      <c r="AC2" s="2695"/>
      <c r="AD2" s="2695"/>
      <c r="AE2" s="2695"/>
      <c r="AF2" s="2695"/>
      <c r="AG2" s="2695"/>
      <c r="AH2" s="2695"/>
      <c r="AI2" s="2695"/>
      <c r="AJ2" s="2695"/>
      <c r="AK2" s="2695"/>
      <c r="AL2" s="2695"/>
      <c r="AM2" s="2695"/>
      <c r="AN2" s="2695"/>
      <c r="AO2" s="2695"/>
      <c r="AP2" s="2695"/>
      <c r="AQ2" s="2695"/>
      <c r="AR2" s="2695"/>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c r="BP2" s="2695"/>
      <c r="BQ2" s="2695"/>
      <c r="BR2" s="2695"/>
      <c r="BS2" s="2695"/>
      <c r="BT2" s="2695"/>
      <c r="BU2" s="2695"/>
      <c r="BV2" s="2695"/>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894</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42" t="s">
        <v>895</v>
      </c>
      <c r="C6" s="2441"/>
      <c r="D6" s="2441"/>
      <c r="E6" s="2441"/>
      <c r="F6" s="2441"/>
      <c r="G6" s="2441"/>
      <c r="H6" s="2441"/>
      <c r="I6" s="2441"/>
      <c r="J6" s="2441"/>
      <c r="K6" s="2442"/>
      <c r="L6" s="2643" t="s">
        <v>896</v>
      </c>
      <c r="M6" s="2448"/>
      <c r="N6" s="2448"/>
      <c r="O6" s="2448"/>
      <c r="P6" s="2448"/>
      <c r="Q6" s="2449"/>
      <c r="R6" s="371" t="s">
        <v>897</v>
      </c>
      <c r="S6" s="372"/>
      <c r="T6" s="373"/>
      <c r="U6" s="2447" t="s">
        <v>898</v>
      </c>
      <c r="V6" s="2448"/>
      <c r="W6" s="2448"/>
      <c r="X6" s="2448"/>
      <c r="Y6" s="2448"/>
      <c r="Z6" s="2449"/>
      <c r="AA6" s="2452" t="s">
        <v>899</v>
      </c>
      <c r="AB6" s="2453"/>
      <c r="AC6" s="2453"/>
      <c r="AD6" s="2453"/>
      <c r="AE6" s="2453"/>
      <c r="AF6" s="2453"/>
      <c r="AG6" s="2453"/>
      <c r="AH6" s="2453"/>
      <c r="AI6" s="2453"/>
      <c r="AJ6" s="2453"/>
      <c r="AK6" s="2453"/>
      <c r="AL6" s="2453"/>
      <c r="AM6" s="2453"/>
      <c r="AN6" s="2453"/>
      <c r="AO6" s="2453"/>
      <c r="AP6" s="2453"/>
      <c r="AQ6" s="2453"/>
      <c r="AR6" s="2454"/>
      <c r="AS6" s="2452" t="s">
        <v>900</v>
      </c>
      <c r="AT6" s="2453"/>
      <c r="AU6" s="2453"/>
      <c r="AV6" s="2453"/>
      <c r="AW6" s="2453"/>
      <c r="AX6" s="2453"/>
      <c r="AY6" s="2453"/>
      <c r="AZ6" s="2454"/>
    </row>
    <row r="7" spans="1:93" ht="23.25" customHeight="1">
      <c r="B7" s="2443"/>
      <c r="C7" s="2444"/>
      <c r="D7" s="2444"/>
      <c r="E7" s="2444"/>
      <c r="F7" s="2444"/>
      <c r="G7" s="2444"/>
      <c r="H7" s="2444"/>
      <c r="I7" s="2444"/>
      <c r="J7" s="2444"/>
      <c r="K7" s="2445"/>
      <c r="L7" s="2450" t="str">
        <f>IF(申告書記入イメージ!M35=0,"",申告書記入イメージ!G35)</f>
        <v/>
      </c>
      <c r="M7" s="2451"/>
      <c r="N7" s="2451"/>
      <c r="O7" s="2438" t="str">
        <f>IF(申告書記入イメージ!M35=0,"",申告書記入イメージ!J35)</f>
        <v/>
      </c>
      <c r="P7" s="2451"/>
      <c r="Q7" s="2439"/>
      <c r="R7" s="2450" t="str">
        <f>IF(申告書記入イメージ!M35=0,"",申告書記入イメージ!M35)</f>
        <v/>
      </c>
      <c r="S7" s="2451"/>
      <c r="T7" s="2439"/>
      <c r="U7" s="2450" t="str">
        <f>IF(申告書記入イメージ!M35=0,"",申告書記入イメージ!P35)</f>
        <v/>
      </c>
      <c r="V7" s="2451"/>
      <c r="W7" s="2451"/>
      <c r="X7" s="2438" t="str">
        <f>IF(申告書記入イメージ!M35=0,"",申告書記入イメージ!S35)</f>
        <v/>
      </c>
      <c r="Y7" s="2451"/>
      <c r="Z7" s="2439"/>
      <c r="AA7" s="2450" t="str">
        <f>IF(申告書記入イメージ!M35=0,"",申告書記入イメージ!V35)</f>
        <v/>
      </c>
      <c r="AB7" s="2451"/>
      <c r="AC7" s="2451"/>
      <c r="AD7" s="2438" t="str">
        <f>IF(申告書記入イメージ!M35=0,"",申告書記入イメージ!Y35)</f>
        <v/>
      </c>
      <c r="AE7" s="2451"/>
      <c r="AF7" s="2451"/>
      <c r="AG7" s="2438" t="str">
        <f>IF(申告書記入イメージ!M35=0,"",申告書記入イメージ!AB35)</f>
        <v/>
      </c>
      <c r="AH7" s="2451"/>
      <c r="AI7" s="2451"/>
      <c r="AJ7" s="2438" t="str">
        <f>IF(申告書記入イメージ!M35=0,"",申告書記入イメージ!AE35)</f>
        <v/>
      </c>
      <c r="AK7" s="2451"/>
      <c r="AL7" s="2451"/>
      <c r="AM7" s="2438" t="str">
        <f>IF(申告書記入イメージ!M35=0,"",申告書記入イメージ!AH35)</f>
        <v/>
      </c>
      <c r="AN7" s="2451"/>
      <c r="AO7" s="2451"/>
      <c r="AP7" s="2438" t="str">
        <f>IF(申告書記入イメージ!M35=0,"",申告書記入イメージ!AK35)</f>
        <v/>
      </c>
      <c r="AQ7" s="2451"/>
      <c r="AR7" s="2439"/>
      <c r="AS7" s="2640" t="s">
        <v>901</v>
      </c>
      <c r="AT7" s="2641"/>
      <c r="AU7" s="2438">
        <f>申告書記入イメージ!AQ35</f>
        <v>0</v>
      </c>
      <c r="AV7" s="2451"/>
      <c r="AW7" s="2438">
        <f>申告書記入イメージ!AT35</f>
        <v>0</v>
      </c>
      <c r="AX7" s="2451"/>
      <c r="AY7" s="2438">
        <f>申告書記入イメージ!AW35</f>
        <v>0</v>
      </c>
      <c r="AZ7" s="2439"/>
    </row>
    <row r="8" spans="1:93" ht="13.5">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5">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 customHeight="1">
      <c r="A10" s="364"/>
      <c r="B10" s="2709" t="s">
        <v>902</v>
      </c>
      <c r="C10" s="2710"/>
      <c r="D10" s="2710"/>
      <c r="E10" s="2710"/>
      <c r="F10" s="2710"/>
      <c r="G10" s="2710"/>
      <c r="H10" s="2710"/>
      <c r="I10" s="2710"/>
      <c r="J10" s="2710"/>
      <c r="K10" s="2710"/>
      <c r="L10" s="2710"/>
      <c r="M10" s="2710"/>
      <c r="N10" s="2710"/>
      <c r="O10" s="2710"/>
      <c r="P10" s="2710"/>
      <c r="Q10" s="2711"/>
      <c r="R10" s="388"/>
      <c r="S10" s="388"/>
      <c r="T10" s="388" t="s">
        <v>903</v>
      </c>
      <c r="U10" s="388"/>
      <c r="V10" s="388"/>
      <c r="W10" s="388"/>
      <c r="X10" s="388"/>
      <c r="Y10" s="388"/>
      <c r="Z10" s="2382" t="str">
        <f>申告書記入イメージ!AR54</f>
        <v>令和</v>
      </c>
      <c r="AA10" s="2382"/>
      <c r="AB10" s="2382"/>
      <c r="AC10" s="2382"/>
      <c r="AD10" s="2383" t="str">
        <f>申告書記入イメージ!AV54</f>
        <v>4</v>
      </c>
      <c r="AE10" s="2383"/>
      <c r="AF10" s="2383"/>
      <c r="AG10" s="2382" t="s">
        <v>904</v>
      </c>
      <c r="AH10" s="2382"/>
      <c r="AI10" s="2382">
        <f>申告書記入イメージ!BA54</f>
        <v>4</v>
      </c>
      <c r="AJ10" s="2382"/>
      <c r="AK10" s="2382"/>
      <c r="AL10" s="2382" t="s">
        <v>905</v>
      </c>
      <c r="AM10" s="2382"/>
      <c r="AN10" s="2382">
        <f>申告書記入イメージ!BF54</f>
        <v>1</v>
      </c>
      <c r="AO10" s="2382"/>
      <c r="AP10" s="2382"/>
      <c r="AQ10" s="2382" t="s">
        <v>906</v>
      </c>
      <c r="AR10" s="2382"/>
      <c r="AS10" s="388"/>
      <c r="AT10" s="388" t="s">
        <v>907</v>
      </c>
      <c r="AU10" s="388"/>
      <c r="AV10" s="2382" t="str">
        <f>申告書記入イメージ!BQ54</f>
        <v>令和</v>
      </c>
      <c r="AW10" s="2382"/>
      <c r="AX10" s="2382"/>
      <c r="AY10" s="2382"/>
      <c r="AZ10" s="2383" t="str">
        <f>申告書記入イメージ!BU54</f>
        <v>5</v>
      </c>
      <c r="BA10" s="2383"/>
      <c r="BB10" s="2383"/>
      <c r="BC10" s="2382" t="s">
        <v>904</v>
      </c>
      <c r="BD10" s="2382"/>
      <c r="BE10" s="2382">
        <f>申告書記入イメージ!BZ54</f>
        <v>3</v>
      </c>
      <c r="BF10" s="2382"/>
      <c r="BG10" s="2382"/>
      <c r="BH10" s="2382" t="s">
        <v>905</v>
      </c>
      <c r="BI10" s="2382"/>
      <c r="BJ10" s="2382">
        <f>申告書記入イメージ!CE54</f>
        <v>31</v>
      </c>
      <c r="BK10" s="2382"/>
      <c r="BL10" s="2382"/>
      <c r="BM10" s="2382" t="s">
        <v>906</v>
      </c>
      <c r="BN10" s="2382"/>
      <c r="BO10" s="388"/>
      <c r="BP10" s="397"/>
      <c r="BQ10" s="364"/>
      <c r="BR10" s="364"/>
      <c r="BS10" s="703" t="s">
        <v>908</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712"/>
      <c r="C11" s="2638"/>
      <c r="D11" s="2638"/>
      <c r="E11" s="2638"/>
      <c r="F11" s="2704"/>
      <c r="G11" s="2704"/>
      <c r="H11" s="2704"/>
      <c r="I11" s="2704"/>
      <c r="J11" s="2704"/>
      <c r="K11" s="2704"/>
      <c r="L11" s="2704"/>
      <c r="M11" s="2704"/>
      <c r="N11" s="2704"/>
      <c r="O11" s="2704"/>
      <c r="P11" s="2704"/>
      <c r="Q11" s="2713"/>
      <c r="R11" s="2644" t="s">
        <v>908</v>
      </c>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t="s">
        <v>909</v>
      </c>
      <c r="AN11" s="2645"/>
      <c r="AO11" s="2645"/>
      <c r="AP11" s="2645"/>
      <c r="AQ11" s="2645"/>
      <c r="AR11" s="2645"/>
      <c r="AS11" s="2645"/>
      <c r="AT11" s="2645"/>
      <c r="AU11" s="2645"/>
      <c r="AV11" s="2645" t="s">
        <v>910</v>
      </c>
      <c r="AW11" s="2645"/>
      <c r="AX11" s="2645"/>
      <c r="AY11" s="2645"/>
      <c r="AZ11" s="2645"/>
      <c r="BA11" s="2645"/>
      <c r="BB11" s="2645"/>
      <c r="BC11" s="2645"/>
      <c r="BD11" s="2645"/>
      <c r="BE11" s="2645"/>
      <c r="BF11" s="2645"/>
      <c r="BG11" s="2645"/>
      <c r="BH11" s="2645"/>
      <c r="BI11" s="2645"/>
      <c r="BJ11" s="2645"/>
      <c r="BK11" s="2645"/>
      <c r="BL11" s="2645"/>
      <c r="BM11" s="2645"/>
      <c r="BN11" s="2645"/>
      <c r="BO11" s="2645"/>
      <c r="BP11" s="2645"/>
      <c r="BQ11" s="364"/>
      <c r="BR11" s="364"/>
      <c r="BS11" s="2708" t="s">
        <v>911</v>
      </c>
      <c r="BT11" s="2708"/>
      <c r="BU11" s="2708"/>
      <c r="BV11" s="2708"/>
      <c r="BW11" s="2708"/>
      <c r="BX11" s="2708"/>
      <c r="BY11" s="2708"/>
      <c r="BZ11" s="2708"/>
      <c r="CA11" s="2708"/>
      <c r="CB11" s="2708"/>
      <c r="CC11" s="2708"/>
      <c r="CD11" s="2708"/>
      <c r="CE11" s="2708"/>
      <c r="CF11" s="2708"/>
      <c r="CG11" s="2708"/>
      <c r="CH11" s="2708"/>
      <c r="CI11" s="2708"/>
      <c r="CJ11" s="2708"/>
      <c r="CK11" s="2708"/>
      <c r="CL11" s="2708"/>
      <c r="CM11" s="2708"/>
      <c r="CN11" s="2708"/>
      <c r="CO11" s="704"/>
    </row>
    <row r="12" spans="1:93" ht="13.5" customHeight="1">
      <c r="A12" s="364"/>
      <c r="B12" s="2646" t="s">
        <v>912</v>
      </c>
      <c r="C12" s="2647"/>
      <c r="D12" s="2647"/>
      <c r="E12" s="2648"/>
      <c r="F12" s="2655" t="s">
        <v>913</v>
      </c>
      <c r="G12" s="2656"/>
      <c r="H12" s="2656"/>
      <c r="I12" s="2656"/>
      <c r="J12" s="2656"/>
      <c r="K12" s="2656"/>
      <c r="L12" s="2656"/>
      <c r="M12" s="2656"/>
      <c r="N12" s="2656"/>
      <c r="O12" s="2656"/>
      <c r="P12" s="2656"/>
      <c r="Q12" s="2657"/>
      <c r="R12" s="705" t="s">
        <v>914</v>
      </c>
      <c r="S12" s="706"/>
      <c r="T12" s="706"/>
      <c r="U12" s="706"/>
      <c r="V12" s="706"/>
      <c r="W12" s="706"/>
      <c r="X12" s="706"/>
      <c r="Y12" s="706"/>
      <c r="Z12" s="706"/>
      <c r="AA12" s="706"/>
      <c r="AB12" s="706"/>
      <c r="AC12" s="706"/>
      <c r="AD12" s="706"/>
      <c r="AE12" s="706"/>
      <c r="AF12" s="706"/>
      <c r="AG12" s="706"/>
      <c r="AH12" s="706"/>
      <c r="AI12" s="706"/>
      <c r="AJ12" s="706"/>
      <c r="AK12" s="706"/>
      <c r="AL12" s="707"/>
      <c r="AM12" s="708" t="s">
        <v>876</v>
      </c>
      <c r="AN12" s="706"/>
      <c r="AO12" s="709"/>
      <c r="AP12" s="706"/>
      <c r="AQ12" s="706"/>
      <c r="AR12" s="709"/>
      <c r="AS12" s="709"/>
      <c r="AT12" s="709"/>
      <c r="AU12" s="710"/>
      <c r="AV12" s="705" t="s">
        <v>877</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708"/>
      <c r="BT12" s="2708"/>
      <c r="BU12" s="2708"/>
      <c r="BV12" s="2708"/>
      <c r="BW12" s="2708"/>
      <c r="BX12" s="2708"/>
      <c r="BY12" s="2708"/>
      <c r="BZ12" s="2708"/>
      <c r="CA12" s="2708"/>
      <c r="CB12" s="2708"/>
      <c r="CC12" s="2708"/>
      <c r="CD12" s="2708"/>
      <c r="CE12" s="2708"/>
      <c r="CF12" s="2708"/>
      <c r="CG12" s="2708"/>
      <c r="CH12" s="2708"/>
      <c r="CI12" s="2708"/>
      <c r="CJ12" s="2708"/>
      <c r="CK12" s="2708"/>
      <c r="CL12" s="2708"/>
      <c r="CM12" s="2708"/>
      <c r="CN12" s="2708"/>
      <c r="CO12" s="704"/>
    </row>
    <row r="13" spans="1:93" ht="13.5">
      <c r="A13" s="364"/>
      <c r="B13" s="2649"/>
      <c r="C13" s="2650"/>
      <c r="D13" s="2650"/>
      <c r="E13" s="2651"/>
      <c r="F13" s="2658"/>
      <c r="G13" s="2659"/>
      <c r="H13" s="2659"/>
      <c r="I13" s="2659"/>
      <c r="J13" s="2659"/>
      <c r="K13" s="2659"/>
      <c r="L13" s="2659"/>
      <c r="M13" s="2659"/>
      <c r="N13" s="2659"/>
      <c r="O13" s="2659"/>
      <c r="P13" s="2659"/>
      <c r="Q13" s="2660"/>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915</v>
      </c>
      <c r="AP13" s="712"/>
      <c r="AQ13" s="712"/>
      <c r="AR13" s="387"/>
      <c r="AS13" s="387"/>
      <c r="AT13" s="387"/>
      <c r="AU13" s="715"/>
      <c r="AV13" s="716" t="s">
        <v>916</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708"/>
      <c r="BT13" s="2708"/>
      <c r="BU13" s="2708"/>
      <c r="BV13" s="2708"/>
      <c r="BW13" s="2708"/>
      <c r="BX13" s="2708"/>
      <c r="BY13" s="2708"/>
      <c r="BZ13" s="2708"/>
      <c r="CA13" s="2708"/>
      <c r="CB13" s="2708"/>
      <c r="CC13" s="2708"/>
      <c r="CD13" s="2708"/>
      <c r="CE13" s="2708"/>
      <c r="CF13" s="2708"/>
      <c r="CG13" s="2708"/>
      <c r="CH13" s="2708"/>
      <c r="CI13" s="2708"/>
      <c r="CJ13" s="2708"/>
      <c r="CK13" s="2708"/>
      <c r="CL13" s="2708"/>
      <c r="CM13" s="2708"/>
      <c r="CN13" s="2708"/>
      <c r="CO13" s="704"/>
    </row>
    <row r="14" spans="1:93" ht="13.5" customHeight="1">
      <c r="A14" s="364"/>
      <c r="B14" s="2649"/>
      <c r="C14" s="2650"/>
      <c r="D14" s="2650"/>
      <c r="E14" s="2651"/>
      <c r="F14" s="2661"/>
      <c r="G14" s="2662"/>
      <c r="H14" s="2662"/>
      <c r="I14" s="2662"/>
      <c r="J14" s="2662"/>
      <c r="K14" s="2662"/>
      <c r="L14" s="2662"/>
      <c r="M14" s="2662"/>
      <c r="N14" s="2662"/>
      <c r="O14" s="2662"/>
      <c r="P14" s="2662"/>
      <c r="Q14" s="2663"/>
      <c r="R14" s="717"/>
      <c r="S14" s="2664" t="str">
        <f>申告書記入イメージ!P171</f>
        <v/>
      </c>
      <c r="T14" s="2664"/>
      <c r="U14" s="2664"/>
      <c r="V14" s="2664"/>
      <c r="W14" s="2664"/>
      <c r="X14" s="2664"/>
      <c r="Y14" s="2664"/>
      <c r="Z14" s="2664"/>
      <c r="AA14" s="2664"/>
      <c r="AB14" s="2664"/>
      <c r="AC14" s="2664"/>
      <c r="AD14" s="2664"/>
      <c r="AE14" s="2664"/>
      <c r="AF14" s="2664"/>
      <c r="AG14" s="2664"/>
      <c r="AH14" s="2664"/>
      <c r="AI14" s="407" t="s">
        <v>917</v>
      </c>
      <c r="AJ14" s="718"/>
      <c r="AK14" s="718"/>
      <c r="AL14" s="719"/>
      <c r="AM14" s="714"/>
      <c r="AN14" s="712"/>
      <c r="AO14" s="712"/>
      <c r="AP14" s="712"/>
      <c r="AQ14" s="712"/>
      <c r="AR14" s="387"/>
      <c r="AS14" s="387"/>
      <c r="AT14" s="387"/>
      <c r="AU14" s="715"/>
      <c r="AV14" s="717"/>
      <c r="AW14" s="2665" t="str">
        <f>申告書記入イメージ!AS171</f>
        <v/>
      </c>
      <c r="AX14" s="2665"/>
      <c r="AY14" s="2665"/>
      <c r="AZ14" s="2665"/>
      <c r="BA14" s="2665"/>
      <c r="BB14" s="2665"/>
      <c r="BC14" s="2665"/>
      <c r="BD14" s="2665"/>
      <c r="BE14" s="2665"/>
      <c r="BF14" s="2665"/>
      <c r="BG14" s="2665"/>
      <c r="BH14" s="2665"/>
      <c r="BI14" s="2665"/>
      <c r="BJ14" s="2665"/>
      <c r="BK14" s="2665"/>
      <c r="BL14" s="2665"/>
      <c r="BM14" s="2665"/>
      <c r="BN14" s="407" t="s">
        <v>918</v>
      </c>
      <c r="BO14" s="718"/>
      <c r="BP14" s="719"/>
      <c r="BS14" s="2708"/>
      <c r="BT14" s="2708"/>
      <c r="BU14" s="2708"/>
      <c r="BV14" s="2708"/>
      <c r="BW14" s="2708"/>
      <c r="BX14" s="2708"/>
      <c r="BY14" s="2708"/>
      <c r="BZ14" s="2708"/>
      <c r="CA14" s="2708"/>
      <c r="CB14" s="2708"/>
      <c r="CC14" s="2708"/>
      <c r="CD14" s="2708"/>
      <c r="CE14" s="2708"/>
      <c r="CF14" s="2708"/>
      <c r="CG14" s="2708"/>
      <c r="CH14" s="2708"/>
      <c r="CI14" s="2708"/>
      <c r="CJ14" s="2708"/>
      <c r="CK14" s="2708"/>
      <c r="CL14" s="2708"/>
      <c r="CM14" s="2708"/>
      <c r="CN14" s="2708"/>
    </row>
    <row r="15" spans="1:93" ht="13.5" customHeight="1">
      <c r="A15" s="364"/>
      <c r="B15" s="2649"/>
      <c r="C15" s="2650"/>
      <c r="D15" s="2650"/>
      <c r="E15" s="2651"/>
      <c r="F15" s="2655" t="s">
        <v>970</v>
      </c>
      <c r="G15" s="2656"/>
      <c r="H15" s="2656"/>
      <c r="I15" s="2656"/>
      <c r="J15" s="2656"/>
      <c r="K15" s="2656"/>
      <c r="L15" s="2656"/>
      <c r="M15" s="2656"/>
      <c r="N15" s="2656"/>
      <c r="O15" s="2656"/>
      <c r="P15" s="2656"/>
      <c r="Q15" s="2657"/>
      <c r="R15" s="720" t="s">
        <v>878</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66">
        <f>申告書記入イメージ!AF171</f>
        <v>0</v>
      </c>
      <c r="AP15" s="2666"/>
      <c r="AQ15" s="2666"/>
      <c r="AR15" s="2666"/>
      <c r="AS15" s="2666"/>
      <c r="AT15" s="387"/>
      <c r="AU15" s="715"/>
      <c r="AV15" s="705" t="s">
        <v>879</v>
      </c>
      <c r="AW15" s="706"/>
      <c r="AX15" s="706"/>
      <c r="AY15" s="706"/>
      <c r="AZ15" s="706"/>
      <c r="BA15" s="706"/>
      <c r="BB15" s="706"/>
      <c r="BC15" s="706"/>
      <c r="BD15" s="706"/>
      <c r="BE15" s="706"/>
      <c r="BF15" s="706"/>
      <c r="BG15" s="706"/>
      <c r="BH15" s="706"/>
      <c r="BI15" s="706"/>
      <c r="BJ15" s="706"/>
      <c r="BK15" s="706"/>
      <c r="BL15" s="706"/>
      <c r="BM15" s="706"/>
      <c r="BN15" s="706"/>
      <c r="BO15" s="706"/>
      <c r="BP15" s="707"/>
      <c r="BS15" s="2708"/>
      <c r="BT15" s="2708"/>
      <c r="BU15" s="2708"/>
      <c r="BV15" s="2708"/>
      <c r="BW15" s="2708"/>
      <c r="BX15" s="2708"/>
      <c r="BY15" s="2708"/>
      <c r="BZ15" s="2708"/>
      <c r="CA15" s="2708"/>
      <c r="CB15" s="2708"/>
      <c r="CC15" s="2708"/>
      <c r="CD15" s="2708"/>
      <c r="CE15" s="2708"/>
      <c r="CF15" s="2708"/>
      <c r="CG15" s="2708"/>
      <c r="CH15" s="2708"/>
      <c r="CI15" s="2708"/>
      <c r="CJ15" s="2708"/>
      <c r="CK15" s="2708"/>
      <c r="CL15" s="2708"/>
      <c r="CM15" s="2708"/>
      <c r="CN15" s="2708"/>
    </row>
    <row r="16" spans="1:93" ht="13.5">
      <c r="A16" s="364"/>
      <c r="B16" s="2649"/>
      <c r="C16" s="2650"/>
      <c r="D16" s="2650"/>
      <c r="E16" s="2651"/>
      <c r="F16" s="2658"/>
      <c r="G16" s="2659"/>
      <c r="H16" s="2659"/>
      <c r="I16" s="2659"/>
      <c r="J16" s="2659"/>
      <c r="K16" s="2659"/>
      <c r="L16" s="2659"/>
      <c r="M16" s="2659"/>
      <c r="N16" s="2659"/>
      <c r="O16" s="2659"/>
      <c r="P16" s="2659"/>
      <c r="Q16" s="2660"/>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66"/>
      <c r="AP16" s="2666"/>
      <c r="AQ16" s="2666"/>
      <c r="AR16" s="2666"/>
      <c r="AS16" s="2666"/>
      <c r="AT16" s="387"/>
      <c r="AU16" s="715"/>
      <c r="AV16" s="716" t="s">
        <v>916</v>
      </c>
      <c r="AW16" s="712"/>
      <c r="AX16" s="712"/>
      <c r="AY16" s="712"/>
      <c r="AZ16" s="712"/>
      <c r="BA16" s="712"/>
      <c r="BB16" s="712"/>
      <c r="BC16" s="712"/>
      <c r="BD16" s="712"/>
      <c r="BE16" s="712"/>
      <c r="BF16" s="712"/>
      <c r="BG16" s="712"/>
      <c r="BH16" s="712"/>
      <c r="BI16" s="712"/>
      <c r="BJ16" s="712"/>
      <c r="BK16" s="712"/>
      <c r="BL16" s="712"/>
      <c r="BM16" s="712"/>
      <c r="BN16" s="712"/>
      <c r="BO16" s="712"/>
      <c r="BP16" s="713"/>
      <c r="BS16" s="2708"/>
      <c r="BT16" s="2708"/>
      <c r="BU16" s="2708"/>
      <c r="BV16" s="2708"/>
      <c r="BW16" s="2708"/>
      <c r="BX16" s="2708"/>
      <c r="BY16" s="2708"/>
      <c r="BZ16" s="2708"/>
      <c r="CA16" s="2708"/>
      <c r="CB16" s="2708"/>
      <c r="CC16" s="2708"/>
      <c r="CD16" s="2708"/>
      <c r="CE16" s="2708"/>
      <c r="CF16" s="2708"/>
      <c r="CG16" s="2708"/>
      <c r="CH16" s="2708"/>
      <c r="CI16" s="2708"/>
      <c r="CJ16" s="2708"/>
      <c r="CK16" s="2708"/>
      <c r="CL16" s="2708"/>
      <c r="CM16" s="2708"/>
      <c r="CN16" s="2708"/>
    </row>
    <row r="17" spans="1:93" ht="13.5">
      <c r="A17" s="364"/>
      <c r="B17" s="2649"/>
      <c r="C17" s="2650"/>
      <c r="D17" s="2650"/>
      <c r="E17" s="2651"/>
      <c r="F17" s="2661"/>
      <c r="G17" s="2662"/>
      <c r="H17" s="2662"/>
      <c r="I17" s="2662"/>
      <c r="J17" s="2662"/>
      <c r="K17" s="2662"/>
      <c r="L17" s="2662"/>
      <c r="M17" s="2662"/>
      <c r="N17" s="2662"/>
      <c r="O17" s="2662"/>
      <c r="P17" s="2662"/>
      <c r="Q17" s="2663"/>
      <c r="R17" s="724"/>
      <c r="S17" s="2664" t="str">
        <f>申告書記入イメージ!P176</f>
        <v/>
      </c>
      <c r="T17" s="2664"/>
      <c r="U17" s="2664"/>
      <c r="V17" s="2664"/>
      <c r="W17" s="2664"/>
      <c r="X17" s="2664"/>
      <c r="Y17" s="2664"/>
      <c r="Z17" s="2664"/>
      <c r="AA17" s="2664"/>
      <c r="AB17" s="2664"/>
      <c r="AC17" s="2664"/>
      <c r="AD17" s="2664"/>
      <c r="AE17" s="2664"/>
      <c r="AF17" s="2664"/>
      <c r="AG17" s="2664"/>
      <c r="AH17" s="2664"/>
      <c r="AI17" s="407" t="s">
        <v>917</v>
      </c>
      <c r="AJ17" s="407"/>
      <c r="AK17" s="407"/>
      <c r="AL17" s="725"/>
      <c r="AM17" s="726"/>
      <c r="AN17" s="727"/>
      <c r="AO17" s="727"/>
      <c r="AP17" s="727"/>
      <c r="AQ17" s="727"/>
      <c r="AR17" s="389"/>
      <c r="AS17" s="389"/>
      <c r="AT17" s="389"/>
      <c r="AU17" s="728"/>
      <c r="AV17" s="717"/>
      <c r="AW17" s="2667" t="str">
        <f>申告書記入イメージ!AS176</f>
        <v/>
      </c>
      <c r="AX17" s="2667"/>
      <c r="AY17" s="2667"/>
      <c r="AZ17" s="2667"/>
      <c r="BA17" s="2667"/>
      <c r="BB17" s="2667"/>
      <c r="BC17" s="2667"/>
      <c r="BD17" s="2667"/>
      <c r="BE17" s="2667"/>
      <c r="BF17" s="2667"/>
      <c r="BG17" s="2667"/>
      <c r="BH17" s="2667"/>
      <c r="BI17" s="2667"/>
      <c r="BJ17" s="2667"/>
      <c r="BK17" s="2667"/>
      <c r="BL17" s="2667"/>
      <c r="BM17" s="2667"/>
      <c r="BN17" s="407" t="s">
        <v>918</v>
      </c>
      <c r="BO17" s="718"/>
      <c r="BP17" s="719"/>
      <c r="BS17" s="2708"/>
      <c r="BT17" s="2708"/>
      <c r="BU17" s="2708"/>
      <c r="BV17" s="2708"/>
      <c r="BW17" s="2708"/>
      <c r="BX17" s="2708"/>
      <c r="BY17" s="2708"/>
      <c r="BZ17" s="2708"/>
      <c r="CA17" s="2708"/>
      <c r="CB17" s="2708"/>
      <c r="CC17" s="2708"/>
      <c r="CD17" s="2708"/>
      <c r="CE17" s="2708"/>
      <c r="CF17" s="2708"/>
      <c r="CG17" s="2708"/>
      <c r="CH17" s="2708"/>
      <c r="CI17" s="2708"/>
      <c r="CJ17" s="2708"/>
      <c r="CK17" s="2708"/>
      <c r="CL17" s="2708"/>
      <c r="CM17" s="2708"/>
      <c r="CN17" s="2708"/>
    </row>
    <row r="18" spans="1:93" ht="13.5" customHeight="1">
      <c r="A18" s="364"/>
      <c r="B18" s="2649"/>
      <c r="C18" s="2650"/>
      <c r="D18" s="2650"/>
      <c r="E18" s="2651"/>
      <c r="F18" s="2668" t="s">
        <v>919</v>
      </c>
      <c r="G18" s="2669"/>
      <c r="H18" s="2669"/>
      <c r="I18" s="2669"/>
      <c r="J18" s="2669"/>
      <c r="K18" s="2669"/>
      <c r="L18" s="2669"/>
      <c r="M18" s="2669"/>
      <c r="N18" s="2669"/>
      <c r="O18" s="2669"/>
      <c r="P18" s="2669"/>
      <c r="Q18" s="2670"/>
      <c r="R18" s="729" t="s">
        <v>920</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880</v>
      </c>
      <c r="AW18" s="730"/>
      <c r="AX18" s="730"/>
      <c r="AY18" s="730"/>
      <c r="AZ18" s="730"/>
      <c r="BA18" s="730"/>
      <c r="BB18" s="730"/>
      <c r="BC18" s="730"/>
      <c r="BD18" s="730"/>
      <c r="BE18" s="730"/>
      <c r="BF18" s="730"/>
      <c r="BG18" s="730"/>
      <c r="BH18" s="730"/>
      <c r="BI18" s="730"/>
      <c r="BJ18" s="730"/>
      <c r="BK18" s="730"/>
      <c r="BL18" s="730"/>
      <c r="BM18" s="730"/>
      <c r="BN18" s="730"/>
      <c r="BO18" s="730"/>
      <c r="BP18" s="731"/>
      <c r="BS18" s="2708"/>
      <c r="BT18" s="2708"/>
      <c r="BU18" s="2708"/>
      <c r="BV18" s="2708"/>
      <c r="BW18" s="2708"/>
      <c r="BX18" s="2708"/>
      <c r="BY18" s="2708"/>
      <c r="BZ18" s="2708"/>
      <c r="CA18" s="2708"/>
      <c r="CB18" s="2708"/>
      <c r="CC18" s="2708"/>
      <c r="CD18" s="2708"/>
      <c r="CE18" s="2708"/>
      <c r="CF18" s="2708"/>
      <c r="CG18" s="2708"/>
      <c r="CH18" s="2708"/>
      <c r="CI18" s="2708"/>
      <c r="CJ18" s="2708"/>
      <c r="CK18" s="2708"/>
      <c r="CL18" s="2708"/>
      <c r="CM18" s="2708"/>
      <c r="CN18" s="2708"/>
    </row>
    <row r="19" spans="1:93" ht="13.5">
      <c r="A19" s="364"/>
      <c r="B19" s="2649"/>
      <c r="C19" s="2650"/>
      <c r="D19" s="2650"/>
      <c r="E19" s="2651"/>
      <c r="F19" s="2671"/>
      <c r="G19" s="2356"/>
      <c r="H19" s="2356"/>
      <c r="I19" s="2356"/>
      <c r="J19" s="2356"/>
      <c r="K19" s="2356"/>
      <c r="L19" s="2356"/>
      <c r="M19" s="2356"/>
      <c r="N19" s="2356"/>
      <c r="O19" s="2356"/>
      <c r="P19" s="2356"/>
      <c r="Q19" s="2672"/>
      <c r="R19" s="451"/>
      <c r="S19" s="2676" t="str">
        <f>申告書記入イメージ!P181</f>
        <v/>
      </c>
      <c r="T19" s="2676"/>
      <c r="U19" s="2676"/>
      <c r="V19" s="2676"/>
      <c r="W19" s="2676"/>
      <c r="X19" s="2676"/>
      <c r="Y19" s="2676"/>
      <c r="Z19" s="2676"/>
      <c r="AA19" s="2676"/>
      <c r="AB19" s="2676"/>
      <c r="AC19" s="2676"/>
      <c r="AD19" s="2676"/>
      <c r="AE19" s="2676"/>
      <c r="AF19" s="2676"/>
      <c r="AG19" s="2676"/>
      <c r="AH19" s="2676"/>
      <c r="AI19" s="387" t="s">
        <v>917</v>
      </c>
      <c r="AL19" s="735"/>
      <c r="AM19" s="714"/>
      <c r="AO19" s="387"/>
      <c r="AP19" s="712"/>
      <c r="AQ19" s="712"/>
      <c r="AR19" s="387"/>
      <c r="AS19" s="387"/>
      <c r="AT19" s="387"/>
      <c r="AU19" s="715"/>
      <c r="AV19" s="736" t="s">
        <v>921</v>
      </c>
      <c r="BP19" s="735"/>
    </row>
    <row r="20" spans="1:93" ht="13.5" customHeight="1">
      <c r="A20" s="364"/>
      <c r="B20" s="2652"/>
      <c r="C20" s="2653"/>
      <c r="D20" s="2653"/>
      <c r="E20" s="2654"/>
      <c r="F20" s="2673"/>
      <c r="G20" s="2674"/>
      <c r="H20" s="2674"/>
      <c r="I20" s="2674"/>
      <c r="J20" s="2674"/>
      <c r="K20" s="2674"/>
      <c r="L20" s="2674"/>
      <c r="M20" s="2674"/>
      <c r="N20" s="2674"/>
      <c r="O20" s="2674"/>
      <c r="P20" s="2674"/>
      <c r="Q20" s="2675"/>
      <c r="R20" s="737"/>
      <c r="S20" s="718"/>
      <c r="T20" s="738" t="s">
        <v>922</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77" t="s">
        <v>923</v>
      </c>
      <c r="AW20" s="2678"/>
      <c r="AX20" s="2678"/>
      <c r="AY20" s="2679" t="str">
        <f>申告書記入イメージ!AS181</f>
        <v/>
      </c>
      <c r="AZ20" s="2679"/>
      <c r="BA20" s="2679"/>
      <c r="BB20" s="2679"/>
      <c r="BC20" s="2679"/>
      <c r="BD20" s="2679"/>
      <c r="BE20" s="2679"/>
      <c r="BF20" s="2679"/>
      <c r="BG20" s="2679"/>
      <c r="BH20" s="2679"/>
      <c r="BI20" s="2679"/>
      <c r="BJ20" s="2679"/>
      <c r="BK20" s="2679"/>
      <c r="BL20" s="2679"/>
      <c r="BM20" s="2679"/>
      <c r="BN20" s="407" t="s">
        <v>918</v>
      </c>
      <c r="BO20" s="718"/>
      <c r="BP20" s="719"/>
      <c r="CM20" s="704"/>
      <c r="CN20" s="704"/>
      <c r="CO20" s="704"/>
    </row>
    <row r="21" spans="1:93" ht="13.5" customHeight="1">
      <c r="A21" s="364"/>
      <c r="B21" s="2646" t="s">
        <v>924</v>
      </c>
      <c r="C21" s="2647"/>
      <c r="D21" s="2647"/>
      <c r="E21" s="2648"/>
      <c r="F21" s="2655" t="s">
        <v>913</v>
      </c>
      <c r="G21" s="2656"/>
      <c r="H21" s="2656"/>
      <c r="I21" s="2656"/>
      <c r="J21" s="2656"/>
      <c r="K21" s="2656"/>
      <c r="L21" s="2656"/>
      <c r="M21" s="2656"/>
      <c r="N21" s="2656"/>
      <c r="O21" s="2656"/>
      <c r="P21" s="2656"/>
      <c r="Q21" s="2657"/>
      <c r="R21" s="705" t="s">
        <v>925</v>
      </c>
      <c r="S21" s="706"/>
      <c r="T21" s="706"/>
      <c r="U21" s="706"/>
      <c r="V21" s="706"/>
      <c r="W21" s="706"/>
      <c r="X21" s="706"/>
      <c r="Y21" s="706"/>
      <c r="Z21" s="706"/>
      <c r="AA21" s="706"/>
      <c r="AB21" s="706"/>
      <c r="AC21" s="706"/>
      <c r="AD21" s="706"/>
      <c r="AE21" s="706"/>
      <c r="AF21" s="706"/>
      <c r="AG21" s="706"/>
      <c r="AH21" s="706"/>
      <c r="AI21" s="706"/>
      <c r="AJ21" s="706"/>
      <c r="AK21" s="706"/>
      <c r="AL21" s="707"/>
      <c r="AM21" s="708" t="s">
        <v>881</v>
      </c>
      <c r="AN21" s="706"/>
      <c r="AO21" s="709"/>
      <c r="AP21" s="706"/>
      <c r="AQ21" s="706"/>
      <c r="AR21" s="709"/>
      <c r="AS21" s="709"/>
      <c r="AT21" s="709"/>
      <c r="AU21" s="710"/>
      <c r="AV21" s="705" t="s">
        <v>882</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49"/>
      <c r="C22" s="2650"/>
      <c r="D22" s="2650"/>
      <c r="E22" s="2651"/>
      <c r="F22" s="2658"/>
      <c r="G22" s="2659"/>
      <c r="H22" s="2659"/>
      <c r="I22" s="2659"/>
      <c r="J22" s="2659"/>
      <c r="K22" s="2659"/>
      <c r="L22" s="2659"/>
      <c r="M22" s="2659"/>
      <c r="N22" s="2659"/>
      <c r="O22" s="2659"/>
      <c r="P22" s="2659"/>
      <c r="Q22" s="2660"/>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915</v>
      </c>
      <c r="AP22" s="712"/>
      <c r="AQ22" s="712"/>
      <c r="AR22" s="387"/>
      <c r="AS22" s="387"/>
      <c r="AT22" s="387"/>
      <c r="AU22" s="715"/>
      <c r="AV22" s="716" t="s">
        <v>916</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49"/>
      <c r="C23" s="2650"/>
      <c r="D23" s="2650"/>
      <c r="E23" s="2651"/>
      <c r="F23" s="2661"/>
      <c r="G23" s="2662"/>
      <c r="H23" s="2662"/>
      <c r="I23" s="2662"/>
      <c r="J23" s="2662"/>
      <c r="K23" s="2662"/>
      <c r="L23" s="2662"/>
      <c r="M23" s="2662"/>
      <c r="N23" s="2662"/>
      <c r="O23" s="2662"/>
      <c r="P23" s="2662"/>
      <c r="Q23" s="2663"/>
      <c r="R23" s="717"/>
      <c r="S23" s="2664" t="str">
        <f>申告書記入イメージ!BT171</f>
        <v/>
      </c>
      <c r="T23" s="2664"/>
      <c r="U23" s="2664"/>
      <c r="V23" s="2664"/>
      <c r="W23" s="2664"/>
      <c r="X23" s="2664"/>
      <c r="Y23" s="2664"/>
      <c r="Z23" s="2664"/>
      <c r="AA23" s="2664"/>
      <c r="AB23" s="2664"/>
      <c r="AC23" s="2664"/>
      <c r="AD23" s="2664"/>
      <c r="AE23" s="2664"/>
      <c r="AF23" s="2664"/>
      <c r="AG23" s="2664"/>
      <c r="AH23" s="2664"/>
      <c r="AI23" s="407" t="s">
        <v>917</v>
      </c>
      <c r="AJ23" s="718"/>
      <c r="AK23" s="718"/>
      <c r="AL23" s="719"/>
      <c r="AM23" s="714"/>
      <c r="AN23" s="712"/>
      <c r="AO23" s="2680">
        <f>申告書記入イメージ!CJ171</f>
        <v>0</v>
      </c>
      <c r="AP23" s="2680"/>
      <c r="AQ23" s="2680"/>
      <c r="AR23" s="2680"/>
      <c r="AS23" s="2680"/>
      <c r="AT23" s="387"/>
      <c r="AU23" s="715"/>
      <c r="AV23" s="717"/>
      <c r="AW23" s="2681" t="str">
        <f>申告書記入イメージ!CW171</f>
        <v/>
      </c>
      <c r="AX23" s="2681"/>
      <c r="AY23" s="2681"/>
      <c r="AZ23" s="2681"/>
      <c r="BA23" s="2681"/>
      <c r="BB23" s="2681"/>
      <c r="BC23" s="2681"/>
      <c r="BD23" s="2681"/>
      <c r="BE23" s="2681"/>
      <c r="BF23" s="2681"/>
      <c r="BG23" s="2681"/>
      <c r="BH23" s="2681"/>
      <c r="BI23" s="2681"/>
      <c r="BJ23" s="2681"/>
      <c r="BK23" s="2681"/>
      <c r="BL23" s="2681"/>
      <c r="BM23" s="2681"/>
      <c r="BN23" s="407" t="s">
        <v>918</v>
      </c>
      <c r="BO23" s="718"/>
      <c r="BP23" s="719"/>
      <c r="CM23" s="704"/>
      <c r="CN23" s="704"/>
      <c r="CO23" s="704"/>
    </row>
    <row r="24" spans="1:93" ht="13.5" customHeight="1">
      <c r="A24" s="364"/>
      <c r="B24" s="2649"/>
      <c r="C24" s="2650"/>
      <c r="D24" s="2650"/>
      <c r="E24" s="2651"/>
      <c r="F24" s="2655" t="s">
        <v>970</v>
      </c>
      <c r="G24" s="2656"/>
      <c r="H24" s="2656"/>
      <c r="I24" s="2656"/>
      <c r="J24" s="2656"/>
      <c r="K24" s="2656"/>
      <c r="L24" s="2656"/>
      <c r="M24" s="2656"/>
      <c r="N24" s="2656"/>
      <c r="O24" s="2656"/>
      <c r="P24" s="2656"/>
      <c r="Q24" s="2657"/>
      <c r="R24" s="720" t="s">
        <v>926</v>
      </c>
      <c r="S24" s="701"/>
      <c r="T24" s="701"/>
      <c r="U24" s="701"/>
      <c r="V24" s="701"/>
      <c r="W24" s="701"/>
      <c r="X24" s="701"/>
      <c r="Y24" s="701"/>
      <c r="Z24" s="701"/>
      <c r="AA24" s="701"/>
      <c r="AB24" s="701"/>
      <c r="AC24" s="701"/>
      <c r="AD24" s="701"/>
      <c r="AE24" s="701"/>
      <c r="AF24" s="701"/>
      <c r="AG24" s="701"/>
      <c r="AH24" s="701"/>
      <c r="AI24" s="701"/>
      <c r="AJ24" s="701"/>
      <c r="AK24" s="701"/>
      <c r="AL24" s="721"/>
      <c r="AM24" s="708" t="s">
        <v>883</v>
      </c>
      <c r="AN24" s="706"/>
      <c r="AO24" s="709"/>
      <c r="AP24" s="706"/>
      <c r="AQ24" s="706"/>
      <c r="AR24" s="709"/>
      <c r="AS24" s="709"/>
      <c r="AT24" s="709"/>
      <c r="AU24" s="710"/>
      <c r="AV24" s="705" t="s">
        <v>884</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49"/>
      <c r="C25" s="2650"/>
      <c r="D25" s="2650"/>
      <c r="E25" s="2651"/>
      <c r="F25" s="2658"/>
      <c r="G25" s="2659"/>
      <c r="H25" s="2659"/>
      <c r="I25" s="2659"/>
      <c r="J25" s="2659"/>
      <c r="K25" s="2659"/>
      <c r="L25" s="2659"/>
      <c r="M25" s="2659"/>
      <c r="N25" s="2659"/>
      <c r="O25" s="2659"/>
      <c r="P25" s="2659"/>
      <c r="Q25" s="2660"/>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915</v>
      </c>
      <c r="AP25" s="712"/>
      <c r="AQ25" s="712"/>
      <c r="AR25" s="387"/>
      <c r="AS25" s="387"/>
      <c r="AT25" s="387"/>
      <c r="AU25" s="715"/>
      <c r="AV25" s="716" t="s">
        <v>916</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49"/>
      <c r="C26" s="2650"/>
      <c r="D26" s="2650"/>
      <c r="E26" s="2651"/>
      <c r="F26" s="2661"/>
      <c r="G26" s="2662"/>
      <c r="H26" s="2662"/>
      <c r="I26" s="2662"/>
      <c r="J26" s="2662"/>
      <c r="K26" s="2662"/>
      <c r="L26" s="2662"/>
      <c r="M26" s="2662"/>
      <c r="N26" s="2662"/>
      <c r="O26" s="2662"/>
      <c r="P26" s="2662"/>
      <c r="Q26" s="2663"/>
      <c r="R26" s="724"/>
      <c r="S26" s="2664" t="str">
        <f>申告書記入イメージ!BT176</f>
        <v/>
      </c>
      <c r="T26" s="2664"/>
      <c r="U26" s="2664"/>
      <c r="V26" s="2664"/>
      <c r="W26" s="2664"/>
      <c r="X26" s="2664"/>
      <c r="Y26" s="2664"/>
      <c r="Z26" s="2664"/>
      <c r="AA26" s="2664"/>
      <c r="AB26" s="2664"/>
      <c r="AC26" s="2664"/>
      <c r="AD26" s="2664"/>
      <c r="AE26" s="2664"/>
      <c r="AF26" s="2664"/>
      <c r="AG26" s="2664"/>
      <c r="AH26" s="2664"/>
      <c r="AI26" s="407" t="s">
        <v>917</v>
      </c>
      <c r="AJ26" s="718"/>
      <c r="AK26" s="718"/>
      <c r="AL26" s="725"/>
      <c r="AM26" s="726"/>
      <c r="AN26" s="727"/>
      <c r="AO26" s="2680">
        <f>申告書記入イメージ!CJ176</f>
        <v>0</v>
      </c>
      <c r="AP26" s="2680"/>
      <c r="AQ26" s="2680"/>
      <c r="AR26" s="2680"/>
      <c r="AS26" s="2680"/>
      <c r="AT26" s="389"/>
      <c r="AU26" s="728"/>
      <c r="AV26" s="717"/>
      <c r="AW26" s="2682" t="str">
        <f>申告書記入イメージ!CW176</f>
        <v/>
      </c>
      <c r="AX26" s="2682"/>
      <c r="AY26" s="2682"/>
      <c r="AZ26" s="2682"/>
      <c r="BA26" s="2682"/>
      <c r="BB26" s="2682"/>
      <c r="BC26" s="2682"/>
      <c r="BD26" s="2682"/>
      <c r="BE26" s="2682"/>
      <c r="BF26" s="2682"/>
      <c r="BG26" s="2682"/>
      <c r="BH26" s="2682"/>
      <c r="BI26" s="2682"/>
      <c r="BJ26" s="2682"/>
      <c r="BK26" s="2682"/>
      <c r="BL26" s="2682"/>
      <c r="BM26" s="2682"/>
      <c r="BN26" s="407" t="s">
        <v>918</v>
      </c>
      <c r="BO26" s="718"/>
      <c r="BP26" s="719"/>
      <c r="CM26" s="704"/>
      <c r="CN26" s="704"/>
      <c r="CO26" s="704"/>
    </row>
    <row r="27" spans="1:93" ht="13.5" customHeight="1">
      <c r="A27" s="364"/>
      <c r="B27" s="2649"/>
      <c r="C27" s="2650"/>
      <c r="D27" s="2650"/>
      <c r="E27" s="2651"/>
      <c r="F27" s="2668" t="s">
        <v>927</v>
      </c>
      <c r="G27" s="2669"/>
      <c r="H27" s="2669"/>
      <c r="I27" s="2669"/>
      <c r="J27" s="2669"/>
      <c r="K27" s="2669"/>
      <c r="L27" s="2669"/>
      <c r="M27" s="2669"/>
      <c r="N27" s="2669"/>
      <c r="O27" s="2669"/>
      <c r="P27" s="2669"/>
      <c r="Q27" s="2670"/>
      <c r="R27" s="741" t="s">
        <v>885</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886</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49"/>
      <c r="C28" s="2650"/>
      <c r="D28" s="2650"/>
      <c r="E28" s="2651"/>
      <c r="F28" s="2671"/>
      <c r="G28" s="2356"/>
      <c r="H28" s="2356"/>
      <c r="I28" s="2356"/>
      <c r="J28" s="2356"/>
      <c r="K28" s="2356"/>
      <c r="L28" s="2356"/>
      <c r="M28" s="2356"/>
      <c r="N28" s="2356"/>
      <c r="O28" s="2356"/>
      <c r="P28" s="2356"/>
      <c r="Q28" s="2672"/>
      <c r="R28" s="451"/>
      <c r="S28" s="2683" t="str">
        <f>申告書記入イメージ!BT181</f>
        <v/>
      </c>
      <c r="T28" s="2683"/>
      <c r="U28" s="2683"/>
      <c r="V28" s="2683"/>
      <c r="W28" s="2683"/>
      <c r="X28" s="2683"/>
      <c r="Y28" s="2683"/>
      <c r="Z28" s="2683"/>
      <c r="AA28" s="2683"/>
      <c r="AB28" s="2683"/>
      <c r="AC28" s="2683"/>
      <c r="AD28" s="2683"/>
      <c r="AE28" s="2683"/>
      <c r="AF28" s="2683"/>
      <c r="AG28" s="2683"/>
      <c r="AH28" s="2683"/>
      <c r="AI28" s="387" t="s">
        <v>917</v>
      </c>
      <c r="AL28" s="735"/>
      <c r="AM28" s="714"/>
      <c r="AO28" s="387"/>
      <c r="AP28" s="712"/>
      <c r="AQ28" s="712"/>
      <c r="AR28" s="387"/>
      <c r="AS28" s="387"/>
      <c r="AT28" s="387"/>
      <c r="AU28" s="715"/>
      <c r="AV28" s="736" t="s">
        <v>921</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52"/>
      <c r="C29" s="2653"/>
      <c r="D29" s="2653"/>
      <c r="E29" s="2654"/>
      <c r="F29" s="2673"/>
      <c r="G29" s="2674"/>
      <c r="H29" s="2674"/>
      <c r="I29" s="2674"/>
      <c r="J29" s="2674"/>
      <c r="K29" s="2674"/>
      <c r="L29" s="2674"/>
      <c r="M29" s="2674"/>
      <c r="N29" s="2674"/>
      <c r="O29" s="2674"/>
      <c r="P29" s="2674"/>
      <c r="Q29" s="2675"/>
      <c r="R29" s="737"/>
      <c r="S29" s="718"/>
      <c r="T29" s="738" t="s">
        <v>928</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77" t="s">
        <v>929</v>
      </c>
      <c r="AW29" s="2678"/>
      <c r="AX29" s="2678"/>
      <c r="AY29" s="2684" t="str">
        <f>申告書記入イメージ!CW181</f>
        <v/>
      </c>
      <c r="AZ29" s="2684"/>
      <c r="BA29" s="2684"/>
      <c r="BB29" s="2684"/>
      <c r="BC29" s="2684"/>
      <c r="BD29" s="2684"/>
      <c r="BE29" s="2684"/>
      <c r="BF29" s="2684"/>
      <c r="BG29" s="2684"/>
      <c r="BH29" s="2684"/>
      <c r="BI29" s="2684"/>
      <c r="BJ29" s="2684"/>
      <c r="BK29" s="2684"/>
      <c r="BL29" s="2684"/>
      <c r="BM29" s="2684"/>
      <c r="BN29" s="407" t="s">
        <v>918</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5">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5">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5">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4.2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46" t="s">
        <v>930</v>
      </c>
      <c r="C35" s="2647"/>
      <c r="D35" s="2647"/>
      <c r="E35" s="2685"/>
      <c r="F35" s="2690" t="s">
        <v>931</v>
      </c>
      <c r="G35" s="2690"/>
      <c r="H35" s="2690"/>
      <c r="I35" s="2690"/>
      <c r="J35" s="2690"/>
      <c r="K35" s="2690"/>
      <c r="L35" s="2690"/>
      <c r="M35" s="2690"/>
      <c r="N35" s="2690"/>
      <c r="O35" s="2690"/>
      <c r="P35" s="2690"/>
      <c r="Q35" s="744" t="s">
        <v>932</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49"/>
      <c r="C36" s="2650"/>
      <c r="D36" s="2650"/>
      <c r="E36" s="2686"/>
      <c r="F36" s="2691"/>
      <c r="G36" s="2691"/>
      <c r="H36" s="2691"/>
      <c r="I36" s="2691"/>
      <c r="J36" s="2691"/>
      <c r="K36" s="2691"/>
      <c r="L36" s="2691"/>
      <c r="M36" s="2691"/>
      <c r="N36" s="2691"/>
      <c r="O36" s="2691"/>
      <c r="P36" s="2691"/>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49"/>
      <c r="C37" s="2650"/>
      <c r="D37" s="2650"/>
      <c r="E37" s="2686"/>
      <c r="F37" s="2691"/>
      <c r="G37" s="2691"/>
      <c r="H37" s="2691"/>
      <c r="I37" s="2691"/>
      <c r="J37" s="2691"/>
      <c r="K37" s="2691"/>
      <c r="L37" s="2691"/>
      <c r="M37" s="2691"/>
      <c r="N37" s="2691"/>
      <c r="O37" s="2691"/>
      <c r="P37" s="2691"/>
      <c r="Q37" s="749"/>
      <c r="R37" s="718"/>
      <c r="S37" s="2693" t="str">
        <f>IF(S14=S23,IF(S17=S26,"",ROUNDDOWN(AY20,0)),IF(AY20="","",ROUNDDOWN(AY20,0)))</f>
        <v/>
      </c>
      <c r="T37" s="2693"/>
      <c r="U37" s="2693"/>
      <c r="V37" s="2693"/>
      <c r="W37" s="2693"/>
      <c r="X37" s="2693"/>
      <c r="Y37" s="2693"/>
      <c r="Z37" s="2693"/>
      <c r="AA37" s="2693"/>
      <c r="AB37" s="2693"/>
      <c r="AC37" s="2693"/>
      <c r="AD37" s="2693"/>
      <c r="AE37" s="2693"/>
      <c r="AF37" s="2693"/>
      <c r="AG37" s="2693"/>
      <c r="AH37" s="2693"/>
      <c r="AI37" s="2693"/>
      <c r="AJ37" s="2693"/>
      <c r="AK37" s="2693"/>
      <c r="AL37" s="2693"/>
      <c r="AM37" s="2693"/>
      <c r="AN37" s="718" t="s">
        <v>918</v>
      </c>
      <c r="AO37" s="718"/>
      <c r="AP37" s="718"/>
      <c r="AQ37" s="718" t="s">
        <v>887</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49"/>
      <c r="C38" s="2650"/>
      <c r="D38" s="2650"/>
      <c r="E38" s="2686"/>
      <c r="F38" s="2691"/>
      <c r="G38" s="2691"/>
      <c r="H38" s="2691"/>
      <c r="I38" s="2691"/>
      <c r="J38" s="2691"/>
      <c r="K38" s="2691"/>
      <c r="L38" s="2691"/>
      <c r="M38" s="2691"/>
      <c r="N38" s="2691"/>
      <c r="O38" s="2691"/>
      <c r="P38" s="2691"/>
      <c r="Q38" s="751" t="s">
        <v>933</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49"/>
      <c r="C39" s="2650"/>
      <c r="D39" s="2650"/>
      <c r="E39" s="2686"/>
      <c r="F39" s="2691"/>
      <c r="G39" s="2691"/>
      <c r="H39" s="2691"/>
      <c r="I39" s="2691"/>
      <c r="J39" s="2691"/>
      <c r="K39" s="2691"/>
      <c r="L39" s="2691"/>
      <c r="M39" s="2691"/>
      <c r="N39" s="2691"/>
      <c r="O39" s="2691"/>
      <c r="P39" s="2691"/>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49"/>
      <c r="C40" s="2650"/>
      <c r="D40" s="2650"/>
      <c r="E40" s="2686"/>
      <c r="F40" s="2691"/>
      <c r="G40" s="2691"/>
      <c r="H40" s="2691"/>
      <c r="I40" s="2691"/>
      <c r="J40" s="2691"/>
      <c r="K40" s="2691"/>
      <c r="L40" s="2691"/>
      <c r="M40" s="2691"/>
      <c r="N40" s="2691"/>
      <c r="O40" s="2691"/>
      <c r="P40" s="2691"/>
      <c r="Q40" s="749"/>
      <c r="R40" s="718"/>
      <c r="S40" s="2693" t="str">
        <f>IF(S14=S23,IF(S17=S26,"",ROUNDDOWN(AY29,0)),IF(AY29="","",ROUNDDOWN(AY29,0)))</f>
        <v/>
      </c>
      <c r="T40" s="2693"/>
      <c r="U40" s="2693"/>
      <c r="V40" s="2693"/>
      <c r="W40" s="2693"/>
      <c r="X40" s="2693"/>
      <c r="Y40" s="2693"/>
      <c r="Z40" s="2693"/>
      <c r="AA40" s="2693"/>
      <c r="AB40" s="2693"/>
      <c r="AC40" s="2693"/>
      <c r="AD40" s="2693"/>
      <c r="AE40" s="2693"/>
      <c r="AF40" s="2693"/>
      <c r="AG40" s="2693"/>
      <c r="AH40" s="2693"/>
      <c r="AI40" s="2693"/>
      <c r="AJ40" s="2693"/>
      <c r="AK40" s="2693"/>
      <c r="AL40" s="2693"/>
      <c r="AM40" s="2693"/>
      <c r="AN40" s="718" t="s">
        <v>918</v>
      </c>
      <c r="AO40" s="718"/>
      <c r="AP40" s="718"/>
      <c r="AQ40" s="718" t="s">
        <v>888</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49"/>
      <c r="C41" s="2650"/>
      <c r="D41" s="2650"/>
      <c r="E41" s="2686"/>
      <c r="F41" s="2691"/>
      <c r="G41" s="2691"/>
      <c r="H41" s="2691"/>
      <c r="I41" s="2691"/>
      <c r="J41" s="2691"/>
      <c r="K41" s="2691"/>
      <c r="L41" s="2691"/>
      <c r="M41" s="2691"/>
      <c r="N41" s="2691"/>
      <c r="O41" s="2691"/>
      <c r="P41" s="2691"/>
      <c r="Q41" s="751" t="s">
        <v>889</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49"/>
      <c r="C42" s="2650"/>
      <c r="D42" s="2650"/>
      <c r="E42" s="2686"/>
      <c r="F42" s="2691"/>
      <c r="G42" s="2691"/>
      <c r="H42" s="2691"/>
      <c r="I42" s="2691"/>
      <c r="J42" s="2691"/>
      <c r="K42" s="2691"/>
      <c r="L42" s="2691"/>
      <c r="M42" s="2691"/>
      <c r="N42" s="2691"/>
      <c r="O42" s="2691"/>
      <c r="P42" s="2691"/>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49"/>
      <c r="C43" s="2650"/>
      <c r="D43" s="2650"/>
      <c r="E43" s="2686"/>
      <c r="F43" s="2692"/>
      <c r="G43" s="2692"/>
      <c r="H43" s="2692"/>
      <c r="I43" s="2692"/>
      <c r="J43" s="2692"/>
      <c r="K43" s="2692"/>
      <c r="L43" s="2692"/>
      <c r="M43" s="2692"/>
      <c r="N43" s="2692"/>
      <c r="O43" s="2692"/>
      <c r="P43" s="2692"/>
      <c r="Q43" s="753"/>
      <c r="R43" s="754"/>
      <c r="S43" s="2694" t="str">
        <f>IF(S37="",IF(S40="","",S40),IF(S40="",S37,S37+S40))</f>
        <v/>
      </c>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754" t="s">
        <v>918</v>
      </c>
      <c r="AO43" s="754"/>
      <c r="AP43" s="754"/>
      <c r="AQ43" s="754" t="s">
        <v>890</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4.25" thickBot="1">
      <c r="A44" s="364"/>
      <c r="B44" s="2649"/>
      <c r="C44" s="2650"/>
      <c r="D44" s="2650"/>
      <c r="E44" s="2686"/>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49"/>
      <c r="C45" s="2650"/>
      <c r="D45" s="2650"/>
      <c r="E45" s="2686"/>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46" t="s">
        <v>934</v>
      </c>
      <c r="AS45" s="2647"/>
      <c r="AT45" s="2647"/>
      <c r="AU45" s="2648"/>
      <c r="AV45" s="744" t="s">
        <v>935</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5">
      <c r="A46" s="364"/>
      <c r="B46" s="2649"/>
      <c r="C46" s="2650"/>
      <c r="D46" s="2650"/>
      <c r="E46" s="2686"/>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49"/>
      <c r="AS46" s="2650"/>
      <c r="AT46" s="2650"/>
      <c r="AU46" s="2651"/>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49"/>
      <c r="C47" s="2650"/>
      <c r="D47" s="2650"/>
      <c r="E47" s="2686"/>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49"/>
      <c r="AS47" s="2650"/>
      <c r="AT47" s="2650"/>
      <c r="AU47" s="2651"/>
      <c r="AV47" s="749"/>
      <c r="AW47" s="718" t="str">
        <f>IF(AX24=AX33,"",ROUNDDOWN(CD30,0))</f>
        <v/>
      </c>
      <c r="AX47" s="2693" t="str">
        <f>IF(U58="","",IF(VALUE(U58)&lt;1,ROUNDDOWN(AY20,0),""))</f>
        <v/>
      </c>
      <c r="AY47" s="2693"/>
      <c r="AZ47" s="2693"/>
      <c r="BA47" s="2693"/>
      <c r="BB47" s="2693"/>
      <c r="BC47" s="2693"/>
      <c r="BD47" s="2693"/>
      <c r="BE47" s="2693"/>
      <c r="BF47" s="2693"/>
      <c r="BG47" s="2693"/>
      <c r="BH47" s="2693"/>
      <c r="BI47" s="2693"/>
      <c r="BJ47" s="2693"/>
      <c r="BK47" s="2693"/>
      <c r="BL47" s="2693"/>
      <c r="BM47" s="2693"/>
      <c r="BN47" s="2693"/>
      <c r="BO47" s="2693"/>
      <c r="BP47" s="2693"/>
      <c r="BQ47" s="2693"/>
      <c r="BR47" s="2693"/>
      <c r="BS47" s="718" t="s">
        <v>918</v>
      </c>
      <c r="BT47" s="718"/>
      <c r="BU47" s="718"/>
      <c r="BV47" s="718" t="s">
        <v>887</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49"/>
      <c r="C48" s="2650"/>
      <c r="D48" s="2650"/>
      <c r="E48" s="2686"/>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49"/>
      <c r="AS48" s="2650"/>
      <c r="AT48" s="2650"/>
      <c r="AU48" s="2651"/>
      <c r="AV48" s="751" t="s">
        <v>936</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49"/>
      <c r="C49" s="2650"/>
      <c r="D49" s="2650"/>
      <c r="E49" s="2686"/>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49"/>
      <c r="AS49" s="2650"/>
      <c r="AT49" s="2650"/>
      <c r="AU49" s="2651"/>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49"/>
      <c r="C50" s="2650"/>
      <c r="D50" s="2650"/>
      <c r="E50" s="2686"/>
      <c r="F50" s="2696" t="s">
        <v>937</v>
      </c>
      <c r="G50" s="2690"/>
      <c r="H50" s="2690"/>
      <c r="I50" s="2690"/>
      <c r="J50" s="2690"/>
      <c r="K50" s="2690"/>
      <c r="L50" s="2690"/>
      <c r="M50" s="2690"/>
      <c r="N50" s="2690"/>
      <c r="O50" s="2690"/>
      <c r="P50" s="2697"/>
      <c r="Q50" s="744" t="s">
        <v>938</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49"/>
      <c r="AS50" s="2650"/>
      <c r="AT50" s="2650"/>
      <c r="AU50" s="2651"/>
      <c r="AV50" s="749"/>
      <c r="AW50" s="718"/>
      <c r="AX50" s="2693" t="str">
        <f>IF(U58="","",IF(VALUE(U58)&lt;1,ROUNDDOWN(AY29,0),""))</f>
        <v/>
      </c>
      <c r="AY50" s="2693"/>
      <c r="AZ50" s="2693"/>
      <c r="BA50" s="2693"/>
      <c r="BB50" s="2693"/>
      <c r="BC50" s="2693"/>
      <c r="BD50" s="2693"/>
      <c r="BE50" s="2693"/>
      <c r="BF50" s="2693"/>
      <c r="BG50" s="2693"/>
      <c r="BH50" s="2693"/>
      <c r="BI50" s="2693"/>
      <c r="BJ50" s="2693"/>
      <c r="BK50" s="2693"/>
      <c r="BL50" s="2693"/>
      <c r="BM50" s="2693"/>
      <c r="BN50" s="2693"/>
      <c r="BO50" s="2693"/>
      <c r="BP50" s="2693"/>
      <c r="BQ50" s="2693"/>
      <c r="BR50" s="2693"/>
      <c r="BS50" s="718" t="s">
        <v>918</v>
      </c>
      <c r="BT50" s="718"/>
      <c r="BU50" s="718"/>
      <c r="BV50" s="718" t="s">
        <v>888</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49"/>
      <c r="C51" s="2650"/>
      <c r="D51" s="2650"/>
      <c r="E51" s="2686"/>
      <c r="F51" s="2698"/>
      <c r="G51" s="2691"/>
      <c r="H51" s="2691"/>
      <c r="I51" s="2691"/>
      <c r="J51" s="2691"/>
      <c r="K51" s="2691"/>
      <c r="L51" s="2691"/>
      <c r="M51" s="2691"/>
      <c r="N51" s="2691"/>
      <c r="O51" s="2691"/>
      <c r="P51" s="2699"/>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49"/>
      <c r="AS51" s="2650"/>
      <c r="AT51" s="2650"/>
      <c r="AU51" s="2651"/>
      <c r="AV51" s="751" t="s">
        <v>891</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49"/>
      <c r="C52" s="2650"/>
      <c r="D52" s="2650"/>
      <c r="E52" s="2686"/>
      <c r="F52" s="2698"/>
      <c r="G52" s="2691"/>
      <c r="H52" s="2691"/>
      <c r="I52" s="2691"/>
      <c r="J52" s="2691"/>
      <c r="K52" s="2691"/>
      <c r="L52" s="2691"/>
      <c r="M52" s="2691"/>
      <c r="N52" s="2691"/>
      <c r="O52" s="2691"/>
      <c r="P52" s="2699"/>
      <c r="Q52" s="749"/>
      <c r="R52" s="718"/>
      <c r="S52" s="2702" t="str">
        <f>IF(S14=S23,IF(S17=S26,IF(AY20="","",AY20-INT(AY20)),""),"")</f>
        <v/>
      </c>
      <c r="T52" s="2702"/>
      <c r="U52" s="2702"/>
      <c r="V52" s="2702"/>
      <c r="W52" s="2702"/>
      <c r="X52" s="2702"/>
      <c r="Y52" s="2702"/>
      <c r="Z52" s="2702"/>
      <c r="AA52" s="2702"/>
      <c r="AB52" s="2702"/>
      <c r="AC52" s="2702"/>
      <c r="AD52" s="2702"/>
      <c r="AE52" s="2702"/>
      <c r="AF52" s="2702"/>
      <c r="AG52" s="2702"/>
      <c r="AH52" s="2702"/>
      <c r="AI52" s="718" t="s">
        <v>918</v>
      </c>
      <c r="AJ52" s="718"/>
      <c r="AK52" s="750"/>
      <c r="AL52" s="704"/>
      <c r="AM52" s="364"/>
      <c r="AQ52" s="364"/>
      <c r="AR52" s="2649"/>
      <c r="AS52" s="2650"/>
      <c r="AT52" s="2650"/>
      <c r="AU52" s="2651"/>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49"/>
      <c r="C53" s="2650"/>
      <c r="D53" s="2650"/>
      <c r="E53" s="2686"/>
      <c r="F53" s="2698"/>
      <c r="G53" s="2691"/>
      <c r="H53" s="2691"/>
      <c r="I53" s="2691"/>
      <c r="J53" s="2691"/>
      <c r="K53" s="2691"/>
      <c r="L53" s="2691"/>
      <c r="M53" s="2691"/>
      <c r="N53" s="2691"/>
      <c r="O53" s="2691"/>
      <c r="P53" s="2699"/>
      <c r="Q53" s="751" t="s">
        <v>939</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52"/>
      <c r="AS53" s="2653"/>
      <c r="AT53" s="2653"/>
      <c r="AU53" s="2654"/>
      <c r="AV53" s="753"/>
      <c r="AW53" s="754"/>
      <c r="AX53" s="2694" t="str">
        <f>IF(U58="","",IF(VALUE(U58)&lt;1,AX47+AX50,""))</f>
        <v/>
      </c>
      <c r="AY53" s="2694"/>
      <c r="AZ53" s="2694"/>
      <c r="BA53" s="2694"/>
      <c r="BB53" s="2694"/>
      <c r="BC53" s="2694"/>
      <c r="BD53" s="2694"/>
      <c r="BE53" s="2694"/>
      <c r="BF53" s="2694"/>
      <c r="BG53" s="2694"/>
      <c r="BH53" s="2694"/>
      <c r="BI53" s="2694"/>
      <c r="BJ53" s="2694"/>
      <c r="BK53" s="2694"/>
      <c r="BL53" s="2694"/>
      <c r="BM53" s="2694"/>
      <c r="BN53" s="2694"/>
      <c r="BO53" s="2694"/>
      <c r="BP53" s="2694"/>
      <c r="BQ53" s="2694"/>
      <c r="BR53" s="2694"/>
      <c r="BS53" s="754" t="s">
        <v>918</v>
      </c>
      <c r="BT53" s="754"/>
      <c r="BU53" s="754"/>
      <c r="BV53" s="754" t="s">
        <v>890</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49"/>
      <c r="C54" s="2650"/>
      <c r="D54" s="2650"/>
      <c r="E54" s="2686"/>
      <c r="F54" s="2698"/>
      <c r="G54" s="2691"/>
      <c r="H54" s="2691"/>
      <c r="I54" s="2691"/>
      <c r="J54" s="2691"/>
      <c r="K54" s="2691"/>
      <c r="L54" s="2691"/>
      <c r="M54" s="2691"/>
      <c r="N54" s="2691"/>
      <c r="O54" s="2691"/>
      <c r="P54" s="2699"/>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46" t="s">
        <v>940</v>
      </c>
      <c r="AS54" s="2647"/>
      <c r="AT54" s="2647"/>
      <c r="AU54" s="2648"/>
      <c r="AV54" s="744" t="s">
        <v>941</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49"/>
      <c r="C55" s="2650"/>
      <c r="D55" s="2650"/>
      <c r="E55" s="2686"/>
      <c r="F55" s="2698"/>
      <c r="G55" s="2691"/>
      <c r="H55" s="2691"/>
      <c r="I55" s="2691"/>
      <c r="J55" s="2691"/>
      <c r="K55" s="2691"/>
      <c r="L55" s="2691"/>
      <c r="M55" s="2691"/>
      <c r="N55" s="2691"/>
      <c r="O55" s="2691"/>
      <c r="P55" s="2699"/>
      <c r="Q55" s="749"/>
      <c r="R55" s="718"/>
      <c r="S55" s="2702" t="str">
        <f>IF(S14=S23,IF(S17=S26,IF(AY29="","",AY29-INT(AY29)),""),"")</f>
        <v/>
      </c>
      <c r="T55" s="2702"/>
      <c r="U55" s="2702"/>
      <c r="V55" s="2702"/>
      <c r="W55" s="2702"/>
      <c r="X55" s="2702"/>
      <c r="Y55" s="2702"/>
      <c r="Z55" s="2702"/>
      <c r="AA55" s="2702"/>
      <c r="AB55" s="2702"/>
      <c r="AC55" s="2702"/>
      <c r="AD55" s="2702"/>
      <c r="AE55" s="2702"/>
      <c r="AF55" s="2702"/>
      <c r="AG55" s="2702"/>
      <c r="AH55" s="2702"/>
      <c r="AI55" s="718" t="s">
        <v>918</v>
      </c>
      <c r="AJ55" s="718"/>
      <c r="AK55" s="750"/>
      <c r="AL55" s="704"/>
      <c r="AM55" s="364"/>
      <c r="AQ55" s="364"/>
      <c r="AR55" s="2649"/>
      <c r="AS55" s="2650"/>
      <c r="AT55" s="2650"/>
      <c r="AU55" s="2651"/>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49"/>
      <c r="C56" s="2650"/>
      <c r="D56" s="2650"/>
      <c r="E56" s="2686"/>
      <c r="F56" s="2698"/>
      <c r="G56" s="2691"/>
      <c r="H56" s="2691"/>
      <c r="I56" s="2691"/>
      <c r="J56" s="2691"/>
      <c r="K56" s="2691"/>
      <c r="L56" s="2691"/>
      <c r="M56" s="2691"/>
      <c r="N56" s="2691"/>
      <c r="O56" s="2691"/>
      <c r="P56" s="2699"/>
      <c r="Q56" s="751" t="s">
        <v>942</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49"/>
      <c r="AS56" s="2650"/>
      <c r="AT56" s="2650"/>
      <c r="AU56" s="2651"/>
      <c r="AV56" s="749"/>
      <c r="AW56" s="718"/>
      <c r="AX56" s="2693" t="str">
        <f>IF(U58="","",IF(VALUE(U58)&gt;=1,ROUNDUP(AY20,0),""))</f>
        <v/>
      </c>
      <c r="AY56" s="2693"/>
      <c r="AZ56" s="2693"/>
      <c r="BA56" s="2693"/>
      <c r="BB56" s="2693"/>
      <c r="BC56" s="2693"/>
      <c r="BD56" s="2693"/>
      <c r="BE56" s="2693"/>
      <c r="BF56" s="2693"/>
      <c r="BG56" s="2693"/>
      <c r="BH56" s="2693"/>
      <c r="BI56" s="2693"/>
      <c r="BJ56" s="2693"/>
      <c r="BK56" s="2693"/>
      <c r="BL56" s="2693"/>
      <c r="BM56" s="2693"/>
      <c r="BN56" s="2693"/>
      <c r="BO56" s="2693"/>
      <c r="BP56" s="2693"/>
      <c r="BQ56" s="2693"/>
      <c r="BR56" s="2693"/>
      <c r="BS56" s="718" t="s">
        <v>918</v>
      </c>
      <c r="BT56" s="718"/>
      <c r="BU56" s="718"/>
      <c r="BV56" s="718" t="s">
        <v>887</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49"/>
      <c r="C57" s="2650"/>
      <c r="D57" s="2650"/>
      <c r="E57" s="2686"/>
      <c r="F57" s="2698"/>
      <c r="G57" s="2691"/>
      <c r="H57" s="2691"/>
      <c r="I57" s="2691"/>
      <c r="J57" s="2691"/>
      <c r="K57" s="2691"/>
      <c r="L57" s="2691"/>
      <c r="M57" s="2691"/>
      <c r="N57" s="2691"/>
      <c r="O57" s="2691"/>
      <c r="P57" s="2699"/>
      <c r="Q57" s="2703" t="s">
        <v>943</v>
      </c>
      <c r="R57" s="2704"/>
      <c r="S57" s="2704"/>
      <c r="T57" s="2704"/>
      <c r="U57" s="364"/>
      <c r="V57" s="364"/>
      <c r="W57" s="364"/>
      <c r="X57" s="364"/>
      <c r="Y57" s="364"/>
      <c r="Z57" s="364"/>
      <c r="AA57" s="364"/>
      <c r="AB57" s="364"/>
      <c r="AC57" s="364"/>
      <c r="AD57" s="364"/>
      <c r="AE57" s="364"/>
      <c r="AF57" s="364"/>
      <c r="AG57" s="364"/>
      <c r="AH57" s="364"/>
      <c r="AI57" s="364"/>
      <c r="AK57" s="748"/>
      <c r="AL57" s="704"/>
      <c r="AM57" s="364"/>
      <c r="AQ57" s="364"/>
      <c r="AR57" s="2649"/>
      <c r="AS57" s="2650"/>
      <c r="AT57" s="2650"/>
      <c r="AU57" s="2651"/>
      <c r="AV57" s="751" t="s">
        <v>944</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49"/>
      <c r="C58" s="2650"/>
      <c r="D58" s="2650"/>
      <c r="E58" s="2686"/>
      <c r="F58" s="2700"/>
      <c r="G58" s="2692"/>
      <c r="H58" s="2692"/>
      <c r="I58" s="2692"/>
      <c r="J58" s="2692"/>
      <c r="K58" s="2692"/>
      <c r="L58" s="2692"/>
      <c r="M58" s="2692"/>
      <c r="N58" s="2692"/>
      <c r="O58" s="2692"/>
      <c r="P58" s="2701"/>
      <c r="Q58" s="2705"/>
      <c r="R58" s="2706"/>
      <c r="S58" s="2706"/>
      <c r="T58" s="2706"/>
      <c r="U58" s="2707" t="str">
        <f>IF(S14=S23,IF(S17=S26,IF(AND(S52="",S55=""),"",S52+S55),""),"")</f>
        <v/>
      </c>
      <c r="V58" s="2707"/>
      <c r="W58" s="2707"/>
      <c r="X58" s="2707"/>
      <c r="Y58" s="2707"/>
      <c r="Z58" s="2707"/>
      <c r="AA58" s="2707"/>
      <c r="AB58" s="2707"/>
      <c r="AC58" s="2707"/>
      <c r="AD58" s="2707"/>
      <c r="AE58" s="2707"/>
      <c r="AF58" s="2707"/>
      <c r="AG58" s="2707"/>
      <c r="AH58" s="2707"/>
      <c r="AI58" s="754" t="s">
        <v>918</v>
      </c>
      <c r="AJ58" s="754"/>
      <c r="AK58" s="755"/>
      <c r="AL58" s="704"/>
      <c r="AM58" s="364"/>
      <c r="AQ58" s="364"/>
      <c r="AR58" s="2649"/>
      <c r="AS58" s="2650"/>
      <c r="AT58" s="2650"/>
      <c r="AU58" s="2651"/>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49"/>
      <c r="C59" s="2650"/>
      <c r="D59" s="2650"/>
      <c r="E59" s="2686"/>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49"/>
      <c r="AS59" s="2650"/>
      <c r="AT59" s="2650"/>
      <c r="AU59" s="2651"/>
      <c r="AV59" s="749"/>
      <c r="AW59" s="718"/>
      <c r="AX59" s="2693" t="str">
        <f>IF(U58="","",IF(VALUE(U58)&gt;=1,ROUNDDOWN(AY29,0),""))</f>
        <v/>
      </c>
      <c r="AY59" s="2693"/>
      <c r="AZ59" s="2693"/>
      <c r="BA59" s="2693"/>
      <c r="BB59" s="2693"/>
      <c r="BC59" s="2693"/>
      <c r="BD59" s="2693"/>
      <c r="BE59" s="2693"/>
      <c r="BF59" s="2693"/>
      <c r="BG59" s="2693"/>
      <c r="BH59" s="2693"/>
      <c r="BI59" s="2693"/>
      <c r="BJ59" s="2693"/>
      <c r="BK59" s="2693"/>
      <c r="BL59" s="2693"/>
      <c r="BM59" s="2693"/>
      <c r="BN59" s="2693"/>
      <c r="BO59" s="2693"/>
      <c r="BP59" s="2693"/>
      <c r="BQ59" s="2693"/>
      <c r="BR59" s="2693"/>
      <c r="BS59" s="718" t="s">
        <v>918</v>
      </c>
      <c r="BT59" s="718"/>
      <c r="BU59" s="718"/>
      <c r="BV59" s="718" t="s">
        <v>888</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49"/>
      <c r="C60" s="2650"/>
      <c r="D60" s="2650"/>
      <c r="E60" s="2686"/>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49"/>
      <c r="AS60" s="2650"/>
      <c r="AT60" s="2650"/>
      <c r="AU60" s="2651"/>
      <c r="AV60" s="751" t="s">
        <v>892</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49"/>
      <c r="C61" s="2650"/>
      <c r="D61" s="2650"/>
      <c r="E61" s="2686"/>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49"/>
      <c r="AS61" s="2650"/>
      <c r="AT61" s="2650"/>
      <c r="AU61" s="2651"/>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49"/>
      <c r="C62" s="2650"/>
      <c r="D62" s="2650"/>
      <c r="E62" s="2686"/>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52"/>
      <c r="AS62" s="2653"/>
      <c r="AT62" s="2653"/>
      <c r="AU62" s="2654"/>
      <c r="AV62" s="753"/>
      <c r="AW62" s="754"/>
      <c r="AX62" s="2694" t="str">
        <f>IF(U58="","",IF(VALUE(U58)&gt;=1,AX56+AX59,""))</f>
        <v/>
      </c>
      <c r="AY62" s="2694"/>
      <c r="AZ62" s="2694"/>
      <c r="BA62" s="2694"/>
      <c r="BB62" s="2694"/>
      <c r="BC62" s="2694"/>
      <c r="BD62" s="2694"/>
      <c r="BE62" s="2694"/>
      <c r="BF62" s="2694"/>
      <c r="BG62" s="2694"/>
      <c r="BH62" s="2694"/>
      <c r="BI62" s="2694"/>
      <c r="BJ62" s="2694"/>
      <c r="BK62" s="2694"/>
      <c r="BL62" s="2694"/>
      <c r="BM62" s="2694"/>
      <c r="BN62" s="2694"/>
      <c r="BO62" s="2694"/>
      <c r="BP62" s="2694"/>
      <c r="BQ62" s="2694"/>
      <c r="BR62" s="2694"/>
      <c r="BS62" s="754" t="s">
        <v>918</v>
      </c>
      <c r="BT62" s="754"/>
      <c r="BU62" s="754"/>
      <c r="BV62" s="754" t="s">
        <v>890</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87"/>
      <c r="C63" s="2688"/>
      <c r="D63" s="2688"/>
      <c r="E63" s="2689"/>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5">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12:E20"/>
    <mergeCell ref="F12:Q14"/>
    <mergeCell ref="S14:AH14"/>
    <mergeCell ref="AW14:BM14"/>
    <mergeCell ref="F15:Q17"/>
    <mergeCell ref="AO15:AS16"/>
    <mergeCell ref="S17:AH17"/>
    <mergeCell ref="AW17:BM17"/>
    <mergeCell ref="F18:Q2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I10:AK10"/>
    <mergeCell ref="B6:K7"/>
    <mergeCell ref="L6:Q6"/>
    <mergeCell ref="U6:Z6"/>
    <mergeCell ref="AA6:AR6"/>
    <mergeCell ref="AP7:AR7"/>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5" style="90" customWidth="1"/>
    <col min="2" max="3" width="5" style="90" customWidth="1"/>
    <col min="4" max="10" width="15" style="90" customWidth="1"/>
    <col min="11" max="11" width="1.25" style="90" customWidth="1"/>
    <col min="12" max="12" width="9" style="90"/>
    <col min="13" max="13" width="11.75" style="90" customWidth="1"/>
    <col min="14" max="18" width="9" style="90"/>
    <col min="19" max="19" width="23.125" style="90" customWidth="1"/>
    <col min="20" max="16384" width="9" style="90"/>
  </cols>
  <sheetData>
    <row r="1" spans="2:10" ht="19.5" customHeight="1">
      <c r="B1" s="2741" t="s">
        <v>76</v>
      </c>
      <c r="C1" s="2742"/>
      <c r="D1" s="2743"/>
      <c r="E1" s="104" t="s">
        <v>36</v>
      </c>
      <c r="F1" s="104" t="s">
        <v>37</v>
      </c>
      <c r="G1" s="351"/>
      <c r="H1" s="351"/>
    </row>
    <row r="2" spans="2:10" ht="19.5" customHeight="1">
      <c r="B2" s="2744"/>
      <c r="C2" s="2745"/>
      <c r="D2" s="2746"/>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47" t="s">
        <v>79</v>
      </c>
      <c r="C4" s="2733" t="s">
        <v>8</v>
      </c>
      <c r="D4" s="2733"/>
      <c r="E4" s="104" t="s">
        <v>13</v>
      </c>
      <c r="F4" s="104" t="s">
        <v>14</v>
      </c>
      <c r="G4" s="104" t="s">
        <v>15</v>
      </c>
      <c r="H4" s="351"/>
    </row>
    <row r="5" spans="2:10" ht="19.5" customHeight="1">
      <c r="B5" s="2748"/>
      <c r="C5" s="2733" t="s">
        <v>7</v>
      </c>
      <c r="D5" s="2733"/>
      <c r="E5" s="92"/>
      <c r="F5" s="276">
        <v>0</v>
      </c>
      <c r="G5" s="92">
        <f>IF(AND(E6&gt;0,E9=0),G6,IF(G6+G9=0,ROUNDDOWN(E5*F5,0),G6+G9))</f>
        <v>0</v>
      </c>
      <c r="H5" s="345"/>
    </row>
    <row r="6" spans="2:10" ht="19.5" customHeight="1">
      <c r="B6" s="2748"/>
      <c r="C6" s="2733" t="s">
        <v>503</v>
      </c>
      <c r="D6" s="2733"/>
      <c r="E6" s="113">
        <f>算定基礎賃金集計表!U89</f>
        <v>0</v>
      </c>
      <c r="F6" s="277"/>
      <c r="G6" s="105">
        <f>算定基礎賃金集計表!AZ89</f>
        <v>0</v>
      </c>
      <c r="H6" s="345"/>
    </row>
    <row r="7" spans="2:10" ht="19.5" hidden="1" customHeight="1">
      <c r="B7" s="2748"/>
      <c r="C7"/>
      <c r="D7"/>
      <c r="E7"/>
      <c r="H7"/>
    </row>
    <row r="8" spans="2:10" ht="19.5" hidden="1" customHeight="1">
      <c r="B8" s="2748"/>
      <c r="C8"/>
      <c r="D8"/>
      <c r="E8"/>
      <c r="F8"/>
      <c r="G8"/>
      <c r="H8" s="345"/>
    </row>
    <row r="9" spans="2:10" ht="19.5" customHeight="1">
      <c r="B9" s="2748"/>
      <c r="C9" s="2733" t="s">
        <v>39</v>
      </c>
      <c r="D9" s="2733"/>
      <c r="E9" s="113">
        <f>算定基礎賃金集計表!BT89</f>
        <v>0</v>
      </c>
      <c r="F9" s="114"/>
      <c r="G9" s="105">
        <f>算定基礎賃金集計表!CY89</f>
        <v>0</v>
      </c>
      <c r="H9" s="345"/>
    </row>
    <row r="10" spans="2:10" ht="19.5" customHeight="1" thickBot="1">
      <c r="B10" s="2749"/>
      <c r="C10" s="2733" t="s">
        <v>24</v>
      </c>
      <c r="D10" s="2733"/>
      <c r="E10" s="92">
        <f>算定基礎賃金集計表!CM103</f>
        <v>0</v>
      </c>
      <c r="F10" s="106">
        <f>IF(I22="二元（雇用）",0,0.02)</f>
        <v>0.02</v>
      </c>
      <c r="G10" s="92">
        <f>ROUNDDOWN(E10*F10,0)</f>
        <v>0</v>
      </c>
      <c r="H10" s="345"/>
    </row>
    <row r="11" spans="2:10" ht="19.5" customHeight="1">
      <c r="B11" s="93"/>
      <c r="C11" s="93"/>
      <c r="D11" s="93"/>
      <c r="E11" s="94"/>
      <c r="F11" s="94"/>
      <c r="G11" s="94"/>
      <c r="H11" s="2718" t="s">
        <v>722</v>
      </c>
      <c r="I11" s="2719"/>
    </row>
    <row r="12" spans="2:10" ht="19.5" customHeight="1">
      <c r="B12" s="2731" t="s">
        <v>80</v>
      </c>
      <c r="C12" s="2733" t="s">
        <v>8</v>
      </c>
      <c r="D12" s="2733"/>
      <c r="E12" s="104" t="s">
        <v>16</v>
      </c>
      <c r="F12" s="104" t="s">
        <v>17</v>
      </c>
      <c r="G12" s="581" t="s">
        <v>23</v>
      </c>
      <c r="H12" s="599" t="s">
        <v>720</v>
      </c>
      <c r="I12" s="600" t="s">
        <v>721</v>
      </c>
    </row>
    <row r="13" spans="2:10" ht="19.5" customHeight="1">
      <c r="B13" s="2732"/>
      <c r="C13" s="2733" t="s">
        <v>7</v>
      </c>
      <c r="D13" s="2733"/>
      <c r="E13" s="95">
        <f>IF(AND(E14&gt;0,E17=0),E14,IF(E6=E9,E6,0))</f>
        <v>0</v>
      </c>
      <c r="F13" s="276">
        <f>申告書記入イメージ!BB89</f>
        <v>0</v>
      </c>
      <c r="G13" s="582">
        <f>IF(E13=0,G14+G17,ROUNDDOWN(E13*F13,0))</f>
        <v>0</v>
      </c>
      <c r="H13" s="2720"/>
      <c r="I13" s="2721"/>
    </row>
    <row r="14" spans="2:10" ht="19.5" customHeight="1">
      <c r="B14" s="2732"/>
      <c r="C14" s="2733" t="s">
        <v>9</v>
      </c>
      <c r="D14" s="2734"/>
      <c r="E14" s="96">
        <f>IF(E6=E9,0,E6)</f>
        <v>0</v>
      </c>
      <c r="F14" s="277">
        <f>申告書記入イメージ!BB94</f>
        <v>0</v>
      </c>
      <c r="G14" s="583">
        <f>IF(OR(E14=0,E14=""),0,ROUNDDOWN(E14*F14,0))</f>
        <v>0</v>
      </c>
      <c r="H14" s="589" t="e">
        <f>#REF!</f>
        <v>#REF!</v>
      </c>
      <c r="I14" s="590" t="e">
        <f>ROUNDDOWN(#REF!*F14,0)</f>
        <v>#REF!</v>
      </c>
    </row>
    <row r="15" spans="2:10" ht="19.5" customHeight="1">
      <c r="B15" s="2732"/>
      <c r="C15" s="2735" t="s">
        <v>75</v>
      </c>
      <c r="D15" s="2736"/>
      <c r="E15" s="553"/>
      <c r="F15" s="121"/>
      <c r="G15" s="584"/>
      <c r="H15" s="2714"/>
      <c r="I15" s="2715"/>
      <c r="J15" s="586" t="s">
        <v>338</v>
      </c>
    </row>
    <row r="16" spans="2:10" ht="19.5" customHeight="1">
      <c r="B16" s="2732"/>
      <c r="C16" s="2737"/>
      <c r="D16" s="2738"/>
      <c r="E16" s="553"/>
      <c r="F16" s="122"/>
      <c r="G16" s="585"/>
      <c r="H16" s="2716"/>
      <c r="I16" s="2717"/>
      <c r="J16" s="587">
        <f>IF(申告書記入イメージ!AY124="",4,申告書記入イメージ!AY124)</f>
        <v>4</v>
      </c>
    </row>
    <row r="17" spans="2:20" ht="19.5" customHeight="1" thickBot="1">
      <c r="B17" s="2732"/>
      <c r="C17" s="2739"/>
      <c r="D17" s="2740"/>
      <c r="E17" s="113">
        <f>IF(E9=E6,0,E9)</f>
        <v>0</v>
      </c>
      <c r="F17" s="106">
        <f>申告書記入イメージ!$BB$99</f>
        <v>0</v>
      </c>
      <c r="G17" s="583">
        <f>IF(OR(E17=0,E17=""),0,ROUNDDOWN(E17*F17,0))</f>
        <v>0</v>
      </c>
      <c r="H17" s="588" t="e">
        <f>#REF!</f>
        <v>#REF!</v>
      </c>
      <c r="I17" s="591" t="e">
        <f>#REF!</f>
        <v>#REF!</v>
      </c>
      <c r="J17" s="586" t="s">
        <v>339</v>
      </c>
    </row>
    <row r="18" spans="2:20" ht="19.5" customHeight="1">
      <c r="B18" s="93"/>
      <c r="C18" s="93"/>
      <c r="D18" s="93"/>
      <c r="I18" s="98"/>
      <c r="J18" s="120" t="str">
        <f>IF(AND(J20="還付なし",J16&lt;&gt;""),"表示","非表示")</f>
        <v>非表示</v>
      </c>
    </row>
    <row r="19" spans="2:20" ht="19.5" customHeight="1">
      <c r="B19" s="2725" t="s">
        <v>77</v>
      </c>
      <c r="C19" s="2725"/>
      <c r="D19" s="2726"/>
      <c r="E19" s="96">
        <f>申告書記入イメージ!AF117</f>
        <v>0</v>
      </c>
      <c r="F19" s="107" t="s">
        <v>661</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727" t="s">
        <v>78</v>
      </c>
      <c r="C21" s="2728"/>
      <c r="D21" s="108" t="s">
        <v>64</v>
      </c>
      <c r="E21" s="109" t="s">
        <v>65</v>
      </c>
      <c r="F21" s="109" t="s">
        <v>66</v>
      </c>
      <c r="G21" s="91"/>
      <c r="H21" s="91"/>
      <c r="I21" s="107" t="s">
        <v>96</v>
      </c>
      <c r="J21" s="107" t="s">
        <v>95</v>
      </c>
    </row>
    <row r="22" spans="2:20" ht="19.5" customHeight="1">
      <c r="B22" s="2729"/>
      <c r="C22" s="2730"/>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722" t="s">
        <v>87</v>
      </c>
      <c r="C24" s="101"/>
      <c r="D24" s="110" t="s">
        <v>81</v>
      </c>
      <c r="E24" s="111" t="s">
        <v>82</v>
      </c>
      <c r="F24" s="111" t="s">
        <v>83</v>
      </c>
      <c r="G24" s="112" t="s">
        <v>85</v>
      </c>
      <c r="H24" s="111" t="s">
        <v>340</v>
      </c>
      <c r="I24" s="111" t="s">
        <v>84</v>
      </c>
      <c r="J24" s="111" t="s">
        <v>86</v>
      </c>
      <c r="M24" s="534" t="s">
        <v>667</v>
      </c>
    </row>
    <row r="25" spans="2:20" ht="19.5" customHeight="1">
      <c r="B25" s="2723"/>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723"/>
      <c r="C26" s="102" t="s">
        <v>11</v>
      </c>
      <c r="D26" s="92">
        <f>(INDEX(($D$31:$J$33,$D$38:$J$40,$D$44:$J$46,$D$60:$J$62,$D$66:$J$68),2,1,$M$25))</f>
        <v>0</v>
      </c>
      <c r="E26" s="92">
        <f>(INDEX(($D$31:$J$33,$D$38:$J$40,$D$44:$J$46,$D$60:$J$62,$D$66:$J$68),2,2,$M$25))</f>
        <v>0</v>
      </c>
      <c r="F26" s="108" t="s">
        <v>341</v>
      </c>
      <c r="G26" s="109" t="s">
        <v>342</v>
      </c>
      <c r="H26" s="109" t="s">
        <v>343</v>
      </c>
      <c r="I26" s="347"/>
      <c r="J26" s="92">
        <f>(INDEX(($D$31:$J$33,$D$38:$J$40,$D$44:$J$46,$D$60:$J$62,$D$66:$J$68),2,7,$M$25))</f>
        <v>0</v>
      </c>
    </row>
    <row r="27" spans="2:20" ht="19.5" customHeight="1">
      <c r="B27" s="2724"/>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344</v>
      </c>
      <c r="G29" s="98"/>
    </row>
    <row r="30" spans="2:20" ht="19.5" customHeight="1">
      <c r="B30" s="2722" t="s">
        <v>87</v>
      </c>
      <c r="C30" s="101"/>
      <c r="D30" s="110" t="s">
        <v>81</v>
      </c>
      <c r="E30" s="111" t="s">
        <v>82</v>
      </c>
      <c r="F30" s="111" t="s">
        <v>83</v>
      </c>
      <c r="G30" s="112" t="s">
        <v>85</v>
      </c>
      <c r="H30" s="111" t="s">
        <v>340</v>
      </c>
      <c r="I30" s="111" t="s">
        <v>84</v>
      </c>
      <c r="J30" s="111" t="s">
        <v>86</v>
      </c>
      <c r="M30" s="529" t="s">
        <v>663</v>
      </c>
      <c r="N30" s="530"/>
      <c r="O30" s="530"/>
      <c r="P30" s="530"/>
      <c r="Q30" s="530"/>
      <c r="R30" s="530"/>
      <c r="S30" s="530"/>
      <c r="T30" s="531" t="b">
        <f>IF(AND(T31,T32,T33),1)</f>
        <v>0</v>
      </c>
    </row>
    <row r="31" spans="2:20" ht="19.5" customHeight="1">
      <c r="B31" s="2723"/>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645</v>
      </c>
      <c r="O31" s="510" t="s">
        <v>646</v>
      </c>
      <c r="P31" s="510"/>
      <c r="Q31" s="510"/>
      <c r="R31" s="510"/>
      <c r="S31" s="510"/>
      <c r="T31" s="536" t="b">
        <f>IF($E$19&gt;$G$5,1)</f>
        <v>0</v>
      </c>
    </row>
    <row r="32" spans="2:20" ht="19.5" customHeight="1">
      <c r="B32" s="2723"/>
      <c r="C32" s="102" t="s">
        <v>11</v>
      </c>
      <c r="D32" s="99">
        <f>IF(OR($G$19="",$G$19=0,$G$19=1),0,IF($G$13="",0,IF($G$19=1,0,INT($G$13/3))))</f>
        <v>0</v>
      </c>
      <c r="E32" s="100">
        <f>IF(OR($G$19="",$G$19=0,$G$19=1),0,IF($G$5="",0,IF($E$19-D31&lt;=$G$5,0,IF($G$19=1,0,IF($E$19-$G$5-E31&gt;=D32,D32,$E$19-$G$5-E31)))))</f>
        <v>0</v>
      </c>
      <c r="F32" s="108" t="s">
        <v>341</v>
      </c>
      <c r="G32" s="109" t="s">
        <v>342</v>
      </c>
      <c r="H32" s="109" t="s">
        <v>343</v>
      </c>
      <c r="I32" s="347"/>
      <c r="J32" s="97">
        <f>IF(OR($G$19="",$G$19=0,$G$19=1),0,IF(D32=0,0,D32-E32))</f>
        <v>0</v>
      </c>
      <c r="M32" s="515"/>
      <c r="N32" s="511" t="s">
        <v>647</v>
      </c>
      <c r="O32" s="510" t="s">
        <v>650</v>
      </c>
      <c r="P32" s="510"/>
      <c r="Q32" s="509"/>
      <c r="R32" s="509"/>
      <c r="S32" s="510"/>
      <c r="T32" s="539" t="b">
        <f>IF(申告書記入イメージ!$CD$129="充当を優先（残額は還付）",1)</f>
        <v>0</v>
      </c>
    </row>
    <row r="33" spans="2:20" ht="19.5" customHeight="1">
      <c r="B33" s="2724"/>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648</v>
      </c>
      <c r="O33" s="512" t="s">
        <v>653</v>
      </c>
      <c r="P33" s="513" t="s">
        <v>652</v>
      </c>
      <c r="Q33" s="513"/>
      <c r="R33" s="513"/>
      <c r="S33" s="513"/>
      <c r="T33" s="523" t="b">
        <f>IF($J16=1,1)</f>
        <v>0</v>
      </c>
    </row>
    <row r="34" spans="2:20" ht="19.5" customHeight="1">
      <c r="B34" s="345"/>
      <c r="C34" s="345"/>
      <c r="D34" s="345"/>
      <c r="E34" s="98"/>
      <c r="F34" s="345"/>
      <c r="G34" s="345"/>
      <c r="H34" s="98"/>
      <c r="I34" s="91"/>
      <c r="J34" s="98"/>
      <c r="M34" s="515"/>
      <c r="N34" s="511"/>
      <c r="O34" s="512"/>
      <c r="P34" s="513" t="s">
        <v>654</v>
      </c>
      <c r="Q34" s="513"/>
      <c r="R34" s="513"/>
      <c r="S34" s="513"/>
      <c r="T34" s="524"/>
    </row>
    <row r="35" spans="2:20" ht="19.5" customHeight="1">
      <c r="B35" s="345"/>
      <c r="C35" s="345"/>
      <c r="D35" s="345"/>
      <c r="E35" s="98"/>
      <c r="F35" s="345"/>
      <c r="G35" s="345"/>
      <c r="H35" s="98"/>
      <c r="I35" s="91"/>
      <c r="J35" s="98"/>
      <c r="M35" s="516"/>
      <c r="N35" s="517"/>
      <c r="O35" s="518"/>
      <c r="P35" s="519" t="s">
        <v>655</v>
      </c>
      <c r="Q35" s="520"/>
      <c r="R35" s="520"/>
      <c r="S35" s="520"/>
      <c r="T35" s="525"/>
    </row>
    <row r="36" spans="2:20" ht="19.5" customHeight="1">
      <c r="B36" s="90" t="s">
        <v>345</v>
      </c>
      <c r="H36" s="98"/>
      <c r="M36" s="510"/>
      <c r="N36" s="510"/>
      <c r="T36" s="510"/>
    </row>
    <row r="37" spans="2:20" ht="19.5" customHeight="1">
      <c r="B37" s="2722" t="s">
        <v>87</v>
      </c>
      <c r="C37" s="101"/>
      <c r="D37" s="110" t="s">
        <v>81</v>
      </c>
      <c r="E37" s="111" t="s">
        <v>82</v>
      </c>
      <c r="F37" s="111" t="s">
        <v>83</v>
      </c>
      <c r="G37" s="112" t="s">
        <v>85</v>
      </c>
      <c r="H37" s="111" t="s">
        <v>340</v>
      </c>
      <c r="I37" s="111" t="s">
        <v>84</v>
      </c>
      <c r="J37" s="111" t="s">
        <v>86</v>
      </c>
      <c r="M37" s="529" t="s">
        <v>668</v>
      </c>
      <c r="N37" s="530"/>
      <c r="O37" s="530"/>
      <c r="P37" s="530"/>
      <c r="Q37" s="530"/>
      <c r="R37" s="530"/>
      <c r="S37" s="530"/>
      <c r="T37" s="531" t="b">
        <f>IF(AND(T38,T39,T40),2)</f>
        <v>0</v>
      </c>
    </row>
    <row r="38" spans="2:20" ht="19.5" customHeight="1">
      <c r="B38" s="2723"/>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645</v>
      </c>
      <c r="O38" s="510" t="s">
        <v>646</v>
      </c>
      <c r="P38" s="510"/>
      <c r="Q38" s="510"/>
      <c r="R38" s="510"/>
      <c r="S38" s="510"/>
      <c r="T38" s="536" t="b">
        <f>IF($E$19&gt;$G$5,1)</f>
        <v>0</v>
      </c>
    </row>
    <row r="39" spans="2:20" ht="19.5" customHeight="1">
      <c r="B39" s="2723"/>
      <c r="C39" s="102" t="s">
        <v>11</v>
      </c>
      <c r="D39" s="99">
        <f>IF(OR($G$19="",$G$19=0,$G$19=1),0,IF($G$13="",0,IF($G$19=1,0,INT($G$13/3))))</f>
        <v>0</v>
      </c>
      <c r="E39" s="100">
        <v>0</v>
      </c>
      <c r="F39" s="108" t="s">
        <v>341</v>
      </c>
      <c r="G39" s="109" t="s">
        <v>342</v>
      </c>
      <c r="H39" s="109" t="s">
        <v>343</v>
      </c>
      <c r="I39" s="347"/>
      <c r="J39" s="97">
        <f>IF(OR($G$19="",$G$19=0,$G$19=1),0,IF(D39=0,0,D39-E39))</f>
        <v>0</v>
      </c>
      <c r="M39" s="515"/>
      <c r="N39" s="511" t="s">
        <v>647</v>
      </c>
      <c r="O39" s="510" t="s">
        <v>650</v>
      </c>
      <c r="P39" s="510"/>
      <c r="Q39" s="509"/>
      <c r="R39" s="510"/>
      <c r="S39" s="509"/>
      <c r="T39" s="539" t="b">
        <f>IF(申告書記入イメージ!$CD$129="充当を優先（残額は還付）",1)</f>
        <v>0</v>
      </c>
    </row>
    <row r="40" spans="2:20" ht="19.5" customHeight="1">
      <c r="B40" s="2724"/>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648</v>
      </c>
      <c r="O40" s="518" t="s">
        <v>669</v>
      </c>
      <c r="P40" s="520" t="s">
        <v>656</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346</v>
      </c>
      <c r="T42" s="510"/>
    </row>
    <row r="43" spans="2:20" ht="19.5" customHeight="1">
      <c r="B43" s="2722" t="s">
        <v>87</v>
      </c>
      <c r="C43" s="101"/>
      <c r="D43" s="110" t="s">
        <v>81</v>
      </c>
      <c r="E43" s="111" t="s">
        <v>82</v>
      </c>
      <c r="F43" s="111" t="s">
        <v>83</v>
      </c>
      <c r="G43" s="112" t="s">
        <v>85</v>
      </c>
      <c r="H43" s="111" t="s">
        <v>340</v>
      </c>
      <c r="I43" s="111" t="s">
        <v>84</v>
      </c>
      <c r="J43" s="111" t="s">
        <v>86</v>
      </c>
      <c r="M43" s="529" t="s">
        <v>670</v>
      </c>
      <c r="N43" s="530"/>
      <c r="O43" s="530"/>
      <c r="P43" s="530"/>
      <c r="Q43" s="530"/>
      <c r="R43" s="530"/>
      <c r="S43" s="530"/>
      <c r="T43" s="531" t="b">
        <f>IF(AND(T44,T45,T46),3)</f>
        <v>0</v>
      </c>
    </row>
    <row r="44" spans="2:20" ht="19.5" customHeight="1">
      <c r="B44" s="2723"/>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645</v>
      </c>
      <c r="O44" s="510" t="s">
        <v>657</v>
      </c>
      <c r="P44" s="510"/>
      <c r="Q44" s="510"/>
      <c r="R44" s="510"/>
      <c r="S44" s="510"/>
      <c r="T44" s="536" t="b">
        <f>IF($E$19&gt;$G$5,1)</f>
        <v>0</v>
      </c>
    </row>
    <row r="45" spans="2:20" ht="19.5" customHeight="1">
      <c r="B45" s="2723"/>
      <c r="C45" s="102" t="s">
        <v>11</v>
      </c>
      <c r="D45" s="99">
        <f>IF(OR($G$19="",$G$19=0,$G$19=1),0,IF($G$13="",0,IF($G$19=1,0,INT($G$13/3))))</f>
        <v>0</v>
      </c>
      <c r="E45" s="100">
        <f>IF(OR($G$19="",$G$19=0,$G$19=1),0,IF($G$5="",0,IF($E$19-$G$5-E44-H44&lt;0,0,IF(D45&lt;$E$19-$G$5-E44-H44,D45,$E$19-$G$5-E44-H44))))</f>
        <v>0</v>
      </c>
      <c r="F45" s="108" t="s">
        <v>341</v>
      </c>
      <c r="G45" s="109" t="s">
        <v>342</v>
      </c>
      <c r="H45" s="109" t="s">
        <v>343</v>
      </c>
      <c r="I45" s="347"/>
      <c r="J45" s="97">
        <f>IF(OR($G$19="",$G$19=0,$G$19=1),0,IF(D45=0,0,D45-E45))</f>
        <v>0</v>
      </c>
      <c r="M45" s="515"/>
      <c r="N45" s="511" t="s">
        <v>647</v>
      </c>
      <c r="O45" s="510" t="s">
        <v>650</v>
      </c>
      <c r="P45" s="510"/>
      <c r="Q45" s="509"/>
      <c r="R45" s="509"/>
      <c r="S45" s="509"/>
      <c r="T45" s="539" t="b">
        <f>IF(申告書記入イメージ!$CD$129="充当を優先（残額は還付）",1)</f>
        <v>0</v>
      </c>
    </row>
    <row r="46" spans="2:20" ht="19.5" customHeight="1">
      <c r="B46" s="2724"/>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648</v>
      </c>
      <c r="O46" s="512" t="s">
        <v>671</v>
      </c>
      <c r="P46" s="513" t="s">
        <v>658</v>
      </c>
      <c r="Q46" s="513"/>
      <c r="R46" s="513"/>
      <c r="S46" s="513"/>
      <c r="T46" s="523" t="b">
        <f>IF($J16=3,1)</f>
        <v>0</v>
      </c>
    </row>
    <row r="47" spans="2:20" ht="19.5" customHeight="1">
      <c r="B47" s="345"/>
      <c r="C47" s="345"/>
      <c r="D47" s="345"/>
      <c r="E47" s="98"/>
      <c r="F47" s="345"/>
      <c r="G47" s="345"/>
      <c r="H47" s="98"/>
      <c r="I47" s="91"/>
      <c r="J47" s="98"/>
      <c r="M47" s="515"/>
      <c r="N47" s="511"/>
      <c r="O47" s="512"/>
      <c r="P47" s="513" t="s">
        <v>672</v>
      </c>
      <c r="Q47" s="513"/>
      <c r="R47" s="513"/>
      <c r="S47" s="513"/>
      <c r="T47" s="523"/>
    </row>
    <row r="48" spans="2:20" ht="19.5" customHeight="1">
      <c r="B48" s="345"/>
      <c r="C48" s="345"/>
      <c r="D48" s="345"/>
      <c r="E48" s="98"/>
      <c r="F48" s="345"/>
      <c r="G48" s="345"/>
      <c r="H48" s="98"/>
      <c r="I48" s="91"/>
      <c r="J48" s="98"/>
      <c r="M48" s="515"/>
      <c r="N48" s="511"/>
      <c r="O48" s="512"/>
      <c r="P48" s="513"/>
      <c r="Q48" s="513" t="s">
        <v>659</v>
      </c>
      <c r="R48" s="513"/>
      <c r="S48" s="513"/>
      <c r="T48" s="527"/>
    </row>
    <row r="49" spans="2:21" ht="19.5" customHeight="1">
      <c r="B49" s="345"/>
      <c r="C49" s="345"/>
      <c r="D49" s="345"/>
      <c r="E49" s="98"/>
      <c r="F49" s="345"/>
      <c r="G49" s="345"/>
      <c r="H49" s="98"/>
      <c r="I49" s="91"/>
      <c r="J49" s="98"/>
      <c r="M49" s="516"/>
      <c r="N49" s="517"/>
      <c r="O49" s="518"/>
      <c r="P49" s="520"/>
      <c r="Q49" s="520" t="s">
        <v>673</v>
      </c>
      <c r="R49" s="520"/>
      <c r="S49" s="520"/>
      <c r="T49" s="528"/>
    </row>
    <row r="50" spans="2:21" ht="19.5" customHeight="1">
      <c r="B50" s="345"/>
      <c r="C50" s="345"/>
      <c r="D50" s="345"/>
      <c r="E50" s="98"/>
      <c r="F50" s="345"/>
      <c r="G50" s="345"/>
      <c r="H50" s="98"/>
      <c r="I50" s="91"/>
      <c r="J50" s="98"/>
      <c r="M50" s="529" t="s">
        <v>664</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645</v>
      </c>
      <c r="O51" s="510" t="s">
        <v>646</v>
      </c>
      <c r="P51" s="510"/>
      <c r="Q51" s="510"/>
      <c r="R51" s="510"/>
      <c r="S51" s="510"/>
      <c r="T51" s="536" t="b">
        <f>IF($E$19&gt;$G$5,1)</f>
        <v>0</v>
      </c>
    </row>
    <row r="52" spans="2:21" ht="19.5" customHeight="1">
      <c r="B52" s="345"/>
      <c r="C52" s="345"/>
      <c r="D52" s="345"/>
      <c r="E52" s="98"/>
      <c r="F52" s="345"/>
      <c r="G52" s="345"/>
      <c r="H52" s="98"/>
      <c r="I52" s="91"/>
      <c r="J52" s="98"/>
      <c r="M52" s="515"/>
      <c r="N52" s="511" t="s">
        <v>647</v>
      </c>
      <c r="O52" s="510" t="s">
        <v>650</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648</v>
      </c>
      <c r="O53" s="518" t="s">
        <v>651</v>
      </c>
      <c r="P53" s="521" t="s">
        <v>652</v>
      </c>
      <c r="Q53" s="521"/>
      <c r="R53" s="521"/>
      <c r="S53" s="521"/>
      <c r="T53" s="536">
        <f>IF(OR($J$16=4,$J$16=""),1,0)</f>
        <v>1</v>
      </c>
      <c r="U53" s="511"/>
    </row>
    <row r="54" spans="2:21" ht="19.5" customHeight="1">
      <c r="B54" s="90" t="s">
        <v>348</v>
      </c>
      <c r="E54" s="98"/>
      <c r="F54" s="98"/>
      <c r="G54" s="98"/>
      <c r="H54" s="98"/>
      <c r="I54" s="98"/>
      <c r="U54" s="509"/>
    </row>
    <row r="55" spans="2:21" ht="19.5" hidden="1" customHeight="1">
      <c r="C55" s="90" t="s">
        <v>347</v>
      </c>
      <c r="H55" s="98"/>
      <c r="U55" s="509"/>
    </row>
    <row r="56" spans="2:21" ht="19.5" hidden="1" customHeight="1">
      <c r="C56" s="90" t="s">
        <v>349</v>
      </c>
      <c r="E56" s="98"/>
      <c r="H56" s="98"/>
      <c r="U56" s="509"/>
    </row>
    <row r="57" spans="2:21" ht="19.5" hidden="1" customHeight="1">
      <c r="C57" s="90" t="s">
        <v>350</v>
      </c>
      <c r="H57" s="98"/>
      <c r="U57" s="514"/>
    </row>
    <row r="58" spans="2:21" ht="19.5" hidden="1" customHeight="1">
      <c r="C58" s="90" t="s">
        <v>351</v>
      </c>
      <c r="H58" s="98"/>
    </row>
    <row r="59" spans="2:21" ht="19.5" customHeight="1">
      <c r="B59" s="2722" t="s">
        <v>87</v>
      </c>
      <c r="C59" s="101"/>
      <c r="D59" s="110" t="s">
        <v>81</v>
      </c>
      <c r="E59" s="111" t="s">
        <v>82</v>
      </c>
      <c r="F59" s="111" t="s">
        <v>83</v>
      </c>
      <c r="G59" s="112" t="s">
        <v>85</v>
      </c>
      <c r="H59" s="111" t="s">
        <v>340</v>
      </c>
      <c r="I59" s="111" t="s">
        <v>84</v>
      </c>
      <c r="J59" s="111" t="s">
        <v>86</v>
      </c>
      <c r="M59" s="529" t="s">
        <v>665</v>
      </c>
      <c r="N59" s="530"/>
      <c r="O59" s="530"/>
      <c r="P59" s="530"/>
      <c r="Q59" s="530"/>
      <c r="R59" s="530"/>
      <c r="S59" s="530"/>
      <c r="T59" s="531" t="b">
        <f>IF(AND(T60,T61,T62),4)</f>
        <v>0</v>
      </c>
    </row>
    <row r="60" spans="2:21" ht="19.5" customHeight="1">
      <c r="B60" s="2723"/>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645</v>
      </c>
      <c r="O60" s="510" t="s">
        <v>646</v>
      </c>
      <c r="P60" s="510"/>
      <c r="Q60" s="510"/>
      <c r="R60" s="510"/>
      <c r="S60" s="510"/>
      <c r="T60" s="536" t="b">
        <f>IF($E$19&gt;$G$5,1)</f>
        <v>0</v>
      </c>
    </row>
    <row r="61" spans="2:21" ht="19.5" customHeight="1">
      <c r="B61" s="2723"/>
      <c r="C61" s="102" t="s">
        <v>11</v>
      </c>
      <c r="D61" s="99">
        <f>IF(OR($G$19="",$G$19=0,$G$19=1),0,IF($G$13="",0,IF($G$19=1,0,INT($G$13/3))))</f>
        <v>0</v>
      </c>
      <c r="E61" s="100"/>
      <c r="F61" s="108" t="s">
        <v>341</v>
      </c>
      <c r="G61" s="109" t="s">
        <v>342</v>
      </c>
      <c r="H61" s="109" t="s">
        <v>343</v>
      </c>
      <c r="I61" s="347"/>
      <c r="J61" s="97">
        <f>IF(OR($G$19="",$G$19=0,$G$19=1),0,IF(D61=0,0,D61-E61))</f>
        <v>0</v>
      </c>
      <c r="M61" s="515"/>
      <c r="N61" s="511" t="s">
        <v>647</v>
      </c>
      <c r="O61" s="510" t="s">
        <v>677</v>
      </c>
      <c r="P61" s="510"/>
      <c r="Q61" s="509"/>
      <c r="R61" s="509"/>
      <c r="S61" s="509"/>
      <c r="T61" s="539" t="b">
        <f>IF(申告書記入イメージ!$CD$129="充当しない（全額を還付）",1)</f>
        <v>0</v>
      </c>
    </row>
    <row r="62" spans="2:21" ht="19.5" customHeight="1">
      <c r="B62" s="2724"/>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648</v>
      </c>
      <c r="O62" s="522" t="s">
        <v>649</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662</v>
      </c>
    </row>
    <row r="65" spans="2:20" ht="19.5" customHeight="1">
      <c r="B65" s="2722" t="s">
        <v>87</v>
      </c>
      <c r="C65" s="101"/>
      <c r="D65" s="110" t="s">
        <v>81</v>
      </c>
      <c r="E65" s="111" t="s">
        <v>82</v>
      </c>
      <c r="F65" s="111" t="s">
        <v>83</v>
      </c>
      <c r="G65" s="112" t="s">
        <v>85</v>
      </c>
      <c r="H65" s="111" t="s">
        <v>340</v>
      </c>
      <c r="I65" s="111" t="s">
        <v>84</v>
      </c>
      <c r="J65" s="111" t="s">
        <v>86</v>
      </c>
      <c r="M65" s="529" t="s">
        <v>666</v>
      </c>
      <c r="N65" s="532"/>
      <c r="O65" s="532"/>
      <c r="P65" s="532"/>
      <c r="Q65" s="532"/>
      <c r="R65" s="532"/>
      <c r="S65" s="532"/>
      <c r="T65" s="531">
        <f>IF($E$19&lt;=$G$5,5)</f>
        <v>5</v>
      </c>
    </row>
    <row r="66" spans="2:20" ht="19.5" customHeight="1">
      <c r="B66" s="2723"/>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645</v>
      </c>
      <c r="O66" s="510" t="s">
        <v>660</v>
      </c>
      <c r="P66" s="510"/>
      <c r="Q66" s="510"/>
      <c r="R66" s="510"/>
      <c r="S66" s="510"/>
      <c r="T66" s="523">
        <f>IF($E$19&lt;=$G$5,1)</f>
        <v>1</v>
      </c>
    </row>
    <row r="67" spans="2:20" ht="19.5" customHeight="1">
      <c r="B67" s="2723"/>
      <c r="C67" s="102" t="s">
        <v>11</v>
      </c>
      <c r="D67" s="99">
        <f>IF(OR($G$19="",$G$19=0,$G$19=1),0,IF($G$13="",0,IF($G$19=1,0,INT($G$13/3))))</f>
        <v>0</v>
      </c>
      <c r="E67" s="100"/>
      <c r="F67" s="108" t="s">
        <v>341</v>
      </c>
      <c r="G67" s="109" t="s">
        <v>342</v>
      </c>
      <c r="H67" s="109" t="s">
        <v>343</v>
      </c>
      <c r="I67" s="347"/>
      <c r="J67" s="97">
        <f>IF(OR($G$19="",$G$19=0,$G$19=1),0,IF(D67=0,0,D67-E67))</f>
        <v>0</v>
      </c>
      <c r="M67" s="515"/>
      <c r="N67" s="511" t="s">
        <v>647</v>
      </c>
      <c r="O67" s="509" t="s">
        <v>674</v>
      </c>
      <c r="P67" s="510"/>
      <c r="Q67" s="509"/>
      <c r="R67" s="509"/>
      <c r="S67" s="509"/>
      <c r="T67" s="523"/>
    </row>
    <row r="68" spans="2:20" ht="19.5" customHeight="1">
      <c r="B68" s="2724"/>
      <c r="C68" s="508" t="s">
        <v>12</v>
      </c>
      <c r="D68" s="92">
        <f>IF(OR($G$19="",$G$19=0,$G$19=1),0,IF($G$13="",0,IF($G$19=1,0,INT($G$13/3))))</f>
        <v>0</v>
      </c>
      <c r="E68" s="97"/>
      <c r="F68" s="99"/>
      <c r="G68" s="99"/>
      <c r="H68" s="100">
        <f>IF(OR($G$5="",$G$5=0),0,IF($E$19&lt;=$G$5,$G$5-$E$19,0))</f>
        <v>0</v>
      </c>
      <c r="I68" s="348"/>
      <c r="J68" s="97">
        <f>IF(OR($G$19="",$G$19=0,$G$19=1),0,IF(D68=0,0,D68-E68))</f>
        <v>0</v>
      </c>
      <c r="M68" s="516"/>
      <c r="N68" s="517" t="s">
        <v>648</v>
      </c>
      <c r="O68" s="522" t="s">
        <v>649</v>
      </c>
      <c r="P68" s="521"/>
      <c r="Q68" s="521"/>
      <c r="R68" s="521"/>
      <c r="S68" s="521"/>
      <c r="T68" s="526"/>
    </row>
  </sheetData>
  <sheetProtection selectLockedCells="1"/>
  <mergeCells count="23">
    <mergeCell ref="B1:D2"/>
    <mergeCell ref="B4:B10"/>
    <mergeCell ref="C4:D4"/>
    <mergeCell ref="C5:D5"/>
    <mergeCell ref="C6:D6"/>
    <mergeCell ref="C9:D9"/>
    <mergeCell ref="C10:D10"/>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1.25"/>
  <cols>
    <col min="1" max="2" width="2.625" style="8" customWidth="1"/>
    <col min="3" max="7" width="8.125" style="8" customWidth="1"/>
    <col min="8" max="8" width="19.25" style="8" customWidth="1"/>
    <col min="9" max="12" width="8.125" style="8" customWidth="1"/>
    <col min="13" max="14" width="9" style="8"/>
    <col min="15" max="15" width="31.875" style="8" bestFit="1" customWidth="1"/>
    <col min="16" max="16384" width="9" style="8"/>
  </cols>
  <sheetData>
    <row r="2" spans="2:9" ht="18.75">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50" t="s">
        <v>277</v>
      </c>
      <c r="D11" s="2751"/>
      <c r="E11" s="2753" t="s">
        <v>278</v>
      </c>
      <c r="F11" s="2754"/>
      <c r="H11" s="8" t="s">
        <v>723</v>
      </c>
      <c r="I11" s="8" t="s">
        <v>732</v>
      </c>
    </row>
    <row r="12" spans="2:9">
      <c r="C12" s="2752"/>
      <c r="D12" s="2322"/>
      <c r="E12" s="299" t="s">
        <v>279</v>
      </c>
      <c r="F12" s="299" t="s">
        <v>280</v>
      </c>
      <c r="H12" s="128" t="s">
        <v>279</v>
      </c>
      <c r="I12" s="128" t="s">
        <v>279</v>
      </c>
    </row>
    <row r="13" spans="2:9">
      <c r="C13" s="2753" t="s">
        <v>281</v>
      </c>
      <c r="D13" s="2754"/>
      <c r="E13" s="300"/>
      <c r="F13" s="300">
        <v>15.5</v>
      </c>
      <c r="H13" s="602">
        <v>9.5</v>
      </c>
      <c r="I13" s="602">
        <v>13.5</v>
      </c>
    </row>
    <row r="14" spans="2:9" ht="27" customHeight="1">
      <c r="C14" s="2755" t="s">
        <v>282</v>
      </c>
      <c r="D14" s="2756"/>
      <c r="E14" s="300"/>
      <c r="F14" s="300">
        <v>17.5</v>
      </c>
      <c r="H14" s="602">
        <v>11.5</v>
      </c>
      <c r="I14" s="602">
        <v>15.5</v>
      </c>
    </row>
    <row r="15" spans="2:9">
      <c r="C15" s="2753" t="s">
        <v>283</v>
      </c>
      <c r="D15" s="2754"/>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5"/>
  <cols>
    <col min="1" max="14" width="0.875" style="499" customWidth="1"/>
    <col min="15" max="105" width="2.5" style="499" customWidth="1"/>
    <col min="106" max="106" width="2.375" style="499" customWidth="1"/>
    <col min="107" max="138" width="1.5" style="499" customWidth="1"/>
    <col min="139" max="16384" width="9" style="499"/>
  </cols>
  <sheetData>
    <row r="1" spans="1:135" ht="8.25" customHeight="1"/>
    <row r="2" spans="1:135" ht="17.25">
      <c r="A2" s="287"/>
      <c r="B2" s="287"/>
      <c r="C2" s="287"/>
      <c r="D2" s="287"/>
      <c r="E2" s="287"/>
      <c r="F2" s="287"/>
      <c r="G2" s="2944"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2944"/>
      <c r="AZ2" s="2944"/>
      <c r="BA2" s="2944"/>
      <c r="BB2" s="1465"/>
      <c r="BC2" s="1465"/>
      <c r="BD2" s="1465"/>
      <c r="BE2" s="1465"/>
      <c r="BF2" s="1465"/>
      <c r="BG2" s="1465"/>
      <c r="BH2" s="1465"/>
      <c r="BI2" s="1465"/>
      <c r="BJ2" s="1465"/>
      <c r="BK2" s="1465"/>
      <c r="BL2" s="1465"/>
      <c r="BM2" s="1465"/>
      <c r="BN2" s="287"/>
      <c r="BO2" s="287"/>
      <c r="BP2" s="2923" t="s">
        <v>271</v>
      </c>
      <c r="BQ2" s="2923"/>
      <c r="BR2" s="2923"/>
      <c r="BS2" s="2923"/>
      <c r="BT2" s="2923"/>
      <c r="BU2" s="2923"/>
      <c r="BV2" s="2923"/>
      <c r="BW2" s="2923"/>
      <c r="BX2" s="2923"/>
      <c r="BY2" s="2923"/>
      <c r="BZ2" s="2923"/>
      <c r="CA2" s="2923"/>
      <c r="CB2" s="2923"/>
      <c r="CC2" s="2923"/>
      <c r="CD2" s="2923"/>
      <c r="CE2" s="2923"/>
      <c r="CF2" s="2923"/>
      <c r="CG2" s="2923"/>
      <c r="CH2" s="2923"/>
      <c r="CI2" s="2923"/>
      <c r="CJ2" s="2923"/>
      <c r="CK2" s="2923"/>
      <c r="CL2" s="2923"/>
      <c r="CM2" s="2923"/>
      <c r="CN2" s="2923"/>
      <c r="CO2" s="2923"/>
      <c r="CP2" s="2923"/>
      <c r="CQ2" s="2923"/>
      <c r="CR2" s="2923"/>
      <c r="CS2" s="2923"/>
      <c r="CT2" s="2923"/>
      <c r="CU2" s="2923"/>
      <c r="CV2" s="2923"/>
      <c r="CW2" s="2923"/>
      <c r="CX2" s="2923"/>
      <c r="CY2" s="2923"/>
      <c r="CZ2" s="2923"/>
      <c r="DA2" s="2923"/>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924" t="str">
        <f>"（算定期間　"&amp;TEXT(DATE(LEFT('設定シート（非表示）'!C6,4)-1,1,1),"ggge年")&amp;"4月～"&amp;TEXT(DATE(LEFT('設定シート（非表示）'!C6,4),1,1),"ggge年")&amp;"3月）"</f>
        <v>（算定期間　令和4年4月～令和5年3月）</v>
      </c>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I3" s="287"/>
      <c r="AJ3" s="287"/>
      <c r="AK3" s="287"/>
      <c r="AL3" s="287"/>
      <c r="AM3" s="287"/>
      <c r="AN3" s="287"/>
      <c r="AO3" s="287"/>
      <c r="AQ3" s="601" t="s">
        <v>719</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923"/>
      <c r="BQ3" s="2923"/>
      <c r="BR3" s="2923"/>
      <c r="BS3" s="2923"/>
      <c r="BT3" s="2923"/>
      <c r="BU3" s="2923"/>
      <c r="BV3" s="2923"/>
      <c r="BW3" s="2923"/>
      <c r="BX3" s="2923"/>
      <c r="BY3" s="2923"/>
      <c r="BZ3" s="2923"/>
      <c r="CA3" s="2923"/>
      <c r="CB3" s="2923"/>
      <c r="CC3" s="2923"/>
      <c r="CD3" s="2923"/>
      <c r="CE3" s="2923"/>
      <c r="CF3" s="2923"/>
      <c r="CG3" s="2923"/>
      <c r="CH3" s="2923"/>
      <c r="CI3" s="2923"/>
      <c r="CJ3" s="2923"/>
      <c r="CK3" s="2923"/>
      <c r="CL3" s="2923"/>
      <c r="CM3" s="2923"/>
      <c r="CN3" s="2923"/>
      <c r="CO3" s="2923"/>
      <c r="CP3" s="2923"/>
      <c r="CQ3" s="2923"/>
      <c r="CR3" s="2923"/>
      <c r="CS3" s="2923"/>
      <c r="CT3" s="2923"/>
      <c r="CU3" s="2923"/>
      <c r="CV3" s="2923"/>
      <c r="CW3" s="2923"/>
      <c r="CX3" s="2923"/>
      <c r="CY3" s="2923"/>
      <c r="CZ3" s="2923"/>
      <c r="DA3" s="2923"/>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925" t="s">
        <v>270</v>
      </c>
      <c r="B6" s="2926"/>
      <c r="C6" s="2926"/>
      <c r="D6" s="2926"/>
      <c r="E6" s="2926"/>
      <c r="F6" s="2926"/>
      <c r="G6" s="2926"/>
      <c r="H6" s="2860"/>
      <c r="I6" s="2860"/>
      <c r="J6" s="2860"/>
      <c r="K6" s="2860"/>
      <c r="L6" s="2860"/>
      <c r="M6" s="2860"/>
      <c r="N6" s="2861"/>
      <c r="O6" s="2910" t="s">
        <v>269</v>
      </c>
      <c r="P6" s="2927"/>
      <c r="Q6" s="2927"/>
      <c r="R6" s="2928"/>
      <c r="S6" s="2935" t="s">
        <v>268</v>
      </c>
      <c r="T6" s="2936"/>
      <c r="U6" s="2910" t="s">
        <v>267</v>
      </c>
      <c r="V6" s="2927"/>
      <c r="W6" s="2927"/>
      <c r="X6" s="2928"/>
      <c r="Y6" s="2910" t="s">
        <v>266</v>
      </c>
      <c r="Z6" s="2927"/>
      <c r="AA6" s="2927"/>
      <c r="AB6" s="2927"/>
      <c r="AC6" s="2927"/>
      <c r="AD6" s="2927"/>
      <c r="AE6" s="2927"/>
      <c r="AF6" s="2927"/>
      <c r="AG6" s="2927"/>
      <c r="AH6" s="2927"/>
      <c r="AI6" s="2927"/>
      <c r="AJ6" s="2928"/>
      <c r="AK6" s="2910" t="s">
        <v>265</v>
      </c>
      <c r="AL6" s="2927"/>
      <c r="AM6" s="2927"/>
      <c r="AN6" s="2927"/>
      <c r="AO6" s="2927"/>
      <c r="AP6" s="2928"/>
      <c r="AQ6" s="294"/>
      <c r="AR6" s="2941" t="s">
        <v>264</v>
      </c>
      <c r="AS6" s="2942"/>
      <c r="AT6" s="2942"/>
      <c r="AU6" s="2942"/>
      <c r="AV6" s="2942"/>
      <c r="AW6" s="2942"/>
      <c r="AX6" s="2942"/>
      <c r="AY6" s="2942"/>
      <c r="AZ6" s="2942"/>
      <c r="BA6" s="2942"/>
      <c r="BB6" s="2942"/>
      <c r="BC6" s="2943"/>
      <c r="BD6" s="294"/>
      <c r="BE6" s="2900" t="s">
        <v>263</v>
      </c>
      <c r="BF6" s="2901"/>
      <c r="BG6" s="2901"/>
      <c r="BH6" s="2901"/>
      <c r="BI6" s="2901"/>
      <c r="BJ6" s="2901"/>
      <c r="BK6" s="2804"/>
      <c r="BL6" s="2904"/>
      <c r="BM6" s="2904"/>
      <c r="BN6" s="2904"/>
      <c r="BO6" s="2904"/>
      <c r="BP6" s="2904"/>
      <c r="BQ6" s="2904"/>
      <c r="BR6" s="2904"/>
      <c r="BS6" s="2904"/>
      <c r="BT6" s="2904"/>
      <c r="BU6" s="2904"/>
      <c r="BV6" s="2904"/>
      <c r="BW6" s="2904"/>
      <c r="BX6" s="2904"/>
      <c r="BY6" s="2904"/>
      <c r="BZ6" s="2904"/>
      <c r="CA6" s="2904"/>
      <c r="CB6" s="2804" t="s">
        <v>262</v>
      </c>
      <c r="CC6" s="2804"/>
      <c r="CD6" s="2804"/>
      <c r="CE6" s="2906"/>
      <c r="CF6" s="2906"/>
      <c r="CG6" s="2906"/>
      <c r="CH6" s="2906"/>
      <c r="CI6" s="2906"/>
      <c r="CJ6" s="2906"/>
      <c r="CK6" s="2906"/>
      <c r="CL6" s="2906"/>
      <c r="CM6" s="2906"/>
      <c r="CN6" s="2906"/>
      <c r="CO6" s="2906"/>
      <c r="CP6" s="2906"/>
      <c r="CQ6" s="2906"/>
      <c r="CR6" s="2908"/>
      <c r="CS6" s="2814" t="s">
        <v>261</v>
      </c>
      <c r="CT6" s="2814"/>
      <c r="CU6" s="2814"/>
      <c r="CV6" s="2814"/>
      <c r="CW6" s="2814"/>
      <c r="CX6" s="2814"/>
      <c r="CY6" s="2814"/>
      <c r="CZ6" s="2814"/>
      <c r="DA6" s="2814"/>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911"/>
      <c r="B7" s="2862"/>
      <c r="C7" s="2862"/>
      <c r="D7" s="2862"/>
      <c r="E7" s="2862"/>
      <c r="F7" s="2862"/>
      <c r="G7" s="2862"/>
      <c r="H7" s="2862"/>
      <c r="I7" s="2862"/>
      <c r="J7" s="2862"/>
      <c r="K7" s="2862"/>
      <c r="L7" s="2862"/>
      <c r="M7" s="2862"/>
      <c r="N7" s="2863"/>
      <c r="O7" s="2929"/>
      <c r="P7" s="2930"/>
      <c r="Q7" s="2930"/>
      <c r="R7" s="2931"/>
      <c r="S7" s="2937"/>
      <c r="T7" s="2938"/>
      <c r="U7" s="2929"/>
      <c r="V7" s="2930"/>
      <c r="W7" s="2930"/>
      <c r="X7" s="2931"/>
      <c r="Y7" s="2929"/>
      <c r="Z7" s="2930"/>
      <c r="AA7" s="2930"/>
      <c r="AB7" s="2930"/>
      <c r="AC7" s="2930"/>
      <c r="AD7" s="2930"/>
      <c r="AE7" s="2930"/>
      <c r="AF7" s="2930"/>
      <c r="AG7" s="2930"/>
      <c r="AH7" s="2930"/>
      <c r="AI7" s="2930"/>
      <c r="AJ7" s="2931"/>
      <c r="AK7" s="2929"/>
      <c r="AL7" s="2930"/>
      <c r="AM7" s="2930"/>
      <c r="AN7" s="2930"/>
      <c r="AO7" s="2930"/>
      <c r="AP7" s="2931"/>
      <c r="AQ7" s="294"/>
      <c r="AR7" s="2941"/>
      <c r="AS7" s="2942"/>
      <c r="AT7" s="2942"/>
      <c r="AU7" s="2942"/>
      <c r="AV7" s="2942"/>
      <c r="AW7" s="2942"/>
      <c r="AX7" s="2942"/>
      <c r="AY7" s="2942"/>
      <c r="AZ7" s="2942"/>
      <c r="BA7" s="2942"/>
      <c r="BB7" s="2942"/>
      <c r="BC7" s="2943"/>
      <c r="BD7" s="294"/>
      <c r="BE7" s="2902"/>
      <c r="BF7" s="2903"/>
      <c r="BG7" s="2903"/>
      <c r="BH7" s="2903"/>
      <c r="BI7" s="2903"/>
      <c r="BJ7" s="2903"/>
      <c r="BK7" s="2905"/>
      <c r="BL7" s="2905"/>
      <c r="BM7" s="2905"/>
      <c r="BN7" s="2905"/>
      <c r="BO7" s="2905"/>
      <c r="BP7" s="2905"/>
      <c r="BQ7" s="2905"/>
      <c r="BR7" s="2905"/>
      <c r="BS7" s="2905"/>
      <c r="BT7" s="2905"/>
      <c r="BU7" s="2905"/>
      <c r="BV7" s="2905"/>
      <c r="BW7" s="2905"/>
      <c r="BX7" s="2905"/>
      <c r="BY7" s="2905"/>
      <c r="BZ7" s="2905"/>
      <c r="CA7" s="2905"/>
      <c r="CB7" s="2880"/>
      <c r="CC7" s="2880"/>
      <c r="CD7" s="2880"/>
      <c r="CE7" s="2907"/>
      <c r="CF7" s="2907"/>
      <c r="CG7" s="2907"/>
      <c r="CH7" s="2907"/>
      <c r="CI7" s="2907"/>
      <c r="CJ7" s="2907"/>
      <c r="CK7" s="2907"/>
      <c r="CL7" s="2907"/>
      <c r="CM7" s="2907"/>
      <c r="CN7" s="2907"/>
      <c r="CO7" s="2907"/>
      <c r="CP7" s="2907"/>
      <c r="CQ7" s="2907"/>
      <c r="CR7" s="2909"/>
      <c r="CS7" s="2814"/>
      <c r="CT7" s="2814"/>
      <c r="CU7" s="2814"/>
      <c r="CV7" s="2814"/>
      <c r="CW7" s="2814"/>
      <c r="CX7" s="2814"/>
      <c r="CY7" s="2814"/>
      <c r="CZ7" s="2814"/>
      <c r="DA7" s="2814"/>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911"/>
      <c r="B8" s="2862"/>
      <c r="C8" s="2862"/>
      <c r="D8" s="2862"/>
      <c r="E8" s="2862"/>
      <c r="F8" s="2862"/>
      <c r="G8" s="2862"/>
      <c r="H8" s="2862"/>
      <c r="I8" s="2862"/>
      <c r="J8" s="2862"/>
      <c r="K8" s="2862"/>
      <c r="L8" s="2862"/>
      <c r="M8" s="2862"/>
      <c r="N8" s="2863"/>
      <c r="O8" s="2932"/>
      <c r="P8" s="2933"/>
      <c r="Q8" s="2933"/>
      <c r="R8" s="2934"/>
      <c r="S8" s="2939"/>
      <c r="T8" s="2940"/>
      <c r="U8" s="2932"/>
      <c r="V8" s="2933"/>
      <c r="W8" s="2933"/>
      <c r="X8" s="2934"/>
      <c r="Y8" s="2932"/>
      <c r="Z8" s="2933"/>
      <c r="AA8" s="2933"/>
      <c r="AB8" s="2933"/>
      <c r="AC8" s="2933"/>
      <c r="AD8" s="2933"/>
      <c r="AE8" s="2933"/>
      <c r="AF8" s="2933"/>
      <c r="AG8" s="2933"/>
      <c r="AH8" s="2933"/>
      <c r="AI8" s="2933"/>
      <c r="AJ8" s="2934"/>
      <c r="AK8" s="2932"/>
      <c r="AL8" s="2933"/>
      <c r="AM8" s="2933"/>
      <c r="AN8" s="2933"/>
      <c r="AO8" s="2933"/>
      <c r="AP8" s="2934"/>
      <c r="AQ8" s="294"/>
      <c r="AR8" s="2910" t="s">
        <v>260</v>
      </c>
      <c r="AS8" s="2860"/>
      <c r="AT8" s="2861"/>
      <c r="AU8" s="2857">
        <v>0</v>
      </c>
      <c r="AV8" s="2857"/>
      <c r="AW8" s="2857"/>
      <c r="AX8" s="2857"/>
      <c r="AY8" s="2857"/>
      <c r="AZ8" s="2857"/>
      <c r="BA8" s="2857"/>
      <c r="BB8" s="2860" t="s">
        <v>255</v>
      </c>
      <c r="BC8" s="2861"/>
      <c r="BD8" s="294"/>
      <c r="BE8" s="2866" t="s">
        <v>632</v>
      </c>
      <c r="BF8" s="2867"/>
      <c r="BG8" s="2867"/>
      <c r="BH8" s="2867"/>
      <c r="BI8" s="2867"/>
      <c r="BJ8" s="2867"/>
      <c r="BK8" s="2867"/>
      <c r="BL8" s="2867"/>
      <c r="BM8" s="2867"/>
      <c r="BN8" s="2867"/>
      <c r="BO8" s="2867"/>
      <c r="BP8" s="2867"/>
      <c r="BQ8" s="2867"/>
      <c r="BR8" s="2867"/>
      <c r="BS8" s="2867"/>
      <c r="BT8" s="2867"/>
      <c r="BU8" s="2867"/>
      <c r="BV8" s="2867"/>
      <c r="BW8" s="2867"/>
      <c r="BX8" s="2867"/>
      <c r="BY8" s="2867"/>
      <c r="BZ8" s="2867"/>
      <c r="CA8" s="2867"/>
      <c r="CB8" s="2867"/>
      <c r="CC8" s="2867"/>
      <c r="CD8" s="2867"/>
      <c r="CE8" s="2867"/>
      <c r="CF8" s="2867"/>
      <c r="CG8" s="2867"/>
      <c r="CH8" s="2867"/>
      <c r="CI8" s="2867"/>
      <c r="CJ8" s="2867"/>
      <c r="CK8" s="2867"/>
      <c r="CL8" s="2867"/>
      <c r="CM8" s="2867"/>
      <c r="CN8" s="2867"/>
      <c r="CO8" s="2867"/>
      <c r="CP8" s="2867"/>
      <c r="CQ8" s="2867"/>
      <c r="CR8" s="2868"/>
      <c r="CS8" s="2814"/>
      <c r="CT8" s="2814"/>
      <c r="CU8" s="2814"/>
      <c r="CV8" s="2814"/>
      <c r="CW8" s="2814"/>
      <c r="CX8" s="2814"/>
      <c r="CY8" s="2814"/>
      <c r="CZ8" s="2814"/>
      <c r="DA8" s="2814"/>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911"/>
      <c r="B9" s="2862"/>
      <c r="C9" s="2862"/>
      <c r="D9" s="2862"/>
      <c r="E9" s="2862"/>
      <c r="F9" s="2862"/>
      <c r="G9" s="2862"/>
      <c r="H9" s="2862"/>
      <c r="I9" s="2862"/>
      <c r="J9" s="2862"/>
      <c r="K9" s="2862"/>
      <c r="L9" s="2862"/>
      <c r="M9" s="2862"/>
      <c r="N9" s="2863"/>
      <c r="O9" s="2872"/>
      <c r="P9" s="2873"/>
      <c r="Q9" s="2872"/>
      <c r="R9" s="2913"/>
      <c r="S9" s="2872"/>
      <c r="T9" s="2873"/>
      <c r="U9" s="2872"/>
      <c r="V9" s="2873"/>
      <c r="W9" s="2872"/>
      <c r="X9" s="2913"/>
      <c r="Y9" s="2872"/>
      <c r="Z9" s="2873"/>
      <c r="AA9" s="2872"/>
      <c r="AB9" s="2913"/>
      <c r="AC9" s="2872"/>
      <c r="AD9" s="2873"/>
      <c r="AE9" s="2872"/>
      <c r="AF9" s="2913"/>
      <c r="AG9" s="2872"/>
      <c r="AH9" s="2873"/>
      <c r="AI9" s="2872"/>
      <c r="AJ9" s="2913"/>
      <c r="AK9" s="2893">
        <v>0</v>
      </c>
      <c r="AL9" s="2918"/>
      <c r="AM9" s="2893">
        <v>0</v>
      </c>
      <c r="AN9" s="2894"/>
      <c r="AO9" s="2893">
        <v>0</v>
      </c>
      <c r="AP9" s="2894"/>
      <c r="AQ9" s="294"/>
      <c r="AR9" s="2911"/>
      <c r="AS9" s="2862"/>
      <c r="AT9" s="2863"/>
      <c r="AU9" s="2858"/>
      <c r="AV9" s="2858"/>
      <c r="AW9" s="2858"/>
      <c r="AX9" s="2858"/>
      <c r="AY9" s="2858"/>
      <c r="AZ9" s="2858"/>
      <c r="BA9" s="2858"/>
      <c r="BB9" s="2862"/>
      <c r="BC9" s="2863"/>
      <c r="BD9" s="294"/>
      <c r="BE9" s="2869"/>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c r="CF9" s="2870"/>
      <c r="CG9" s="2870"/>
      <c r="CH9" s="2870"/>
      <c r="CI9" s="2870"/>
      <c r="CJ9" s="2870"/>
      <c r="CK9" s="2870"/>
      <c r="CL9" s="2870"/>
      <c r="CM9" s="2870"/>
      <c r="CN9" s="2870"/>
      <c r="CO9" s="2870"/>
      <c r="CP9" s="2870"/>
      <c r="CQ9" s="2870"/>
      <c r="CR9" s="2871"/>
      <c r="CS9" s="2899" t="s">
        <v>633</v>
      </c>
      <c r="CT9" s="2899"/>
      <c r="CU9" s="2899"/>
      <c r="CV9" s="2899"/>
      <c r="CW9" s="2899"/>
      <c r="CX9" s="2899"/>
      <c r="CY9" s="2899"/>
      <c r="CZ9" s="2899"/>
      <c r="DA9" s="2899"/>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911"/>
      <c r="B10" s="2862"/>
      <c r="C10" s="2862"/>
      <c r="D10" s="2862"/>
      <c r="E10" s="2862"/>
      <c r="F10" s="2862"/>
      <c r="G10" s="2862"/>
      <c r="H10" s="2862"/>
      <c r="I10" s="2862"/>
      <c r="J10" s="2862"/>
      <c r="K10" s="2862"/>
      <c r="L10" s="2862"/>
      <c r="M10" s="2862"/>
      <c r="N10" s="2863"/>
      <c r="O10" s="2874"/>
      <c r="P10" s="2875"/>
      <c r="Q10" s="2914"/>
      <c r="R10" s="2915"/>
      <c r="S10" s="2874"/>
      <c r="T10" s="2875"/>
      <c r="U10" s="2874"/>
      <c r="V10" s="2875"/>
      <c r="W10" s="2914"/>
      <c r="X10" s="2915"/>
      <c r="Y10" s="2874"/>
      <c r="Z10" s="2875"/>
      <c r="AA10" s="2914"/>
      <c r="AB10" s="2915"/>
      <c r="AC10" s="2874"/>
      <c r="AD10" s="2875"/>
      <c r="AE10" s="2914"/>
      <c r="AF10" s="2915"/>
      <c r="AG10" s="2874"/>
      <c r="AH10" s="2875"/>
      <c r="AI10" s="2914"/>
      <c r="AJ10" s="2915"/>
      <c r="AK10" s="2919"/>
      <c r="AL10" s="2920"/>
      <c r="AM10" s="2895"/>
      <c r="AN10" s="2896"/>
      <c r="AO10" s="2895"/>
      <c r="AP10" s="2896"/>
      <c r="AQ10" s="294"/>
      <c r="AR10" s="2912"/>
      <c r="AS10" s="2864"/>
      <c r="AT10" s="2865"/>
      <c r="AU10" s="2859"/>
      <c r="AV10" s="2859"/>
      <c r="AW10" s="2859"/>
      <c r="AX10" s="2859"/>
      <c r="AY10" s="2859"/>
      <c r="AZ10" s="2859"/>
      <c r="BA10" s="2859"/>
      <c r="BB10" s="2864"/>
      <c r="BC10" s="2865"/>
      <c r="BD10" s="294"/>
      <c r="BE10" s="2900" t="s">
        <v>259</v>
      </c>
      <c r="BF10" s="2901"/>
      <c r="BG10" s="2901"/>
      <c r="BH10" s="2901"/>
      <c r="BI10" s="2901"/>
      <c r="BJ10" s="2901"/>
      <c r="BK10" s="2901"/>
      <c r="BL10" s="2901"/>
      <c r="BM10" s="2804"/>
      <c r="BN10" s="2904"/>
      <c r="BO10" s="2904"/>
      <c r="BP10" s="2904"/>
      <c r="BQ10" s="2904"/>
      <c r="BR10" s="2904"/>
      <c r="BS10" s="2904"/>
      <c r="BT10" s="2904"/>
      <c r="BU10" s="2904"/>
      <c r="BV10" s="2904"/>
      <c r="BW10" s="2904"/>
      <c r="BX10" s="2904"/>
      <c r="BY10" s="2904"/>
      <c r="BZ10" s="2904"/>
      <c r="CA10" s="2904"/>
      <c r="CB10" s="2804" t="s">
        <v>258</v>
      </c>
      <c r="CC10" s="2804"/>
      <c r="CD10" s="2804"/>
      <c r="CE10" s="2804"/>
      <c r="CF10" s="2804"/>
      <c r="CG10" s="2906"/>
      <c r="CH10" s="2906"/>
      <c r="CI10" s="2906"/>
      <c r="CJ10" s="2906"/>
      <c r="CK10" s="2906"/>
      <c r="CL10" s="2804" t="s">
        <v>257</v>
      </c>
      <c r="CM10" s="2804"/>
      <c r="CN10" s="2906"/>
      <c r="CO10" s="2906"/>
      <c r="CP10" s="2906"/>
      <c r="CQ10" s="2906"/>
      <c r="CR10" s="2908"/>
      <c r="CS10" s="2899"/>
      <c r="CT10" s="2899"/>
      <c r="CU10" s="2899"/>
      <c r="CV10" s="2899"/>
      <c r="CW10" s="2899"/>
      <c r="CX10" s="2899"/>
      <c r="CY10" s="2899"/>
      <c r="CZ10" s="2899"/>
      <c r="DA10" s="2899"/>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911"/>
      <c r="B11" s="2862"/>
      <c r="C11" s="2862"/>
      <c r="D11" s="2862"/>
      <c r="E11" s="2862"/>
      <c r="F11" s="2862"/>
      <c r="G11" s="2862"/>
      <c r="H11" s="2862"/>
      <c r="I11" s="2862"/>
      <c r="J11" s="2862"/>
      <c r="K11" s="2862"/>
      <c r="L11" s="2862"/>
      <c r="M11" s="2862"/>
      <c r="N11" s="2863"/>
      <c r="O11" s="2874"/>
      <c r="P11" s="2875"/>
      <c r="Q11" s="2914"/>
      <c r="R11" s="2915"/>
      <c r="S11" s="2874"/>
      <c r="T11" s="2875"/>
      <c r="U11" s="2874"/>
      <c r="V11" s="2875"/>
      <c r="W11" s="2914"/>
      <c r="X11" s="2915"/>
      <c r="Y11" s="2874"/>
      <c r="Z11" s="2875"/>
      <c r="AA11" s="2914"/>
      <c r="AB11" s="2915"/>
      <c r="AC11" s="2874"/>
      <c r="AD11" s="2875"/>
      <c r="AE11" s="2914"/>
      <c r="AF11" s="2915"/>
      <c r="AG11" s="2874"/>
      <c r="AH11" s="2875"/>
      <c r="AI11" s="2914"/>
      <c r="AJ11" s="2915"/>
      <c r="AK11" s="2919"/>
      <c r="AL11" s="2920"/>
      <c r="AM11" s="2895"/>
      <c r="AN11" s="2896"/>
      <c r="AO11" s="2895"/>
      <c r="AP11" s="2896"/>
      <c r="AQ11" s="294"/>
      <c r="AR11" s="2910" t="s">
        <v>256</v>
      </c>
      <c r="AS11" s="2860"/>
      <c r="AT11" s="2861"/>
      <c r="AU11" s="2857">
        <v>0</v>
      </c>
      <c r="AV11" s="2857"/>
      <c r="AW11" s="2857"/>
      <c r="AX11" s="2857"/>
      <c r="AY11" s="2857"/>
      <c r="AZ11" s="2857"/>
      <c r="BA11" s="2857"/>
      <c r="BB11" s="2860" t="s">
        <v>255</v>
      </c>
      <c r="BC11" s="2861"/>
      <c r="BD11" s="294"/>
      <c r="BE11" s="2902"/>
      <c r="BF11" s="2903"/>
      <c r="BG11" s="2903"/>
      <c r="BH11" s="2903"/>
      <c r="BI11" s="2903"/>
      <c r="BJ11" s="2903"/>
      <c r="BK11" s="2903"/>
      <c r="BL11" s="2903"/>
      <c r="BM11" s="2905"/>
      <c r="BN11" s="2905"/>
      <c r="BO11" s="2905"/>
      <c r="BP11" s="2905"/>
      <c r="BQ11" s="2905"/>
      <c r="BR11" s="2905"/>
      <c r="BS11" s="2905"/>
      <c r="BT11" s="2905"/>
      <c r="BU11" s="2905"/>
      <c r="BV11" s="2905"/>
      <c r="BW11" s="2905"/>
      <c r="BX11" s="2905"/>
      <c r="BY11" s="2905"/>
      <c r="BZ11" s="2905"/>
      <c r="CA11" s="2905"/>
      <c r="CB11" s="2880"/>
      <c r="CC11" s="2880"/>
      <c r="CD11" s="2880"/>
      <c r="CE11" s="2880"/>
      <c r="CF11" s="2880"/>
      <c r="CG11" s="2907"/>
      <c r="CH11" s="2907"/>
      <c r="CI11" s="2907"/>
      <c r="CJ11" s="2907"/>
      <c r="CK11" s="2907"/>
      <c r="CL11" s="2880"/>
      <c r="CM11" s="2880"/>
      <c r="CN11" s="2907"/>
      <c r="CO11" s="2907"/>
      <c r="CP11" s="2907"/>
      <c r="CQ11" s="2907"/>
      <c r="CR11" s="2909"/>
      <c r="CS11" s="2899"/>
      <c r="CT11" s="2899"/>
      <c r="CU11" s="2899"/>
      <c r="CV11" s="2899"/>
      <c r="CW11" s="2899"/>
      <c r="CX11" s="2899"/>
      <c r="CY11" s="2899"/>
      <c r="CZ11" s="2899"/>
      <c r="DA11" s="2899"/>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911"/>
      <c r="B12" s="2862"/>
      <c r="C12" s="2862"/>
      <c r="D12" s="2862"/>
      <c r="E12" s="2862"/>
      <c r="F12" s="2862"/>
      <c r="G12" s="2862"/>
      <c r="H12" s="2862"/>
      <c r="I12" s="2862"/>
      <c r="J12" s="2862"/>
      <c r="K12" s="2862"/>
      <c r="L12" s="2862"/>
      <c r="M12" s="2862"/>
      <c r="N12" s="2863"/>
      <c r="O12" s="2874"/>
      <c r="P12" s="2875"/>
      <c r="Q12" s="2914"/>
      <c r="R12" s="2915"/>
      <c r="S12" s="2874"/>
      <c r="T12" s="2875"/>
      <c r="U12" s="2874"/>
      <c r="V12" s="2875"/>
      <c r="W12" s="2914"/>
      <c r="X12" s="2915"/>
      <c r="Y12" s="2874"/>
      <c r="Z12" s="2875"/>
      <c r="AA12" s="2914"/>
      <c r="AB12" s="2915"/>
      <c r="AC12" s="2874"/>
      <c r="AD12" s="2875"/>
      <c r="AE12" s="2914"/>
      <c r="AF12" s="2915"/>
      <c r="AG12" s="2874"/>
      <c r="AH12" s="2875"/>
      <c r="AI12" s="2914"/>
      <c r="AJ12" s="2915"/>
      <c r="AK12" s="2919"/>
      <c r="AL12" s="2920"/>
      <c r="AM12" s="2895"/>
      <c r="AN12" s="2896"/>
      <c r="AO12" s="2895"/>
      <c r="AP12" s="2896"/>
      <c r="AQ12" s="294"/>
      <c r="AR12" s="2911"/>
      <c r="AS12" s="2862"/>
      <c r="AT12" s="2863"/>
      <c r="AU12" s="2858"/>
      <c r="AV12" s="2858"/>
      <c r="AW12" s="2858"/>
      <c r="AX12" s="2858"/>
      <c r="AY12" s="2858"/>
      <c r="AZ12" s="2858"/>
      <c r="BA12" s="2858"/>
      <c r="BB12" s="2862"/>
      <c r="BC12" s="2863"/>
      <c r="BD12" s="294"/>
      <c r="BE12" s="2866" t="s">
        <v>631</v>
      </c>
      <c r="BF12" s="2867"/>
      <c r="BG12" s="2867"/>
      <c r="BH12" s="2867"/>
      <c r="BI12" s="2867"/>
      <c r="BJ12" s="2867"/>
      <c r="BK12" s="2867"/>
      <c r="BL12" s="2867"/>
      <c r="BM12" s="2867"/>
      <c r="BN12" s="2867"/>
      <c r="BO12" s="2867"/>
      <c r="BP12" s="2867"/>
      <c r="BQ12" s="2867"/>
      <c r="BR12" s="2867"/>
      <c r="BS12" s="2867"/>
      <c r="BT12" s="2867"/>
      <c r="BU12" s="2867"/>
      <c r="BV12" s="2867"/>
      <c r="BW12" s="2867"/>
      <c r="BX12" s="2867"/>
      <c r="BY12" s="2867"/>
      <c r="BZ12" s="2867"/>
      <c r="CA12" s="2867"/>
      <c r="CB12" s="2867"/>
      <c r="CC12" s="2867"/>
      <c r="CD12" s="2867"/>
      <c r="CE12" s="2867"/>
      <c r="CF12" s="2867"/>
      <c r="CG12" s="2867"/>
      <c r="CH12" s="2867"/>
      <c r="CI12" s="2867"/>
      <c r="CJ12" s="2867"/>
      <c r="CK12" s="2867"/>
      <c r="CL12" s="2867"/>
      <c r="CM12" s="2867"/>
      <c r="CN12" s="2867"/>
      <c r="CO12" s="2867"/>
      <c r="CP12" s="2867"/>
      <c r="CQ12" s="2867"/>
      <c r="CR12" s="2868"/>
      <c r="CS12" s="2899"/>
      <c r="CT12" s="2899"/>
      <c r="CU12" s="2899"/>
      <c r="CV12" s="2899"/>
      <c r="CW12" s="2899"/>
      <c r="CX12" s="2899"/>
      <c r="CY12" s="2899"/>
      <c r="CZ12" s="2899"/>
      <c r="DA12" s="2899"/>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912"/>
      <c r="B13" s="2864"/>
      <c r="C13" s="2864"/>
      <c r="D13" s="2864"/>
      <c r="E13" s="2864"/>
      <c r="F13" s="2864"/>
      <c r="G13" s="2864"/>
      <c r="H13" s="2864"/>
      <c r="I13" s="2864"/>
      <c r="J13" s="2864"/>
      <c r="K13" s="2864"/>
      <c r="L13" s="2864"/>
      <c r="M13" s="2864"/>
      <c r="N13" s="2865"/>
      <c r="O13" s="2876"/>
      <c r="P13" s="2877"/>
      <c r="Q13" s="2916"/>
      <c r="R13" s="2917"/>
      <c r="S13" s="2876"/>
      <c r="T13" s="2877"/>
      <c r="U13" s="2876"/>
      <c r="V13" s="2877"/>
      <c r="W13" s="2916"/>
      <c r="X13" s="2917"/>
      <c r="Y13" s="2876"/>
      <c r="Z13" s="2877"/>
      <c r="AA13" s="2916"/>
      <c r="AB13" s="2917"/>
      <c r="AC13" s="2876"/>
      <c r="AD13" s="2877"/>
      <c r="AE13" s="2916"/>
      <c r="AF13" s="2917"/>
      <c r="AG13" s="2876"/>
      <c r="AH13" s="2877"/>
      <c r="AI13" s="2916"/>
      <c r="AJ13" s="2917"/>
      <c r="AK13" s="2921"/>
      <c r="AL13" s="2922"/>
      <c r="AM13" s="2897"/>
      <c r="AN13" s="2898"/>
      <c r="AO13" s="2897"/>
      <c r="AP13" s="2898"/>
      <c r="AQ13" s="294"/>
      <c r="AR13" s="2912"/>
      <c r="AS13" s="2864"/>
      <c r="AT13" s="2865"/>
      <c r="AU13" s="2859"/>
      <c r="AV13" s="2859"/>
      <c r="AW13" s="2859"/>
      <c r="AX13" s="2859"/>
      <c r="AY13" s="2859"/>
      <c r="AZ13" s="2859"/>
      <c r="BA13" s="2859"/>
      <c r="BB13" s="2864"/>
      <c r="BC13" s="2865"/>
      <c r="BD13" s="294"/>
      <c r="BE13" s="2869"/>
      <c r="BF13" s="2870"/>
      <c r="BG13" s="2870"/>
      <c r="BH13" s="2870"/>
      <c r="BI13" s="2870"/>
      <c r="BJ13" s="2870"/>
      <c r="BK13" s="2870"/>
      <c r="BL13" s="2870"/>
      <c r="BM13" s="2870"/>
      <c r="BN13" s="2870"/>
      <c r="BO13" s="2870"/>
      <c r="BP13" s="2870"/>
      <c r="BQ13" s="2870"/>
      <c r="BR13" s="2870"/>
      <c r="BS13" s="2870"/>
      <c r="BT13" s="2870"/>
      <c r="BU13" s="2870"/>
      <c r="BV13" s="2870"/>
      <c r="BW13" s="2870"/>
      <c r="BX13" s="2870"/>
      <c r="BY13" s="2870"/>
      <c r="BZ13" s="2870"/>
      <c r="CA13" s="2870"/>
      <c r="CB13" s="2870"/>
      <c r="CC13" s="2870"/>
      <c r="CD13" s="2870"/>
      <c r="CE13" s="2870"/>
      <c r="CF13" s="2870"/>
      <c r="CG13" s="2870"/>
      <c r="CH13" s="2870"/>
      <c r="CI13" s="2870"/>
      <c r="CJ13" s="2870"/>
      <c r="CK13" s="2870"/>
      <c r="CL13" s="2870"/>
      <c r="CM13" s="2870"/>
      <c r="CN13" s="2870"/>
      <c r="CO13" s="2870"/>
      <c r="CP13" s="2870"/>
      <c r="CQ13" s="2870"/>
      <c r="CR13" s="2871"/>
      <c r="CS13" s="2899"/>
      <c r="CT13" s="2899"/>
      <c r="CU13" s="2899"/>
      <c r="CV13" s="2899"/>
      <c r="CW13" s="2899"/>
      <c r="CX13" s="2899"/>
      <c r="CY13" s="2899"/>
      <c r="CZ13" s="2899"/>
      <c r="DA13" s="2899"/>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 customHeight="1">
      <c r="A15" s="293"/>
      <c r="B15" s="292"/>
      <c r="C15" s="292"/>
      <c r="D15" s="292"/>
      <c r="E15" s="292"/>
      <c r="F15" s="292"/>
      <c r="G15" s="292"/>
      <c r="H15" s="292"/>
      <c r="I15" s="2882" t="s">
        <v>254</v>
      </c>
      <c r="J15" s="2882"/>
      <c r="K15" s="2882"/>
      <c r="L15" s="2882"/>
      <c r="M15" s="2882"/>
      <c r="N15" s="2883"/>
      <c r="O15" s="2885" t="s">
        <v>253</v>
      </c>
      <c r="P15" s="2886"/>
      <c r="Q15" s="2886"/>
      <c r="R15" s="2886"/>
      <c r="S15" s="2886"/>
      <c r="T15" s="2886"/>
      <c r="U15" s="2886"/>
      <c r="V15" s="2886"/>
      <c r="W15" s="2886"/>
      <c r="X15" s="2886"/>
      <c r="Y15" s="2886"/>
      <c r="Z15" s="2886"/>
      <c r="AA15" s="2886"/>
      <c r="AB15" s="2886"/>
      <c r="AC15" s="2886"/>
      <c r="AD15" s="2886"/>
      <c r="AE15" s="2886"/>
      <c r="AF15" s="2886"/>
      <c r="AG15" s="2886"/>
      <c r="AH15" s="2886"/>
      <c r="AI15" s="2886"/>
      <c r="AJ15" s="2886"/>
      <c r="AK15" s="2886"/>
      <c r="AL15" s="2886"/>
      <c r="AM15" s="2886"/>
      <c r="AN15" s="2886"/>
      <c r="AO15" s="2886"/>
      <c r="AP15" s="2886"/>
      <c r="AQ15" s="2886"/>
      <c r="AR15" s="2886"/>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7"/>
      <c r="BO15" s="2891" t="s">
        <v>252</v>
      </c>
      <c r="BP15" s="2886"/>
      <c r="BQ15" s="2886"/>
      <c r="BR15" s="2886"/>
      <c r="BS15" s="2886"/>
      <c r="BT15" s="2886"/>
      <c r="BU15" s="2886"/>
      <c r="BV15" s="2886"/>
      <c r="BW15" s="2886"/>
      <c r="BX15" s="2886"/>
      <c r="BY15" s="2886"/>
      <c r="BZ15" s="2886"/>
      <c r="CA15" s="2886"/>
      <c r="CB15" s="2886"/>
      <c r="CC15" s="2886"/>
      <c r="CD15" s="2886"/>
      <c r="CE15" s="2886"/>
      <c r="CF15" s="2886"/>
      <c r="CG15" s="2886"/>
      <c r="CH15" s="2886"/>
      <c r="CI15" s="2886"/>
      <c r="CJ15" s="2886"/>
      <c r="CK15" s="2886"/>
      <c r="CL15" s="2886"/>
      <c r="CM15" s="2886"/>
      <c r="CN15" s="2886"/>
      <c r="CO15" s="2886"/>
      <c r="CP15" s="2886"/>
      <c r="CQ15" s="2886"/>
      <c r="CR15" s="2886"/>
      <c r="CS15" s="2886"/>
      <c r="CT15" s="2886"/>
      <c r="CU15" s="2886"/>
      <c r="CV15" s="2886"/>
      <c r="CW15" s="2886"/>
      <c r="CX15" s="2886"/>
      <c r="CY15" s="2886"/>
      <c r="CZ15" s="2886"/>
      <c r="DA15" s="2886"/>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 customHeight="1">
      <c r="A16" s="291"/>
      <c r="B16" s="287"/>
      <c r="C16" s="287"/>
      <c r="D16" s="287"/>
      <c r="E16" s="287"/>
      <c r="F16" s="287"/>
      <c r="G16" s="287"/>
      <c r="H16" s="287"/>
      <c r="I16" s="2822"/>
      <c r="J16" s="2822"/>
      <c r="K16" s="2822"/>
      <c r="L16" s="2822"/>
      <c r="M16" s="2822"/>
      <c r="N16" s="2884"/>
      <c r="O16" s="2888"/>
      <c r="P16" s="2889"/>
      <c r="Q16" s="2889"/>
      <c r="R16" s="2889"/>
      <c r="S16" s="2889"/>
      <c r="T16" s="2889"/>
      <c r="U16" s="2889"/>
      <c r="V16" s="2889"/>
      <c r="W16" s="2889"/>
      <c r="X16" s="2889"/>
      <c r="Y16" s="2889"/>
      <c r="Z16" s="2889"/>
      <c r="AA16" s="2889"/>
      <c r="AB16" s="2889"/>
      <c r="AC16" s="2889"/>
      <c r="AD16" s="2889"/>
      <c r="AE16" s="2889"/>
      <c r="AF16" s="2889"/>
      <c r="AG16" s="2889"/>
      <c r="AH16" s="2889"/>
      <c r="AI16" s="2889"/>
      <c r="AJ16" s="2889"/>
      <c r="AK16" s="2889"/>
      <c r="AL16" s="2889"/>
      <c r="AM16" s="2889"/>
      <c r="AN16" s="2889"/>
      <c r="AO16" s="2889"/>
      <c r="AP16" s="2889"/>
      <c r="AQ16" s="2889"/>
      <c r="AR16" s="2889"/>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90"/>
      <c r="BO16" s="2892"/>
      <c r="BP16" s="2889"/>
      <c r="BQ16" s="2889"/>
      <c r="BR16" s="2889"/>
      <c r="BS16" s="2889"/>
      <c r="BT16" s="2889"/>
      <c r="BU16" s="2889"/>
      <c r="BV16" s="2889"/>
      <c r="BW16" s="2889"/>
      <c r="BX16" s="2889"/>
      <c r="BY16" s="2889"/>
      <c r="BZ16" s="2889"/>
      <c r="CA16" s="2889"/>
      <c r="CB16" s="2889"/>
      <c r="CC16" s="2889"/>
      <c r="CD16" s="2889"/>
      <c r="CE16" s="2889"/>
      <c r="CF16" s="2889"/>
      <c r="CG16" s="2889"/>
      <c r="CH16" s="2889"/>
      <c r="CI16" s="2889"/>
      <c r="CJ16" s="2889"/>
      <c r="CK16" s="2889"/>
      <c r="CL16" s="2889"/>
      <c r="CM16" s="2889"/>
      <c r="CN16" s="2889"/>
      <c r="CO16" s="2889"/>
      <c r="CP16" s="2889"/>
      <c r="CQ16" s="2889"/>
      <c r="CR16" s="2889"/>
      <c r="CS16" s="2889"/>
      <c r="CT16" s="2889"/>
      <c r="CU16" s="2889"/>
      <c r="CV16" s="2889"/>
      <c r="CW16" s="2889"/>
      <c r="CX16" s="2889"/>
      <c r="CY16" s="2889"/>
      <c r="CZ16" s="2889"/>
      <c r="DA16" s="2889"/>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 customHeight="1">
      <c r="A17" s="291"/>
      <c r="B17" s="287"/>
      <c r="C17" s="287"/>
      <c r="D17" s="287"/>
      <c r="E17" s="287"/>
      <c r="F17" s="287"/>
      <c r="G17" s="287"/>
      <c r="H17" s="287"/>
      <c r="I17" s="287"/>
      <c r="J17" s="287"/>
      <c r="K17" s="287"/>
      <c r="L17" s="287"/>
      <c r="M17" s="287"/>
      <c r="N17" s="290"/>
      <c r="O17" s="2855" t="s">
        <v>319</v>
      </c>
      <c r="P17" s="2814"/>
      <c r="Q17" s="2814"/>
      <c r="R17" s="2814"/>
      <c r="S17" s="2814"/>
      <c r="T17" s="2814"/>
      <c r="U17" s="2814"/>
      <c r="V17" s="2814"/>
      <c r="W17" s="2814"/>
      <c r="X17" s="2814"/>
      <c r="Y17" s="2814"/>
      <c r="Z17" s="2814"/>
      <c r="AA17" s="2814"/>
      <c r="AB17" s="2813" t="s">
        <v>320</v>
      </c>
      <c r="AC17" s="2814"/>
      <c r="AD17" s="2814"/>
      <c r="AE17" s="2814"/>
      <c r="AF17" s="2814"/>
      <c r="AG17" s="2814"/>
      <c r="AH17" s="2814"/>
      <c r="AI17" s="2814"/>
      <c r="AJ17" s="2814"/>
      <c r="AK17" s="2814"/>
      <c r="AL17" s="2814"/>
      <c r="AM17" s="2814"/>
      <c r="AN17" s="2814"/>
      <c r="AO17" s="2814" t="s">
        <v>321</v>
      </c>
      <c r="AP17" s="2814"/>
      <c r="AQ17" s="2814"/>
      <c r="AR17" s="2814"/>
      <c r="AS17" s="2814"/>
      <c r="AT17" s="2814"/>
      <c r="AU17" s="2814"/>
      <c r="AV17" s="2814"/>
      <c r="AW17" s="2814"/>
      <c r="AX17" s="2814"/>
      <c r="AY17" s="2814"/>
      <c r="AZ17" s="2814"/>
      <c r="BA17" s="2814"/>
      <c r="BB17" s="2813" t="s">
        <v>322</v>
      </c>
      <c r="BC17" s="2814"/>
      <c r="BD17" s="2814"/>
      <c r="BE17" s="2814"/>
      <c r="BF17" s="2814"/>
      <c r="BG17" s="2814"/>
      <c r="BH17" s="2814"/>
      <c r="BI17" s="2814"/>
      <c r="BJ17" s="2814"/>
      <c r="BK17" s="2814"/>
      <c r="BL17" s="2814"/>
      <c r="BM17" s="2814"/>
      <c r="BN17" s="2856"/>
      <c r="BO17" s="2797" t="s">
        <v>704</v>
      </c>
      <c r="BP17" s="2804"/>
      <c r="BQ17" s="2804"/>
      <c r="BR17" s="2804"/>
      <c r="BS17" s="2804"/>
      <c r="BT17" s="2804"/>
      <c r="BU17" s="2804"/>
      <c r="BV17" s="2804"/>
      <c r="BW17" s="2804"/>
      <c r="BX17" s="2804"/>
      <c r="BY17" s="2804"/>
      <c r="BZ17" s="2804"/>
      <c r="CA17" s="2804"/>
      <c r="CB17" s="2804"/>
      <c r="CC17" s="2804"/>
      <c r="CD17" s="2804"/>
      <c r="CE17" s="2804"/>
      <c r="CF17" s="2804"/>
      <c r="CG17" s="2804"/>
      <c r="CH17" s="2804"/>
      <c r="CI17" s="2804"/>
      <c r="CJ17" s="2804"/>
      <c r="CK17" s="2804"/>
      <c r="CL17" s="2804"/>
      <c r="CM17" s="2804"/>
      <c r="CN17" s="2804"/>
      <c r="CO17" s="2798"/>
      <c r="CP17" s="2798"/>
      <c r="CQ17" s="2798"/>
      <c r="CR17" s="2798"/>
      <c r="CS17" s="2798"/>
      <c r="CT17" s="2798"/>
      <c r="CU17" s="2798"/>
      <c r="CV17" s="2798"/>
      <c r="CW17" s="2798"/>
      <c r="CX17" s="2798"/>
      <c r="CY17" s="2798"/>
      <c r="CZ17" s="2798"/>
      <c r="DA17" s="2878"/>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 customHeight="1">
      <c r="A18" s="291"/>
      <c r="B18" s="287"/>
      <c r="C18" s="287"/>
      <c r="D18" s="287"/>
      <c r="E18" s="287"/>
      <c r="F18" s="287"/>
      <c r="G18" s="287"/>
      <c r="H18" s="287"/>
      <c r="I18" s="287"/>
      <c r="J18" s="287"/>
      <c r="K18" s="287"/>
      <c r="L18" s="287"/>
      <c r="M18" s="287"/>
      <c r="N18" s="290"/>
      <c r="O18" s="2855"/>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c r="AL18" s="2814"/>
      <c r="AM18" s="2814"/>
      <c r="AN18" s="2814"/>
      <c r="AO18" s="2814"/>
      <c r="AP18" s="2814"/>
      <c r="AQ18" s="2814"/>
      <c r="AR18" s="2814"/>
      <c r="AS18" s="2814"/>
      <c r="AT18" s="2814"/>
      <c r="AU18" s="2814"/>
      <c r="AV18" s="2814"/>
      <c r="AW18" s="2814"/>
      <c r="AX18" s="2814"/>
      <c r="AY18" s="2814"/>
      <c r="AZ18" s="2814"/>
      <c r="BA18" s="2814"/>
      <c r="BB18" s="2814"/>
      <c r="BC18" s="2814"/>
      <c r="BD18" s="2814"/>
      <c r="BE18" s="2814"/>
      <c r="BF18" s="2814"/>
      <c r="BG18" s="2814"/>
      <c r="BH18" s="2814"/>
      <c r="BI18" s="2814"/>
      <c r="BJ18" s="2814"/>
      <c r="BK18" s="2814"/>
      <c r="BL18" s="2814"/>
      <c r="BM18" s="2814"/>
      <c r="BN18" s="2856"/>
      <c r="BO18" s="2879"/>
      <c r="BP18" s="2880"/>
      <c r="BQ18" s="2880"/>
      <c r="BR18" s="2880"/>
      <c r="BS18" s="2880"/>
      <c r="BT18" s="2880"/>
      <c r="BU18" s="2880"/>
      <c r="BV18" s="2880"/>
      <c r="BW18" s="2880"/>
      <c r="BX18" s="2880"/>
      <c r="BY18" s="2880"/>
      <c r="BZ18" s="2880"/>
      <c r="CA18" s="2880"/>
      <c r="CB18" s="2880"/>
      <c r="CC18" s="2880"/>
      <c r="CD18" s="2880"/>
      <c r="CE18" s="2880"/>
      <c r="CF18" s="2880"/>
      <c r="CG18" s="2880"/>
      <c r="CH18" s="2880"/>
      <c r="CI18" s="2880"/>
      <c r="CJ18" s="2880"/>
      <c r="CK18" s="2880"/>
      <c r="CL18" s="2880"/>
      <c r="CM18" s="2880"/>
      <c r="CN18" s="2880"/>
      <c r="CO18" s="2800"/>
      <c r="CP18" s="2800"/>
      <c r="CQ18" s="2800"/>
      <c r="CR18" s="2800"/>
      <c r="CS18" s="2800"/>
      <c r="CT18" s="2800"/>
      <c r="CU18" s="2800"/>
      <c r="CV18" s="2800"/>
      <c r="CW18" s="2800"/>
      <c r="CX18" s="2800"/>
      <c r="CY18" s="2800"/>
      <c r="CZ18" s="2800"/>
      <c r="DA18" s="2881"/>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 customHeight="1">
      <c r="A19" s="291"/>
      <c r="B19" s="287"/>
      <c r="C19" s="287"/>
      <c r="D19" s="287"/>
      <c r="E19" s="287"/>
      <c r="F19" s="287"/>
      <c r="G19" s="287"/>
      <c r="H19" s="287"/>
      <c r="I19" s="287"/>
      <c r="J19" s="287"/>
      <c r="K19" s="287"/>
      <c r="L19" s="287"/>
      <c r="M19" s="287"/>
      <c r="N19" s="290"/>
      <c r="O19" s="2823" t="s">
        <v>251</v>
      </c>
      <c r="P19" s="2824"/>
      <c r="Q19" s="2824"/>
      <c r="R19" s="2824"/>
      <c r="S19" s="2824"/>
      <c r="T19" s="2824"/>
      <c r="U19" s="2824"/>
      <c r="V19" s="2824"/>
      <c r="W19" s="2824"/>
      <c r="X19" s="2824"/>
      <c r="Y19" s="2824"/>
      <c r="Z19" s="2824"/>
      <c r="AA19" s="2825"/>
      <c r="AB19" s="2832"/>
      <c r="AC19" s="2833"/>
      <c r="AD19" s="2833"/>
      <c r="AE19" s="2833"/>
      <c r="AF19" s="2833"/>
      <c r="AG19" s="2833"/>
      <c r="AH19" s="2833"/>
      <c r="AI19" s="2833"/>
      <c r="AJ19" s="2833"/>
      <c r="AK19" s="2833"/>
      <c r="AL19" s="2833"/>
      <c r="AM19" s="2833"/>
      <c r="AN19" s="2834"/>
      <c r="AO19" s="2835" t="s">
        <v>323</v>
      </c>
      <c r="AP19" s="2836"/>
      <c r="AQ19" s="2836"/>
      <c r="AR19" s="2836"/>
      <c r="AS19" s="2836"/>
      <c r="AT19" s="2836"/>
      <c r="AU19" s="2836"/>
      <c r="AV19" s="2836"/>
      <c r="AW19" s="2836"/>
      <c r="AX19" s="2836"/>
      <c r="AY19" s="2836"/>
      <c r="AZ19" s="2836"/>
      <c r="BA19" s="2837"/>
      <c r="BB19" s="2844"/>
      <c r="BC19" s="2844"/>
      <c r="BD19" s="2844"/>
      <c r="BE19" s="2844"/>
      <c r="BF19" s="2844"/>
      <c r="BG19" s="2844"/>
      <c r="BH19" s="2844"/>
      <c r="BI19" s="2844"/>
      <c r="BJ19" s="2844"/>
      <c r="BK19" s="2844"/>
      <c r="BL19" s="2844"/>
      <c r="BM19" s="2844"/>
      <c r="BN19" s="2845"/>
      <c r="BO19" s="2846" t="s">
        <v>317</v>
      </c>
      <c r="BP19" s="2847"/>
      <c r="BQ19" s="2847"/>
      <c r="BR19" s="2847"/>
      <c r="BS19" s="2847"/>
      <c r="BT19" s="2847"/>
      <c r="BU19" s="2847"/>
      <c r="BV19" s="2847"/>
      <c r="BW19" s="2847"/>
      <c r="BX19" s="2847"/>
      <c r="BY19" s="2847"/>
      <c r="BZ19" s="2847"/>
      <c r="CA19" s="2848"/>
      <c r="CB19" s="2835" t="s">
        <v>318</v>
      </c>
      <c r="CC19" s="2836"/>
      <c r="CD19" s="2836"/>
      <c r="CE19" s="2836"/>
      <c r="CF19" s="2836"/>
      <c r="CG19" s="2836"/>
      <c r="CH19" s="2836"/>
      <c r="CI19" s="2836"/>
      <c r="CJ19" s="2836"/>
      <c r="CK19" s="2836"/>
      <c r="CL19" s="2836"/>
      <c r="CM19" s="2836"/>
      <c r="CN19" s="2837"/>
      <c r="CO19" s="2813" t="s">
        <v>316</v>
      </c>
      <c r="CP19" s="2814"/>
      <c r="CQ19" s="2814"/>
      <c r="CR19" s="2814"/>
      <c r="CS19" s="2814"/>
      <c r="CT19" s="2814"/>
      <c r="CU19" s="2814"/>
      <c r="CV19" s="2814"/>
      <c r="CW19" s="2814"/>
      <c r="CX19" s="2814"/>
      <c r="CY19" s="2814"/>
      <c r="CZ19" s="2814"/>
      <c r="DA19" s="2814"/>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 customHeight="1">
      <c r="A20" s="291"/>
      <c r="B20" s="287"/>
      <c r="C20" s="287"/>
      <c r="D20" s="287"/>
      <c r="E20" s="287"/>
      <c r="F20" s="287"/>
      <c r="G20" s="287"/>
      <c r="H20" s="287"/>
      <c r="I20" s="287"/>
      <c r="J20" s="287"/>
      <c r="K20" s="287"/>
      <c r="L20" s="287"/>
      <c r="M20" s="287"/>
      <c r="N20" s="290"/>
      <c r="O20" s="2826"/>
      <c r="P20" s="2827"/>
      <c r="Q20" s="2827"/>
      <c r="R20" s="2827"/>
      <c r="S20" s="2827"/>
      <c r="T20" s="2827"/>
      <c r="U20" s="2827"/>
      <c r="V20" s="2827"/>
      <c r="W20" s="2827"/>
      <c r="X20" s="2827"/>
      <c r="Y20" s="2827"/>
      <c r="Z20" s="2827"/>
      <c r="AA20" s="2828"/>
      <c r="AB20" s="2815" t="s">
        <v>250</v>
      </c>
      <c r="AC20" s="2816"/>
      <c r="AD20" s="2816"/>
      <c r="AE20" s="2816"/>
      <c r="AF20" s="2816"/>
      <c r="AG20" s="2816"/>
      <c r="AH20" s="2816"/>
      <c r="AI20" s="2816"/>
      <c r="AJ20" s="2816"/>
      <c r="AK20" s="2816"/>
      <c r="AL20" s="2816"/>
      <c r="AM20" s="2816"/>
      <c r="AN20" s="2817"/>
      <c r="AO20" s="2838"/>
      <c r="AP20" s="2839"/>
      <c r="AQ20" s="2839"/>
      <c r="AR20" s="2839"/>
      <c r="AS20" s="2839"/>
      <c r="AT20" s="2839"/>
      <c r="AU20" s="2839"/>
      <c r="AV20" s="2839"/>
      <c r="AW20" s="2839"/>
      <c r="AX20" s="2839"/>
      <c r="AY20" s="2839"/>
      <c r="AZ20" s="2839"/>
      <c r="BA20" s="2840"/>
      <c r="BB20" s="2844"/>
      <c r="BC20" s="2844"/>
      <c r="BD20" s="2844"/>
      <c r="BE20" s="2844"/>
      <c r="BF20" s="2844"/>
      <c r="BG20" s="2844"/>
      <c r="BH20" s="2844"/>
      <c r="BI20" s="2844"/>
      <c r="BJ20" s="2844"/>
      <c r="BK20" s="2844"/>
      <c r="BL20" s="2844"/>
      <c r="BM20" s="2844"/>
      <c r="BN20" s="2845"/>
      <c r="BO20" s="2849"/>
      <c r="BP20" s="2850"/>
      <c r="BQ20" s="2850"/>
      <c r="BR20" s="2850"/>
      <c r="BS20" s="2850"/>
      <c r="BT20" s="2850"/>
      <c r="BU20" s="2850"/>
      <c r="BV20" s="2850"/>
      <c r="BW20" s="2850"/>
      <c r="BX20" s="2850"/>
      <c r="BY20" s="2850"/>
      <c r="BZ20" s="2850"/>
      <c r="CA20" s="2851"/>
      <c r="CB20" s="2838"/>
      <c r="CC20" s="2839"/>
      <c r="CD20" s="2839"/>
      <c r="CE20" s="2839"/>
      <c r="CF20" s="2839"/>
      <c r="CG20" s="2839"/>
      <c r="CH20" s="2839"/>
      <c r="CI20" s="2839"/>
      <c r="CJ20" s="2839"/>
      <c r="CK20" s="2839"/>
      <c r="CL20" s="2839"/>
      <c r="CM20" s="2839"/>
      <c r="CN20" s="2840"/>
      <c r="CO20" s="2814"/>
      <c r="CP20" s="2814"/>
      <c r="CQ20" s="2814"/>
      <c r="CR20" s="2814"/>
      <c r="CS20" s="2814"/>
      <c r="CT20" s="2814"/>
      <c r="CU20" s="2814"/>
      <c r="CV20" s="2814"/>
      <c r="CW20" s="2814"/>
      <c r="CX20" s="2814"/>
      <c r="CY20" s="2814"/>
      <c r="CZ20" s="2814"/>
      <c r="DA20" s="2814"/>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 customHeight="1">
      <c r="A21" s="291"/>
      <c r="B21" s="287"/>
      <c r="C21" s="287"/>
      <c r="D21" s="287"/>
      <c r="E21" s="287"/>
      <c r="F21" s="287"/>
      <c r="G21" s="287"/>
      <c r="H21" s="287"/>
      <c r="I21" s="287"/>
      <c r="J21" s="287"/>
      <c r="K21" s="287"/>
      <c r="L21" s="287"/>
      <c r="M21" s="287"/>
      <c r="N21" s="290"/>
      <c r="O21" s="2826"/>
      <c r="P21" s="2827"/>
      <c r="Q21" s="2827"/>
      <c r="R21" s="2827"/>
      <c r="S21" s="2827"/>
      <c r="T21" s="2827"/>
      <c r="U21" s="2827"/>
      <c r="V21" s="2827"/>
      <c r="W21" s="2827"/>
      <c r="X21" s="2827"/>
      <c r="Y21" s="2827"/>
      <c r="Z21" s="2827"/>
      <c r="AA21" s="2828"/>
      <c r="AB21" s="2815"/>
      <c r="AC21" s="2816"/>
      <c r="AD21" s="2816"/>
      <c r="AE21" s="2816"/>
      <c r="AF21" s="2816"/>
      <c r="AG21" s="2816"/>
      <c r="AH21" s="2816"/>
      <c r="AI21" s="2816"/>
      <c r="AJ21" s="2816"/>
      <c r="AK21" s="2816"/>
      <c r="AL21" s="2816"/>
      <c r="AM21" s="2816"/>
      <c r="AN21" s="2817"/>
      <c r="AO21" s="2838"/>
      <c r="AP21" s="2839"/>
      <c r="AQ21" s="2839"/>
      <c r="AR21" s="2839"/>
      <c r="AS21" s="2839"/>
      <c r="AT21" s="2839"/>
      <c r="AU21" s="2839"/>
      <c r="AV21" s="2839"/>
      <c r="AW21" s="2839"/>
      <c r="AX21" s="2839"/>
      <c r="AY21" s="2839"/>
      <c r="AZ21" s="2839"/>
      <c r="BA21" s="2840"/>
      <c r="BB21" s="2844"/>
      <c r="BC21" s="2844"/>
      <c r="BD21" s="2844"/>
      <c r="BE21" s="2844"/>
      <c r="BF21" s="2844"/>
      <c r="BG21" s="2844"/>
      <c r="BH21" s="2844"/>
      <c r="BI21" s="2844"/>
      <c r="BJ21" s="2844"/>
      <c r="BK21" s="2844"/>
      <c r="BL21" s="2844"/>
      <c r="BM21" s="2844"/>
      <c r="BN21" s="2845"/>
      <c r="BO21" s="2849"/>
      <c r="BP21" s="2850"/>
      <c r="BQ21" s="2850"/>
      <c r="BR21" s="2850"/>
      <c r="BS21" s="2850"/>
      <c r="BT21" s="2850"/>
      <c r="BU21" s="2850"/>
      <c r="BV21" s="2850"/>
      <c r="BW21" s="2850"/>
      <c r="BX21" s="2850"/>
      <c r="BY21" s="2850"/>
      <c r="BZ21" s="2850"/>
      <c r="CA21" s="2851"/>
      <c r="CB21" s="2838"/>
      <c r="CC21" s="2839"/>
      <c r="CD21" s="2839"/>
      <c r="CE21" s="2839"/>
      <c r="CF21" s="2839"/>
      <c r="CG21" s="2839"/>
      <c r="CH21" s="2839"/>
      <c r="CI21" s="2839"/>
      <c r="CJ21" s="2839"/>
      <c r="CK21" s="2839"/>
      <c r="CL21" s="2839"/>
      <c r="CM21" s="2839"/>
      <c r="CN21" s="2840"/>
      <c r="CO21" s="2814"/>
      <c r="CP21" s="2814"/>
      <c r="CQ21" s="2814"/>
      <c r="CR21" s="2814"/>
      <c r="CS21" s="2814"/>
      <c r="CT21" s="2814"/>
      <c r="CU21" s="2814"/>
      <c r="CV21" s="2814"/>
      <c r="CW21" s="2814"/>
      <c r="CX21" s="2814"/>
      <c r="CY21" s="2814"/>
      <c r="CZ21" s="2814"/>
      <c r="DA21" s="2814"/>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 customHeight="1">
      <c r="A22" s="291"/>
      <c r="B22" s="287"/>
      <c r="C22" s="287"/>
      <c r="D22" s="287"/>
      <c r="E22" s="287"/>
      <c r="F22" s="287"/>
      <c r="G22" s="287"/>
      <c r="H22" s="287"/>
      <c r="I22" s="287"/>
      <c r="J22" s="287"/>
      <c r="K22" s="287"/>
      <c r="L22" s="287"/>
      <c r="M22" s="287"/>
      <c r="N22" s="290"/>
      <c r="O22" s="2826"/>
      <c r="P22" s="2827"/>
      <c r="Q22" s="2827"/>
      <c r="R22" s="2827"/>
      <c r="S22" s="2827"/>
      <c r="T22" s="2827"/>
      <c r="U22" s="2827"/>
      <c r="V22" s="2827"/>
      <c r="W22" s="2827"/>
      <c r="X22" s="2827"/>
      <c r="Y22" s="2827"/>
      <c r="Z22" s="2827"/>
      <c r="AA22" s="2828"/>
      <c r="AB22" s="2815"/>
      <c r="AC22" s="2816"/>
      <c r="AD22" s="2816"/>
      <c r="AE22" s="2816"/>
      <c r="AF22" s="2816"/>
      <c r="AG22" s="2816"/>
      <c r="AH22" s="2816"/>
      <c r="AI22" s="2816"/>
      <c r="AJ22" s="2816"/>
      <c r="AK22" s="2816"/>
      <c r="AL22" s="2816"/>
      <c r="AM22" s="2816"/>
      <c r="AN22" s="2817"/>
      <c r="AO22" s="2838"/>
      <c r="AP22" s="2839"/>
      <c r="AQ22" s="2839"/>
      <c r="AR22" s="2839"/>
      <c r="AS22" s="2839"/>
      <c r="AT22" s="2839"/>
      <c r="AU22" s="2839"/>
      <c r="AV22" s="2839"/>
      <c r="AW22" s="2839"/>
      <c r="AX22" s="2839"/>
      <c r="AY22" s="2839"/>
      <c r="AZ22" s="2839"/>
      <c r="BA22" s="2840"/>
      <c r="BB22" s="2844"/>
      <c r="BC22" s="2844"/>
      <c r="BD22" s="2844"/>
      <c r="BE22" s="2844"/>
      <c r="BF22" s="2844"/>
      <c r="BG22" s="2844"/>
      <c r="BH22" s="2844"/>
      <c r="BI22" s="2844"/>
      <c r="BJ22" s="2844"/>
      <c r="BK22" s="2844"/>
      <c r="BL22" s="2844"/>
      <c r="BM22" s="2844"/>
      <c r="BN22" s="2845"/>
      <c r="BO22" s="2849"/>
      <c r="BP22" s="2850"/>
      <c r="BQ22" s="2850"/>
      <c r="BR22" s="2850"/>
      <c r="BS22" s="2850"/>
      <c r="BT22" s="2850"/>
      <c r="BU22" s="2850"/>
      <c r="BV22" s="2850"/>
      <c r="BW22" s="2850"/>
      <c r="BX22" s="2850"/>
      <c r="BY22" s="2850"/>
      <c r="BZ22" s="2850"/>
      <c r="CA22" s="2851"/>
      <c r="CB22" s="2838"/>
      <c r="CC22" s="2839"/>
      <c r="CD22" s="2839"/>
      <c r="CE22" s="2839"/>
      <c r="CF22" s="2839"/>
      <c r="CG22" s="2839"/>
      <c r="CH22" s="2839"/>
      <c r="CI22" s="2839"/>
      <c r="CJ22" s="2839"/>
      <c r="CK22" s="2839"/>
      <c r="CL22" s="2839"/>
      <c r="CM22" s="2839"/>
      <c r="CN22" s="2840"/>
      <c r="CO22" s="2814"/>
      <c r="CP22" s="2814"/>
      <c r="CQ22" s="2814"/>
      <c r="CR22" s="2814"/>
      <c r="CS22" s="2814"/>
      <c r="CT22" s="2814"/>
      <c r="CU22" s="2814"/>
      <c r="CV22" s="2814"/>
      <c r="CW22" s="2814"/>
      <c r="CX22" s="2814"/>
      <c r="CY22" s="2814"/>
      <c r="CZ22" s="2814"/>
      <c r="DA22" s="2814"/>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 customHeight="1">
      <c r="A23" s="2821" t="s">
        <v>249</v>
      </c>
      <c r="B23" s="2822"/>
      <c r="C23" s="2822"/>
      <c r="D23" s="2822"/>
      <c r="E23" s="2822"/>
      <c r="F23" s="287"/>
      <c r="G23" s="287"/>
      <c r="H23" s="287"/>
      <c r="I23" s="287"/>
      <c r="J23" s="287"/>
      <c r="K23" s="287"/>
      <c r="L23" s="287"/>
      <c r="M23" s="287"/>
      <c r="N23" s="290"/>
      <c r="O23" s="2826"/>
      <c r="P23" s="2827"/>
      <c r="Q23" s="2827"/>
      <c r="R23" s="2827"/>
      <c r="S23" s="2827"/>
      <c r="T23" s="2827"/>
      <c r="U23" s="2827"/>
      <c r="V23" s="2827"/>
      <c r="W23" s="2827"/>
      <c r="X23" s="2827"/>
      <c r="Y23" s="2827"/>
      <c r="Z23" s="2827"/>
      <c r="AA23" s="2828"/>
      <c r="AB23" s="2815"/>
      <c r="AC23" s="2816"/>
      <c r="AD23" s="2816"/>
      <c r="AE23" s="2816"/>
      <c r="AF23" s="2816"/>
      <c r="AG23" s="2816"/>
      <c r="AH23" s="2816"/>
      <c r="AI23" s="2816"/>
      <c r="AJ23" s="2816"/>
      <c r="AK23" s="2816"/>
      <c r="AL23" s="2816"/>
      <c r="AM23" s="2816"/>
      <c r="AN23" s="2817"/>
      <c r="AO23" s="2838"/>
      <c r="AP23" s="2839"/>
      <c r="AQ23" s="2839"/>
      <c r="AR23" s="2839"/>
      <c r="AS23" s="2839"/>
      <c r="AT23" s="2839"/>
      <c r="AU23" s="2839"/>
      <c r="AV23" s="2839"/>
      <c r="AW23" s="2839"/>
      <c r="AX23" s="2839"/>
      <c r="AY23" s="2839"/>
      <c r="AZ23" s="2839"/>
      <c r="BA23" s="2840"/>
      <c r="BB23" s="2844"/>
      <c r="BC23" s="2844"/>
      <c r="BD23" s="2844"/>
      <c r="BE23" s="2844"/>
      <c r="BF23" s="2844"/>
      <c r="BG23" s="2844"/>
      <c r="BH23" s="2844"/>
      <c r="BI23" s="2844"/>
      <c r="BJ23" s="2844"/>
      <c r="BK23" s="2844"/>
      <c r="BL23" s="2844"/>
      <c r="BM23" s="2844"/>
      <c r="BN23" s="2845"/>
      <c r="BO23" s="2849"/>
      <c r="BP23" s="2850"/>
      <c r="BQ23" s="2850"/>
      <c r="BR23" s="2850"/>
      <c r="BS23" s="2850"/>
      <c r="BT23" s="2850"/>
      <c r="BU23" s="2850"/>
      <c r="BV23" s="2850"/>
      <c r="BW23" s="2850"/>
      <c r="BX23" s="2850"/>
      <c r="BY23" s="2850"/>
      <c r="BZ23" s="2850"/>
      <c r="CA23" s="2851"/>
      <c r="CB23" s="2838"/>
      <c r="CC23" s="2839"/>
      <c r="CD23" s="2839"/>
      <c r="CE23" s="2839"/>
      <c r="CF23" s="2839"/>
      <c r="CG23" s="2839"/>
      <c r="CH23" s="2839"/>
      <c r="CI23" s="2839"/>
      <c r="CJ23" s="2839"/>
      <c r="CK23" s="2839"/>
      <c r="CL23" s="2839"/>
      <c r="CM23" s="2839"/>
      <c r="CN23" s="2840"/>
      <c r="CO23" s="2814"/>
      <c r="CP23" s="2814"/>
      <c r="CQ23" s="2814"/>
      <c r="CR23" s="2814"/>
      <c r="CS23" s="2814"/>
      <c r="CT23" s="2814"/>
      <c r="CU23" s="2814"/>
      <c r="CV23" s="2814"/>
      <c r="CW23" s="2814"/>
      <c r="CX23" s="2814"/>
      <c r="CY23" s="2814"/>
      <c r="CZ23" s="2814"/>
      <c r="DA23" s="2814"/>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 customHeight="1">
      <c r="A24" s="2821"/>
      <c r="B24" s="2822"/>
      <c r="C24" s="2822"/>
      <c r="D24" s="2822"/>
      <c r="E24" s="2822"/>
      <c r="F24" s="287"/>
      <c r="G24" s="287"/>
      <c r="H24" s="287"/>
      <c r="I24" s="287"/>
      <c r="J24" s="287"/>
      <c r="K24" s="287"/>
      <c r="L24" s="287"/>
      <c r="M24" s="287"/>
      <c r="N24" s="290"/>
      <c r="O24" s="2829"/>
      <c r="P24" s="2830"/>
      <c r="Q24" s="2830"/>
      <c r="R24" s="2830"/>
      <c r="S24" s="2830"/>
      <c r="T24" s="2830"/>
      <c r="U24" s="2830"/>
      <c r="V24" s="2830"/>
      <c r="W24" s="2830"/>
      <c r="X24" s="2830"/>
      <c r="Y24" s="2830"/>
      <c r="Z24" s="2830"/>
      <c r="AA24" s="2831"/>
      <c r="AB24" s="2818"/>
      <c r="AC24" s="2819"/>
      <c r="AD24" s="2819"/>
      <c r="AE24" s="2819"/>
      <c r="AF24" s="2819"/>
      <c r="AG24" s="2819"/>
      <c r="AH24" s="2819"/>
      <c r="AI24" s="2819"/>
      <c r="AJ24" s="2819"/>
      <c r="AK24" s="2819"/>
      <c r="AL24" s="2819"/>
      <c r="AM24" s="2819"/>
      <c r="AN24" s="2820"/>
      <c r="AO24" s="2841"/>
      <c r="AP24" s="2842"/>
      <c r="AQ24" s="2842"/>
      <c r="AR24" s="2842"/>
      <c r="AS24" s="2842"/>
      <c r="AT24" s="2842"/>
      <c r="AU24" s="2842"/>
      <c r="AV24" s="2842"/>
      <c r="AW24" s="2842"/>
      <c r="AX24" s="2842"/>
      <c r="AY24" s="2842"/>
      <c r="AZ24" s="2842"/>
      <c r="BA24" s="2843"/>
      <c r="BB24" s="2844"/>
      <c r="BC24" s="2844"/>
      <c r="BD24" s="2844"/>
      <c r="BE24" s="2844"/>
      <c r="BF24" s="2844"/>
      <c r="BG24" s="2844"/>
      <c r="BH24" s="2844"/>
      <c r="BI24" s="2844"/>
      <c r="BJ24" s="2844"/>
      <c r="BK24" s="2844"/>
      <c r="BL24" s="2844"/>
      <c r="BM24" s="2844"/>
      <c r="BN24" s="2845"/>
      <c r="BO24" s="2852"/>
      <c r="BP24" s="2853"/>
      <c r="BQ24" s="2853"/>
      <c r="BR24" s="2853"/>
      <c r="BS24" s="2853"/>
      <c r="BT24" s="2853"/>
      <c r="BU24" s="2853"/>
      <c r="BV24" s="2853"/>
      <c r="BW24" s="2853"/>
      <c r="BX24" s="2853"/>
      <c r="BY24" s="2853"/>
      <c r="BZ24" s="2853"/>
      <c r="CA24" s="2854"/>
      <c r="CB24" s="2841"/>
      <c r="CC24" s="2842"/>
      <c r="CD24" s="2842"/>
      <c r="CE24" s="2842"/>
      <c r="CF24" s="2842"/>
      <c r="CG24" s="2842"/>
      <c r="CH24" s="2842"/>
      <c r="CI24" s="2842"/>
      <c r="CJ24" s="2842"/>
      <c r="CK24" s="2842"/>
      <c r="CL24" s="2842"/>
      <c r="CM24" s="2842"/>
      <c r="CN24" s="2843"/>
      <c r="CO24" s="2814"/>
      <c r="CP24" s="2814"/>
      <c r="CQ24" s="2814"/>
      <c r="CR24" s="2814"/>
      <c r="CS24" s="2814"/>
      <c r="CT24" s="2814"/>
      <c r="CU24" s="2814"/>
      <c r="CV24" s="2814"/>
      <c r="CW24" s="2814"/>
      <c r="CX24" s="2814"/>
      <c r="CY24" s="2814"/>
      <c r="CZ24" s="2814"/>
      <c r="DA24" s="2814"/>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 customHeight="1">
      <c r="A25" s="304"/>
      <c r="B25" s="305"/>
      <c r="C25" s="305"/>
      <c r="D25" s="305"/>
      <c r="E25" s="305"/>
      <c r="F25" s="289"/>
      <c r="G25" s="289"/>
      <c r="H25" s="289"/>
      <c r="I25" s="289"/>
      <c r="J25" s="289"/>
      <c r="K25" s="289"/>
      <c r="L25" s="289"/>
      <c r="M25" s="289"/>
      <c r="N25" s="288"/>
      <c r="O25" s="2812" t="s">
        <v>314</v>
      </c>
      <c r="P25" s="2808"/>
      <c r="Q25" s="2808"/>
      <c r="R25" s="2809"/>
      <c r="S25" s="2810" t="s">
        <v>315</v>
      </c>
      <c r="T25" s="2810"/>
      <c r="U25" s="2810"/>
      <c r="V25" s="2810"/>
      <c r="W25" s="2810"/>
      <c r="X25" s="2810"/>
      <c r="Y25" s="2810"/>
      <c r="Z25" s="2810"/>
      <c r="AA25" s="2810"/>
      <c r="AB25" s="2807" t="s">
        <v>314</v>
      </c>
      <c r="AC25" s="2808"/>
      <c r="AD25" s="2808"/>
      <c r="AE25" s="2809"/>
      <c r="AF25" s="2810" t="s">
        <v>315</v>
      </c>
      <c r="AG25" s="2810"/>
      <c r="AH25" s="2810"/>
      <c r="AI25" s="2810"/>
      <c r="AJ25" s="2810"/>
      <c r="AK25" s="2810"/>
      <c r="AL25" s="2810"/>
      <c r="AM25" s="2810"/>
      <c r="AN25" s="2811"/>
      <c r="AO25" s="2807" t="s">
        <v>314</v>
      </c>
      <c r="AP25" s="2808"/>
      <c r="AQ25" s="2808"/>
      <c r="AR25" s="2809"/>
      <c r="AS25" s="2810" t="s">
        <v>315</v>
      </c>
      <c r="AT25" s="2810"/>
      <c r="AU25" s="2810"/>
      <c r="AV25" s="2810"/>
      <c r="AW25" s="2810"/>
      <c r="AX25" s="2810"/>
      <c r="AY25" s="2810"/>
      <c r="AZ25" s="2810"/>
      <c r="BA25" s="2811"/>
      <c r="BB25" s="2807" t="s">
        <v>314</v>
      </c>
      <c r="BC25" s="2808"/>
      <c r="BD25" s="2808"/>
      <c r="BE25" s="2809"/>
      <c r="BF25" s="2810" t="s">
        <v>315</v>
      </c>
      <c r="BG25" s="2810"/>
      <c r="BH25" s="2810"/>
      <c r="BI25" s="2810"/>
      <c r="BJ25" s="2810"/>
      <c r="BK25" s="2810"/>
      <c r="BL25" s="2810"/>
      <c r="BM25" s="2810"/>
      <c r="BN25" s="2811"/>
      <c r="BO25" s="2812" t="s">
        <v>314</v>
      </c>
      <c r="BP25" s="2808"/>
      <c r="BQ25" s="2808"/>
      <c r="BR25" s="2809"/>
      <c r="BS25" s="2810" t="s">
        <v>315</v>
      </c>
      <c r="BT25" s="2810"/>
      <c r="BU25" s="2810"/>
      <c r="BV25" s="2810"/>
      <c r="BW25" s="2810"/>
      <c r="BX25" s="2810"/>
      <c r="BY25" s="2810"/>
      <c r="BZ25" s="2810"/>
      <c r="CA25" s="2810"/>
      <c r="CB25" s="2807" t="s">
        <v>314</v>
      </c>
      <c r="CC25" s="2808"/>
      <c r="CD25" s="2808"/>
      <c r="CE25" s="2809"/>
      <c r="CF25" s="2810" t="s">
        <v>315</v>
      </c>
      <c r="CG25" s="2810"/>
      <c r="CH25" s="2810"/>
      <c r="CI25" s="2810"/>
      <c r="CJ25" s="2810"/>
      <c r="CK25" s="2810"/>
      <c r="CL25" s="2810"/>
      <c r="CM25" s="2810"/>
      <c r="CN25" s="2811"/>
      <c r="CO25" s="2807" t="s">
        <v>314</v>
      </c>
      <c r="CP25" s="2808"/>
      <c r="CQ25" s="2808"/>
      <c r="CR25" s="2809"/>
      <c r="CS25" s="2810" t="s">
        <v>315</v>
      </c>
      <c r="CT25" s="2810"/>
      <c r="CU25" s="2810"/>
      <c r="CV25" s="2810"/>
      <c r="CW25" s="2810"/>
      <c r="CX25" s="2810"/>
      <c r="CY25" s="2810"/>
      <c r="CZ25" s="2810"/>
      <c r="DA25" s="2811"/>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 customHeight="1">
      <c r="A26" s="2797" t="str">
        <f>TEXT(DATE(LEFT('設定シート（非表示）'!C6,4)-1,1,1),"ggg")</f>
        <v>令和</v>
      </c>
      <c r="B26" s="2798"/>
      <c r="C26" s="2798"/>
      <c r="D26" s="2798"/>
      <c r="E26" s="2801" t="str">
        <f>TEXT(DATE(LEFT('設定シート（非表示）'!C6,4)-1,1,1),"e")</f>
        <v>4</v>
      </c>
      <c r="F26" s="2802"/>
      <c r="G26" s="2802"/>
      <c r="H26" s="2804" t="s">
        <v>27</v>
      </c>
      <c r="I26" s="2798"/>
      <c r="J26" s="2801">
        <v>4</v>
      </c>
      <c r="K26" s="2802"/>
      <c r="L26" s="2802"/>
      <c r="M26" s="2804" t="s">
        <v>50</v>
      </c>
      <c r="N26" s="2805"/>
      <c r="O26" s="2771"/>
      <c r="P26" s="2772"/>
      <c r="Q26" s="2772"/>
      <c r="R26" s="2773"/>
      <c r="S26" s="2777"/>
      <c r="T26" s="2778"/>
      <c r="U26" s="2778"/>
      <c r="V26" s="2778"/>
      <c r="W26" s="2778"/>
      <c r="X26" s="2778"/>
      <c r="Y26" s="2778"/>
      <c r="Z26" s="2779"/>
      <c r="AA26" s="2780"/>
      <c r="AB26" s="2785"/>
      <c r="AC26" s="2772"/>
      <c r="AD26" s="2772"/>
      <c r="AE26" s="2773"/>
      <c r="AF26" s="2777"/>
      <c r="AG26" s="2778"/>
      <c r="AH26" s="2778"/>
      <c r="AI26" s="2778"/>
      <c r="AJ26" s="2778"/>
      <c r="AK26" s="2778"/>
      <c r="AL26" s="2778"/>
      <c r="AM26" s="2778"/>
      <c r="AN26" s="2789"/>
      <c r="AO26" s="2785"/>
      <c r="AP26" s="2772"/>
      <c r="AQ26" s="2772"/>
      <c r="AR26" s="2773"/>
      <c r="AS26" s="2777"/>
      <c r="AT26" s="2778"/>
      <c r="AU26" s="2778"/>
      <c r="AV26" s="2778"/>
      <c r="AW26" s="2778"/>
      <c r="AX26" s="2778"/>
      <c r="AY26" s="2778"/>
      <c r="AZ26" s="2779"/>
      <c r="BA26" s="2780"/>
      <c r="BB26" s="2791">
        <f>SUM(O26+AB26+AO26)</f>
        <v>0</v>
      </c>
      <c r="BC26" s="2792"/>
      <c r="BD26" s="2792"/>
      <c r="BE26" s="2793"/>
      <c r="BF26" s="2765">
        <f>SUM(S26+AF26+AS26)</f>
        <v>0</v>
      </c>
      <c r="BG26" s="2766"/>
      <c r="BH26" s="2766"/>
      <c r="BI26" s="2766"/>
      <c r="BJ26" s="2766"/>
      <c r="BK26" s="2766"/>
      <c r="BL26" s="2766"/>
      <c r="BM26" s="2759"/>
      <c r="BN26" s="2767"/>
      <c r="BO26" s="2771"/>
      <c r="BP26" s="2772"/>
      <c r="BQ26" s="2772"/>
      <c r="BR26" s="2773"/>
      <c r="BS26" s="2777"/>
      <c r="BT26" s="2778"/>
      <c r="BU26" s="2778"/>
      <c r="BV26" s="2778"/>
      <c r="BW26" s="2778"/>
      <c r="BX26" s="2778"/>
      <c r="BY26" s="2778"/>
      <c r="BZ26" s="2779"/>
      <c r="CA26" s="2780"/>
      <c r="CB26" s="2785"/>
      <c r="CC26" s="2772"/>
      <c r="CD26" s="2772"/>
      <c r="CE26" s="2773"/>
      <c r="CF26" s="2777"/>
      <c r="CG26" s="2778"/>
      <c r="CH26" s="2778"/>
      <c r="CI26" s="2778"/>
      <c r="CJ26" s="2778"/>
      <c r="CK26" s="2778"/>
      <c r="CL26" s="2778"/>
      <c r="CM26" s="2779"/>
      <c r="CN26" s="2780"/>
      <c r="CO26" s="2757">
        <f>SUM(BO26+CB26)</f>
        <v>0</v>
      </c>
      <c r="CP26" s="2758"/>
      <c r="CQ26" s="2758"/>
      <c r="CR26" s="2787"/>
      <c r="CS26" s="2757">
        <f>SUM(BS26+CF26)</f>
        <v>0</v>
      </c>
      <c r="CT26" s="2758"/>
      <c r="CU26" s="2758"/>
      <c r="CV26" s="2758"/>
      <c r="CW26" s="2758"/>
      <c r="CX26" s="2758"/>
      <c r="CY26" s="2758"/>
      <c r="CZ26" s="2759"/>
      <c r="DA26" s="2760"/>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 customHeight="1">
      <c r="A27" s="2799"/>
      <c r="B27" s="2800"/>
      <c r="C27" s="2800"/>
      <c r="D27" s="2800"/>
      <c r="E27" s="2803"/>
      <c r="F27" s="2803"/>
      <c r="G27" s="2803"/>
      <c r="H27" s="2800"/>
      <c r="I27" s="2800"/>
      <c r="J27" s="2803"/>
      <c r="K27" s="2803"/>
      <c r="L27" s="2803"/>
      <c r="M27" s="2800"/>
      <c r="N27" s="2806"/>
      <c r="O27" s="2774"/>
      <c r="P27" s="2775"/>
      <c r="Q27" s="2775"/>
      <c r="R27" s="2776"/>
      <c r="S27" s="2781"/>
      <c r="T27" s="2782"/>
      <c r="U27" s="2782"/>
      <c r="V27" s="2782"/>
      <c r="W27" s="2782"/>
      <c r="X27" s="2782"/>
      <c r="Y27" s="2782"/>
      <c r="Z27" s="2783"/>
      <c r="AA27" s="2784"/>
      <c r="AB27" s="2786"/>
      <c r="AC27" s="2775"/>
      <c r="AD27" s="2775"/>
      <c r="AE27" s="2776"/>
      <c r="AF27" s="2781"/>
      <c r="AG27" s="2782"/>
      <c r="AH27" s="2782"/>
      <c r="AI27" s="2782"/>
      <c r="AJ27" s="2782"/>
      <c r="AK27" s="2782"/>
      <c r="AL27" s="2782"/>
      <c r="AM27" s="2782"/>
      <c r="AN27" s="2790"/>
      <c r="AO27" s="2786"/>
      <c r="AP27" s="2775"/>
      <c r="AQ27" s="2775"/>
      <c r="AR27" s="2776"/>
      <c r="AS27" s="2781"/>
      <c r="AT27" s="2782"/>
      <c r="AU27" s="2782"/>
      <c r="AV27" s="2782"/>
      <c r="AW27" s="2782"/>
      <c r="AX27" s="2782"/>
      <c r="AY27" s="2782"/>
      <c r="AZ27" s="2783"/>
      <c r="BA27" s="2784"/>
      <c r="BB27" s="2794"/>
      <c r="BC27" s="2795"/>
      <c r="BD27" s="2795"/>
      <c r="BE27" s="2796"/>
      <c r="BF27" s="2768"/>
      <c r="BG27" s="2769"/>
      <c r="BH27" s="2769"/>
      <c r="BI27" s="2769"/>
      <c r="BJ27" s="2769"/>
      <c r="BK27" s="2769"/>
      <c r="BL27" s="2769"/>
      <c r="BM27" s="2763"/>
      <c r="BN27" s="2770"/>
      <c r="BO27" s="2774"/>
      <c r="BP27" s="2775"/>
      <c r="BQ27" s="2775"/>
      <c r="BR27" s="2776"/>
      <c r="BS27" s="2781"/>
      <c r="BT27" s="2782"/>
      <c r="BU27" s="2782"/>
      <c r="BV27" s="2782"/>
      <c r="BW27" s="2782"/>
      <c r="BX27" s="2782"/>
      <c r="BY27" s="2782"/>
      <c r="BZ27" s="2783"/>
      <c r="CA27" s="2784"/>
      <c r="CB27" s="2786"/>
      <c r="CC27" s="2775"/>
      <c r="CD27" s="2775"/>
      <c r="CE27" s="2776"/>
      <c r="CF27" s="2781"/>
      <c r="CG27" s="2782"/>
      <c r="CH27" s="2782"/>
      <c r="CI27" s="2782"/>
      <c r="CJ27" s="2782"/>
      <c r="CK27" s="2782"/>
      <c r="CL27" s="2782"/>
      <c r="CM27" s="2783"/>
      <c r="CN27" s="2784"/>
      <c r="CO27" s="2761"/>
      <c r="CP27" s="2762"/>
      <c r="CQ27" s="2762"/>
      <c r="CR27" s="2788"/>
      <c r="CS27" s="2761"/>
      <c r="CT27" s="2762"/>
      <c r="CU27" s="2762"/>
      <c r="CV27" s="2762"/>
      <c r="CW27" s="2762"/>
      <c r="CX27" s="2762"/>
      <c r="CY27" s="2762"/>
      <c r="CZ27" s="2763"/>
      <c r="DA27" s="2764"/>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 customHeight="1">
      <c r="A28" s="2797"/>
      <c r="B28" s="2798"/>
      <c r="C28" s="2798"/>
      <c r="D28" s="2798"/>
      <c r="E28" s="2801"/>
      <c r="F28" s="2802"/>
      <c r="G28" s="2802"/>
      <c r="H28" s="2804"/>
      <c r="I28" s="2798"/>
      <c r="J28" s="2801">
        <v>5</v>
      </c>
      <c r="K28" s="2802"/>
      <c r="L28" s="2802"/>
      <c r="M28" s="2804" t="s">
        <v>50</v>
      </c>
      <c r="N28" s="2805"/>
      <c r="O28" s="2771"/>
      <c r="P28" s="2772"/>
      <c r="Q28" s="2772"/>
      <c r="R28" s="2773"/>
      <c r="S28" s="2777"/>
      <c r="T28" s="2778"/>
      <c r="U28" s="2778"/>
      <c r="V28" s="2778"/>
      <c r="W28" s="2778"/>
      <c r="X28" s="2778"/>
      <c r="Y28" s="2778"/>
      <c r="Z28" s="2779"/>
      <c r="AA28" s="2780"/>
      <c r="AB28" s="2785"/>
      <c r="AC28" s="2772"/>
      <c r="AD28" s="2772"/>
      <c r="AE28" s="2773"/>
      <c r="AF28" s="2777"/>
      <c r="AG28" s="2778"/>
      <c r="AH28" s="2778"/>
      <c r="AI28" s="2778"/>
      <c r="AJ28" s="2778"/>
      <c r="AK28" s="2778"/>
      <c r="AL28" s="2778"/>
      <c r="AM28" s="2778"/>
      <c r="AN28" s="2789"/>
      <c r="AO28" s="2785"/>
      <c r="AP28" s="2772"/>
      <c r="AQ28" s="2772"/>
      <c r="AR28" s="2773"/>
      <c r="AS28" s="2777"/>
      <c r="AT28" s="2778"/>
      <c r="AU28" s="2778"/>
      <c r="AV28" s="2778"/>
      <c r="AW28" s="2778"/>
      <c r="AX28" s="2778"/>
      <c r="AY28" s="2778"/>
      <c r="AZ28" s="2779"/>
      <c r="BA28" s="2780"/>
      <c r="BB28" s="2791">
        <f>SUM(O28+AB28+AO28)</f>
        <v>0</v>
      </c>
      <c r="BC28" s="2792"/>
      <c r="BD28" s="2792"/>
      <c r="BE28" s="2793"/>
      <c r="BF28" s="2765">
        <f>SUM(S28+AF28+AS28)</f>
        <v>0</v>
      </c>
      <c r="BG28" s="2766"/>
      <c r="BH28" s="2766"/>
      <c r="BI28" s="2766"/>
      <c r="BJ28" s="2766"/>
      <c r="BK28" s="2766"/>
      <c r="BL28" s="2766"/>
      <c r="BM28" s="2759"/>
      <c r="BN28" s="2767"/>
      <c r="BO28" s="2771"/>
      <c r="BP28" s="2772"/>
      <c r="BQ28" s="2772"/>
      <c r="BR28" s="2773"/>
      <c r="BS28" s="2777"/>
      <c r="BT28" s="2778"/>
      <c r="BU28" s="2778"/>
      <c r="BV28" s="2778"/>
      <c r="BW28" s="2778"/>
      <c r="BX28" s="2778"/>
      <c r="BY28" s="2778"/>
      <c r="BZ28" s="2779"/>
      <c r="CA28" s="2780"/>
      <c r="CB28" s="2785"/>
      <c r="CC28" s="2772"/>
      <c r="CD28" s="2772"/>
      <c r="CE28" s="2773"/>
      <c r="CF28" s="2777"/>
      <c r="CG28" s="2778"/>
      <c r="CH28" s="2778"/>
      <c r="CI28" s="2778"/>
      <c r="CJ28" s="2778"/>
      <c r="CK28" s="2778"/>
      <c r="CL28" s="2778"/>
      <c r="CM28" s="2779"/>
      <c r="CN28" s="2780"/>
      <c r="CO28" s="2757">
        <f>SUM(BO28+CB28)</f>
        <v>0</v>
      </c>
      <c r="CP28" s="2758"/>
      <c r="CQ28" s="2758"/>
      <c r="CR28" s="2787"/>
      <c r="CS28" s="2757">
        <f>SUM(BS28+CF28)</f>
        <v>0</v>
      </c>
      <c r="CT28" s="2758"/>
      <c r="CU28" s="2758"/>
      <c r="CV28" s="2758"/>
      <c r="CW28" s="2758"/>
      <c r="CX28" s="2758"/>
      <c r="CY28" s="2758"/>
      <c r="CZ28" s="2759"/>
      <c r="DA28" s="2760"/>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 customHeight="1">
      <c r="A29" s="2799"/>
      <c r="B29" s="2800"/>
      <c r="C29" s="2800"/>
      <c r="D29" s="2800"/>
      <c r="E29" s="2803"/>
      <c r="F29" s="2803"/>
      <c r="G29" s="2803"/>
      <c r="H29" s="2800"/>
      <c r="I29" s="2800"/>
      <c r="J29" s="2803"/>
      <c r="K29" s="2803"/>
      <c r="L29" s="2803"/>
      <c r="M29" s="2800"/>
      <c r="N29" s="2806"/>
      <c r="O29" s="2774"/>
      <c r="P29" s="2775"/>
      <c r="Q29" s="2775"/>
      <c r="R29" s="2776"/>
      <c r="S29" s="2781"/>
      <c r="T29" s="2782"/>
      <c r="U29" s="2782"/>
      <c r="V29" s="2782"/>
      <c r="W29" s="2782"/>
      <c r="X29" s="2782"/>
      <c r="Y29" s="2782"/>
      <c r="Z29" s="2783"/>
      <c r="AA29" s="2784"/>
      <c r="AB29" s="2786"/>
      <c r="AC29" s="2775"/>
      <c r="AD29" s="2775"/>
      <c r="AE29" s="2776"/>
      <c r="AF29" s="2781"/>
      <c r="AG29" s="2782"/>
      <c r="AH29" s="2782"/>
      <c r="AI29" s="2782"/>
      <c r="AJ29" s="2782"/>
      <c r="AK29" s="2782"/>
      <c r="AL29" s="2782"/>
      <c r="AM29" s="2782"/>
      <c r="AN29" s="2790"/>
      <c r="AO29" s="2786"/>
      <c r="AP29" s="2775"/>
      <c r="AQ29" s="2775"/>
      <c r="AR29" s="2776"/>
      <c r="AS29" s="2781"/>
      <c r="AT29" s="2782"/>
      <c r="AU29" s="2782"/>
      <c r="AV29" s="2782"/>
      <c r="AW29" s="2782"/>
      <c r="AX29" s="2782"/>
      <c r="AY29" s="2782"/>
      <c r="AZ29" s="2783"/>
      <c r="BA29" s="2784"/>
      <c r="BB29" s="2794"/>
      <c r="BC29" s="2795"/>
      <c r="BD29" s="2795"/>
      <c r="BE29" s="2796"/>
      <c r="BF29" s="2768"/>
      <c r="BG29" s="2769"/>
      <c r="BH29" s="2769"/>
      <c r="BI29" s="2769"/>
      <c r="BJ29" s="2769"/>
      <c r="BK29" s="2769"/>
      <c r="BL29" s="2769"/>
      <c r="BM29" s="2763"/>
      <c r="BN29" s="2770"/>
      <c r="BO29" s="2774"/>
      <c r="BP29" s="2775"/>
      <c r="BQ29" s="2775"/>
      <c r="BR29" s="2776"/>
      <c r="BS29" s="2781"/>
      <c r="BT29" s="2782"/>
      <c r="BU29" s="2782"/>
      <c r="BV29" s="2782"/>
      <c r="BW29" s="2782"/>
      <c r="BX29" s="2782"/>
      <c r="BY29" s="2782"/>
      <c r="BZ29" s="2783"/>
      <c r="CA29" s="2784"/>
      <c r="CB29" s="2786"/>
      <c r="CC29" s="2775"/>
      <c r="CD29" s="2775"/>
      <c r="CE29" s="2776"/>
      <c r="CF29" s="2781"/>
      <c r="CG29" s="2782"/>
      <c r="CH29" s="2782"/>
      <c r="CI29" s="2782"/>
      <c r="CJ29" s="2782"/>
      <c r="CK29" s="2782"/>
      <c r="CL29" s="2782"/>
      <c r="CM29" s="2783"/>
      <c r="CN29" s="2784"/>
      <c r="CO29" s="2761"/>
      <c r="CP29" s="2762"/>
      <c r="CQ29" s="2762"/>
      <c r="CR29" s="2788"/>
      <c r="CS29" s="2761"/>
      <c r="CT29" s="2762"/>
      <c r="CU29" s="2762"/>
      <c r="CV29" s="2762"/>
      <c r="CW29" s="2762"/>
      <c r="CX29" s="2762"/>
      <c r="CY29" s="2762"/>
      <c r="CZ29" s="2763"/>
      <c r="DA29" s="2764"/>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 customHeight="1">
      <c r="A30" s="2797"/>
      <c r="B30" s="2798"/>
      <c r="C30" s="2798"/>
      <c r="D30" s="2798"/>
      <c r="E30" s="2801"/>
      <c r="F30" s="2802"/>
      <c r="G30" s="2802"/>
      <c r="H30" s="2804"/>
      <c r="I30" s="2798"/>
      <c r="J30" s="2801">
        <v>6</v>
      </c>
      <c r="K30" s="2802"/>
      <c r="L30" s="2802"/>
      <c r="M30" s="2804" t="s">
        <v>50</v>
      </c>
      <c r="N30" s="2805"/>
      <c r="O30" s="2771"/>
      <c r="P30" s="2772"/>
      <c r="Q30" s="2772"/>
      <c r="R30" s="2773"/>
      <c r="S30" s="2777"/>
      <c r="T30" s="2778"/>
      <c r="U30" s="2778"/>
      <c r="V30" s="2778"/>
      <c r="W30" s="2778"/>
      <c r="X30" s="2778"/>
      <c r="Y30" s="2778"/>
      <c r="Z30" s="2779"/>
      <c r="AA30" s="2780"/>
      <c r="AB30" s="2785"/>
      <c r="AC30" s="2772"/>
      <c r="AD30" s="2772"/>
      <c r="AE30" s="2773"/>
      <c r="AF30" s="2777"/>
      <c r="AG30" s="2778"/>
      <c r="AH30" s="2778"/>
      <c r="AI30" s="2778"/>
      <c r="AJ30" s="2778"/>
      <c r="AK30" s="2778"/>
      <c r="AL30" s="2778"/>
      <c r="AM30" s="2778"/>
      <c r="AN30" s="2789"/>
      <c r="AO30" s="2785"/>
      <c r="AP30" s="2772"/>
      <c r="AQ30" s="2772"/>
      <c r="AR30" s="2773"/>
      <c r="AS30" s="2777"/>
      <c r="AT30" s="2778"/>
      <c r="AU30" s="2778"/>
      <c r="AV30" s="2778"/>
      <c r="AW30" s="2778"/>
      <c r="AX30" s="2778"/>
      <c r="AY30" s="2778"/>
      <c r="AZ30" s="2779"/>
      <c r="BA30" s="2780"/>
      <c r="BB30" s="2791">
        <f>SUM(O30+AB30+AO30)</f>
        <v>0</v>
      </c>
      <c r="BC30" s="2792"/>
      <c r="BD30" s="2792"/>
      <c r="BE30" s="2793"/>
      <c r="BF30" s="2765">
        <f>SUM(S30+AF30+AS30)</f>
        <v>0</v>
      </c>
      <c r="BG30" s="2766"/>
      <c r="BH30" s="2766"/>
      <c r="BI30" s="2766"/>
      <c r="BJ30" s="2766"/>
      <c r="BK30" s="2766"/>
      <c r="BL30" s="2766"/>
      <c r="BM30" s="2759"/>
      <c r="BN30" s="2767"/>
      <c r="BO30" s="2771"/>
      <c r="BP30" s="2772"/>
      <c r="BQ30" s="2772"/>
      <c r="BR30" s="2773"/>
      <c r="BS30" s="2777"/>
      <c r="BT30" s="2778"/>
      <c r="BU30" s="2778"/>
      <c r="BV30" s="2778"/>
      <c r="BW30" s="2778"/>
      <c r="BX30" s="2778"/>
      <c r="BY30" s="2778"/>
      <c r="BZ30" s="2779"/>
      <c r="CA30" s="2780"/>
      <c r="CB30" s="2785"/>
      <c r="CC30" s="2772"/>
      <c r="CD30" s="2772"/>
      <c r="CE30" s="2773"/>
      <c r="CF30" s="2777"/>
      <c r="CG30" s="2778"/>
      <c r="CH30" s="2778"/>
      <c r="CI30" s="2778"/>
      <c r="CJ30" s="2778"/>
      <c r="CK30" s="2778"/>
      <c r="CL30" s="2778"/>
      <c r="CM30" s="2779"/>
      <c r="CN30" s="2780"/>
      <c r="CO30" s="2757">
        <f>SUM(BO30+CB30)</f>
        <v>0</v>
      </c>
      <c r="CP30" s="2758"/>
      <c r="CQ30" s="2758"/>
      <c r="CR30" s="2787"/>
      <c r="CS30" s="2757">
        <f>SUM(BS30+CF30)</f>
        <v>0</v>
      </c>
      <c r="CT30" s="2758"/>
      <c r="CU30" s="2758"/>
      <c r="CV30" s="2758"/>
      <c r="CW30" s="2758"/>
      <c r="CX30" s="2758"/>
      <c r="CY30" s="2758"/>
      <c r="CZ30" s="2759"/>
      <c r="DA30" s="2760"/>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 customHeight="1">
      <c r="A31" s="2799"/>
      <c r="B31" s="2800"/>
      <c r="C31" s="2800"/>
      <c r="D31" s="2800"/>
      <c r="E31" s="2803"/>
      <c r="F31" s="2803"/>
      <c r="G31" s="2803"/>
      <c r="H31" s="2800"/>
      <c r="I31" s="2800"/>
      <c r="J31" s="2803"/>
      <c r="K31" s="2803"/>
      <c r="L31" s="2803"/>
      <c r="M31" s="2800"/>
      <c r="N31" s="2806"/>
      <c r="O31" s="2774"/>
      <c r="P31" s="2775"/>
      <c r="Q31" s="2775"/>
      <c r="R31" s="2776"/>
      <c r="S31" s="2781"/>
      <c r="T31" s="2782"/>
      <c r="U31" s="2782"/>
      <c r="V31" s="2782"/>
      <c r="W31" s="2782"/>
      <c r="X31" s="2782"/>
      <c r="Y31" s="2782"/>
      <c r="Z31" s="2783"/>
      <c r="AA31" s="2784"/>
      <c r="AB31" s="2786"/>
      <c r="AC31" s="2775"/>
      <c r="AD31" s="2775"/>
      <c r="AE31" s="2776"/>
      <c r="AF31" s="2781"/>
      <c r="AG31" s="2782"/>
      <c r="AH31" s="2782"/>
      <c r="AI31" s="2782"/>
      <c r="AJ31" s="2782"/>
      <c r="AK31" s="2782"/>
      <c r="AL31" s="2782"/>
      <c r="AM31" s="2782"/>
      <c r="AN31" s="2790"/>
      <c r="AO31" s="2786"/>
      <c r="AP31" s="2775"/>
      <c r="AQ31" s="2775"/>
      <c r="AR31" s="2776"/>
      <c r="AS31" s="2781"/>
      <c r="AT31" s="2782"/>
      <c r="AU31" s="2782"/>
      <c r="AV31" s="2782"/>
      <c r="AW31" s="2782"/>
      <c r="AX31" s="2782"/>
      <c r="AY31" s="2782"/>
      <c r="AZ31" s="2783"/>
      <c r="BA31" s="2784"/>
      <c r="BB31" s="2794"/>
      <c r="BC31" s="2795"/>
      <c r="BD31" s="2795"/>
      <c r="BE31" s="2796"/>
      <c r="BF31" s="2768"/>
      <c r="BG31" s="2769"/>
      <c r="BH31" s="2769"/>
      <c r="BI31" s="2769"/>
      <c r="BJ31" s="2769"/>
      <c r="BK31" s="2769"/>
      <c r="BL31" s="2769"/>
      <c r="BM31" s="2763"/>
      <c r="BN31" s="2770"/>
      <c r="BO31" s="2774"/>
      <c r="BP31" s="2775"/>
      <c r="BQ31" s="2775"/>
      <c r="BR31" s="2776"/>
      <c r="BS31" s="2781"/>
      <c r="BT31" s="2782"/>
      <c r="BU31" s="2782"/>
      <c r="BV31" s="2782"/>
      <c r="BW31" s="2782"/>
      <c r="BX31" s="2782"/>
      <c r="BY31" s="2782"/>
      <c r="BZ31" s="2783"/>
      <c r="CA31" s="2784"/>
      <c r="CB31" s="2786"/>
      <c r="CC31" s="2775"/>
      <c r="CD31" s="2775"/>
      <c r="CE31" s="2776"/>
      <c r="CF31" s="2781"/>
      <c r="CG31" s="2782"/>
      <c r="CH31" s="2782"/>
      <c r="CI31" s="2782"/>
      <c r="CJ31" s="2782"/>
      <c r="CK31" s="2782"/>
      <c r="CL31" s="2782"/>
      <c r="CM31" s="2783"/>
      <c r="CN31" s="2784"/>
      <c r="CO31" s="2761"/>
      <c r="CP31" s="2762"/>
      <c r="CQ31" s="2762"/>
      <c r="CR31" s="2788"/>
      <c r="CS31" s="2761"/>
      <c r="CT31" s="2762"/>
      <c r="CU31" s="2762"/>
      <c r="CV31" s="2762"/>
      <c r="CW31" s="2762"/>
      <c r="CX31" s="2762"/>
      <c r="CY31" s="2762"/>
      <c r="CZ31" s="2763"/>
      <c r="DA31" s="2764"/>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 customHeight="1">
      <c r="A32" s="2797"/>
      <c r="B32" s="2798"/>
      <c r="C32" s="2798"/>
      <c r="D32" s="2798"/>
      <c r="E32" s="2801"/>
      <c r="F32" s="2802"/>
      <c r="G32" s="2802"/>
      <c r="H32" s="2804"/>
      <c r="I32" s="2798"/>
      <c r="J32" s="2801">
        <v>7</v>
      </c>
      <c r="K32" s="2802"/>
      <c r="L32" s="2802"/>
      <c r="M32" s="2804" t="s">
        <v>50</v>
      </c>
      <c r="N32" s="2805"/>
      <c r="O32" s="2771"/>
      <c r="P32" s="2772"/>
      <c r="Q32" s="2772"/>
      <c r="R32" s="2773"/>
      <c r="S32" s="2777"/>
      <c r="T32" s="2778"/>
      <c r="U32" s="2778"/>
      <c r="V32" s="2778"/>
      <c r="W32" s="2778"/>
      <c r="X32" s="2778"/>
      <c r="Y32" s="2778"/>
      <c r="Z32" s="2779"/>
      <c r="AA32" s="2780"/>
      <c r="AB32" s="2785"/>
      <c r="AC32" s="2772"/>
      <c r="AD32" s="2772"/>
      <c r="AE32" s="2773"/>
      <c r="AF32" s="2777"/>
      <c r="AG32" s="2778"/>
      <c r="AH32" s="2778"/>
      <c r="AI32" s="2778"/>
      <c r="AJ32" s="2778"/>
      <c r="AK32" s="2778"/>
      <c r="AL32" s="2778"/>
      <c r="AM32" s="2778"/>
      <c r="AN32" s="2789"/>
      <c r="AO32" s="2785"/>
      <c r="AP32" s="2772"/>
      <c r="AQ32" s="2772"/>
      <c r="AR32" s="2773"/>
      <c r="AS32" s="2777"/>
      <c r="AT32" s="2778"/>
      <c r="AU32" s="2778"/>
      <c r="AV32" s="2778"/>
      <c r="AW32" s="2778"/>
      <c r="AX32" s="2778"/>
      <c r="AY32" s="2778"/>
      <c r="AZ32" s="2779"/>
      <c r="BA32" s="2780"/>
      <c r="BB32" s="2791">
        <f>SUM(O32+AB32+AO32)</f>
        <v>0</v>
      </c>
      <c r="BC32" s="2792"/>
      <c r="BD32" s="2792"/>
      <c r="BE32" s="2793"/>
      <c r="BF32" s="2765">
        <f>SUM(S32+AF32+AS32)</f>
        <v>0</v>
      </c>
      <c r="BG32" s="2766"/>
      <c r="BH32" s="2766"/>
      <c r="BI32" s="2766"/>
      <c r="BJ32" s="2766"/>
      <c r="BK32" s="2766"/>
      <c r="BL32" s="2766"/>
      <c r="BM32" s="2759"/>
      <c r="BN32" s="2767"/>
      <c r="BO32" s="2771"/>
      <c r="BP32" s="2772"/>
      <c r="BQ32" s="2772"/>
      <c r="BR32" s="2773"/>
      <c r="BS32" s="2777"/>
      <c r="BT32" s="2778"/>
      <c r="BU32" s="2778"/>
      <c r="BV32" s="2778"/>
      <c r="BW32" s="2778"/>
      <c r="BX32" s="2778"/>
      <c r="BY32" s="2778"/>
      <c r="BZ32" s="2779"/>
      <c r="CA32" s="2780"/>
      <c r="CB32" s="2785"/>
      <c r="CC32" s="2772"/>
      <c r="CD32" s="2772"/>
      <c r="CE32" s="2773"/>
      <c r="CF32" s="2777"/>
      <c r="CG32" s="2778"/>
      <c r="CH32" s="2778"/>
      <c r="CI32" s="2778"/>
      <c r="CJ32" s="2778"/>
      <c r="CK32" s="2778"/>
      <c r="CL32" s="2778"/>
      <c r="CM32" s="2779"/>
      <c r="CN32" s="2780"/>
      <c r="CO32" s="2757">
        <f>SUM(BO32+CB32)</f>
        <v>0</v>
      </c>
      <c r="CP32" s="2758"/>
      <c r="CQ32" s="2758"/>
      <c r="CR32" s="2787"/>
      <c r="CS32" s="2757">
        <f>SUM(BS32+CF32)</f>
        <v>0</v>
      </c>
      <c r="CT32" s="2758"/>
      <c r="CU32" s="2758"/>
      <c r="CV32" s="2758"/>
      <c r="CW32" s="2758"/>
      <c r="CX32" s="2758"/>
      <c r="CY32" s="2758"/>
      <c r="CZ32" s="2759"/>
      <c r="DA32" s="2760"/>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 customHeight="1">
      <c r="A33" s="2799"/>
      <c r="B33" s="2800"/>
      <c r="C33" s="2800"/>
      <c r="D33" s="2800"/>
      <c r="E33" s="2803"/>
      <c r="F33" s="2803"/>
      <c r="G33" s="2803"/>
      <c r="H33" s="2800"/>
      <c r="I33" s="2800"/>
      <c r="J33" s="2803"/>
      <c r="K33" s="2803"/>
      <c r="L33" s="2803"/>
      <c r="M33" s="2800"/>
      <c r="N33" s="2806"/>
      <c r="O33" s="2774"/>
      <c r="P33" s="2775"/>
      <c r="Q33" s="2775"/>
      <c r="R33" s="2776"/>
      <c r="S33" s="2781"/>
      <c r="T33" s="2782"/>
      <c r="U33" s="2782"/>
      <c r="V33" s="2782"/>
      <c r="W33" s="2782"/>
      <c r="X33" s="2782"/>
      <c r="Y33" s="2782"/>
      <c r="Z33" s="2783"/>
      <c r="AA33" s="2784"/>
      <c r="AB33" s="2786"/>
      <c r="AC33" s="2775"/>
      <c r="AD33" s="2775"/>
      <c r="AE33" s="2776"/>
      <c r="AF33" s="2781"/>
      <c r="AG33" s="2782"/>
      <c r="AH33" s="2782"/>
      <c r="AI33" s="2782"/>
      <c r="AJ33" s="2782"/>
      <c r="AK33" s="2782"/>
      <c r="AL33" s="2782"/>
      <c r="AM33" s="2782"/>
      <c r="AN33" s="2790"/>
      <c r="AO33" s="2786"/>
      <c r="AP33" s="2775"/>
      <c r="AQ33" s="2775"/>
      <c r="AR33" s="2776"/>
      <c r="AS33" s="2781"/>
      <c r="AT33" s="2782"/>
      <c r="AU33" s="2782"/>
      <c r="AV33" s="2782"/>
      <c r="AW33" s="2782"/>
      <c r="AX33" s="2782"/>
      <c r="AY33" s="2782"/>
      <c r="AZ33" s="2783"/>
      <c r="BA33" s="2784"/>
      <c r="BB33" s="2794"/>
      <c r="BC33" s="2795"/>
      <c r="BD33" s="2795"/>
      <c r="BE33" s="2796"/>
      <c r="BF33" s="2768"/>
      <c r="BG33" s="2769"/>
      <c r="BH33" s="2769"/>
      <c r="BI33" s="2769"/>
      <c r="BJ33" s="2769"/>
      <c r="BK33" s="2769"/>
      <c r="BL33" s="2769"/>
      <c r="BM33" s="2763"/>
      <c r="BN33" s="2770"/>
      <c r="BO33" s="2774"/>
      <c r="BP33" s="2775"/>
      <c r="BQ33" s="2775"/>
      <c r="BR33" s="2776"/>
      <c r="BS33" s="2781"/>
      <c r="BT33" s="2782"/>
      <c r="BU33" s="2782"/>
      <c r="BV33" s="2782"/>
      <c r="BW33" s="2782"/>
      <c r="BX33" s="2782"/>
      <c r="BY33" s="2782"/>
      <c r="BZ33" s="2783"/>
      <c r="CA33" s="2784"/>
      <c r="CB33" s="2786"/>
      <c r="CC33" s="2775"/>
      <c r="CD33" s="2775"/>
      <c r="CE33" s="2776"/>
      <c r="CF33" s="2781"/>
      <c r="CG33" s="2782"/>
      <c r="CH33" s="2782"/>
      <c r="CI33" s="2782"/>
      <c r="CJ33" s="2782"/>
      <c r="CK33" s="2782"/>
      <c r="CL33" s="2782"/>
      <c r="CM33" s="2783"/>
      <c r="CN33" s="2784"/>
      <c r="CO33" s="2761"/>
      <c r="CP33" s="2762"/>
      <c r="CQ33" s="2762"/>
      <c r="CR33" s="2788"/>
      <c r="CS33" s="2761"/>
      <c r="CT33" s="2762"/>
      <c r="CU33" s="2762"/>
      <c r="CV33" s="2762"/>
      <c r="CW33" s="2762"/>
      <c r="CX33" s="2762"/>
      <c r="CY33" s="2762"/>
      <c r="CZ33" s="2763"/>
      <c r="DA33" s="2764"/>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 customHeight="1">
      <c r="A34" s="2797"/>
      <c r="B34" s="2798"/>
      <c r="C34" s="2798"/>
      <c r="D34" s="2798"/>
      <c r="E34" s="2801"/>
      <c r="F34" s="2802"/>
      <c r="G34" s="2802"/>
      <c r="H34" s="2804"/>
      <c r="I34" s="2798"/>
      <c r="J34" s="2801">
        <v>8</v>
      </c>
      <c r="K34" s="2802"/>
      <c r="L34" s="2802"/>
      <c r="M34" s="2804" t="s">
        <v>50</v>
      </c>
      <c r="N34" s="2805"/>
      <c r="O34" s="2771"/>
      <c r="P34" s="2772"/>
      <c r="Q34" s="2772"/>
      <c r="R34" s="2773"/>
      <c r="S34" s="2777"/>
      <c r="T34" s="2778"/>
      <c r="U34" s="2778"/>
      <c r="V34" s="2778"/>
      <c r="W34" s="2778"/>
      <c r="X34" s="2778"/>
      <c r="Y34" s="2778"/>
      <c r="Z34" s="2779"/>
      <c r="AA34" s="2780"/>
      <c r="AB34" s="2785"/>
      <c r="AC34" s="2772"/>
      <c r="AD34" s="2772"/>
      <c r="AE34" s="2773"/>
      <c r="AF34" s="2777"/>
      <c r="AG34" s="2778"/>
      <c r="AH34" s="2778"/>
      <c r="AI34" s="2778"/>
      <c r="AJ34" s="2778"/>
      <c r="AK34" s="2778"/>
      <c r="AL34" s="2778"/>
      <c r="AM34" s="2778"/>
      <c r="AN34" s="2789"/>
      <c r="AO34" s="2785"/>
      <c r="AP34" s="2772"/>
      <c r="AQ34" s="2772"/>
      <c r="AR34" s="2773"/>
      <c r="AS34" s="2777"/>
      <c r="AT34" s="2778"/>
      <c r="AU34" s="2778"/>
      <c r="AV34" s="2778"/>
      <c r="AW34" s="2778"/>
      <c r="AX34" s="2778"/>
      <c r="AY34" s="2778"/>
      <c r="AZ34" s="2779"/>
      <c r="BA34" s="2780"/>
      <c r="BB34" s="2791">
        <f>SUM(O34+AB34+AO34)</f>
        <v>0</v>
      </c>
      <c r="BC34" s="2792"/>
      <c r="BD34" s="2792"/>
      <c r="BE34" s="2793"/>
      <c r="BF34" s="2765">
        <f>SUM(S34+AF34+AS34)</f>
        <v>0</v>
      </c>
      <c r="BG34" s="2766"/>
      <c r="BH34" s="2766"/>
      <c r="BI34" s="2766"/>
      <c r="BJ34" s="2766"/>
      <c r="BK34" s="2766"/>
      <c r="BL34" s="2766"/>
      <c r="BM34" s="2759"/>
      <c r="BN34" s="2767"/>
      <c r="BO34" s="2771"/>
      <c r="BP34" s="2772"/>
      <c r="BQ34" s="2772"/>
      <c r="BR34" s="2773"/>
      <c r="BS34" s="2777"/>
      <c r="BT34" s="2778"/>
      <c r="BU34" s="2778"/>
      <c r="BV34" s="2778"/>
      <c r="BW34" s="2778"/>
      <c r="BX34" s="2778"/>
      <c r="BY34" s="2778"/>
      <c r="BZ34" s="2779"/>
      <c r="CA34" s="2780"/>
      <c r="CB34" s="2785"/>
      <c r="CC34" s="2772"/>
      <c r="CD34" s="2772"/>
      <c r="CE34" s="2773"/>
      <c r="CF34" s="2777"/>
      <c r="CG34" s="2778"/>
      <c r="CH34" s="2778"/>
      <c r="CI34" s="2778"/>
      <c r="CJ34" s="2778"/>
      <c r="CK34" s="2778"/>
      <c r="CL34" s="2778"/>
      <c r="CM34" s="2779"/>
      <c r="CN34" s="2780"/>
      <c r="CO34" s="2757">
        <f>SUM(BO34+CB34)</f>
        <v>0</v>
      </c>
      <c r="CP34" s="2758"/>
      <c r="CQ34" s="2758"/>
      <c r="CR34" s="2787"/>
      <c r="CS34" s="2757">
        <f>SUM(BS34+CF34)</f>
        <v>0</v>
      </c>
      <c r="CT34" s="2758"/>
      <c r="CU34" s="2758"/>
      <c r="CV34" s="2758"/>
      <c r="CW34" s="2758"/>
      <c r="CX34" s="2758"/>
      <c r="CY34" s="2758"/>
      <c r="CZ34" s="2759"/>
      <c r="DA34" s="2760"/>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 customHeight="1">
      <c r="A35" s="2799"/>
      <c r="B35" s="2800"/>
      <c r="C35" s="2800"/>
      <c r="D35" s="2800"/>
      <c r="E35" s="2803"/>
      <c r="F35" s="2803"/>
      <c r="G35" s="2803"/>
      <c r="H35" s="2800"/>
      <c r="I35" s="2800"/>
      <c r="J35" s="2803"/>
      <c r="K35" s="2803"/>
      <c r="L35" s="2803"/>
      <c r="M35" s="2800"/>
      <c r="N35" s="2806"/>
      <c r="O35" s="2774"/>
      <c r="P35" s="2775"/>
      <c r="Q35" s="2775"/>
      <c r="R35" s="2776"/>
      <c r="S35" s="2781"/>
      <c r="T35" s="2782"/>
      <c r="U35" s="2782"/>
      <c r="V35" s="2782"/>
      <c r="W35" s="2782"/>
      <c r="X35" s="2782"/>
      <c r="Y35" s="2782"/>
      <c r="Z35" s="2783"/>
      <c r="AA35" s="2784"/>
      <c r="AB35" s="2786"/>
      <c r="AC35" s="2775"/>
      <c r="AD35" s="2775"/>
      <c r="AE35" s="2776"/>
      <c r="AF35" s="2781"/>
      <c r="AG35" s="2782"/>
      <c r="AH35" s="2782"/>
      <c r="AI35" s="2782"/>
      <c r="AJ35" s="2782"/>
      <c r="AK35" s="2782"/>
      <c r="AL35" s="2782"/>
      <c r="AM35" s="2782"/>
      <c r="AN35" s="2790"/>
      <c r="AO35" s="2786"/>
      <c r="AP35" s="2775"/>
      <c r="AQ35" s="2775"/>
      <c r="AR35" s="2776"/>
      <c r="AS35" s="2781"/>
      <c r="AT35" s="2782"/>
      <c r="AU35" s="2782"/>
      <c r="AV35" s="2782"/>
      <c r="AW35" s="2782"/>
      <c r="AX35" s="2782"/>
      <c r="AY35" s="2782"/>
      <c r="AZ35" s="2783"/>
      <c r="BA35" s="2784"/>
      <c r="BB35" s="2794"/>
      <c r="BC35" s="2795"/>
      <c r="BD35" s="2795"/>
      <c r="BE35" s="2796"/>
      <c r="BF35" s="2768"/>
      <c r="BG35" s="2769"/>
      <c r="BH35" s="2769"/>
      <c r="BI35" s="2769"/>
      <c r="BJ35" s="2769"/>
      <c r="BK35" s="2769"/>
      <c r="BL35" s="2769"/>
      <c r="BM35" s="2763"/>
      <c r="BN35" s="2770"/>
      <c r="BO35" s="2774"/>
      <c r="BP35" s="2775"/>
      <c r="BQ35" s="2775"/>
      <c r="BR35" s="2776"/>
      <c r="BS35" s="2781"/>
      <c r="BT35" s="2782"/>
      <c r="BU35" s="2782"/>
      <c r="BV35" s="2782"/>
      <c r="BW35" s="2782"/>
      <c r="BX35" s="2782"/>
      <c r="BY35" s="2782"/>
      <c r="BZ35" s="2783"/>
      <c r="CA35" s="2784"/>
      <c r="CB35" s="2786"/>
      <c r="CC35" s="2775"/>
      <c r="CD35" s="2775"/>
      <c r="CE35" s="2776"/>
      <c r="CF35" s="2781"/>
      <c r="CG35" s="2782"/>
      <c r="CH35" s="2782"/>
      <c r="CI35" s="2782"/>
      <c r="CJ35" s="2782"/>
      <c r="CK35" s="2782"/>
      <c r="CL35" s="2782"/>
      <c r="CM35" s="2783"/>
      <c r="CN35" s="2784"/>
      <c r="CO35" s="2761"/>
      <c r="CP35" s="2762"/>
      <c r="CQ35" s="2762"/>
      <c r="CR35" s="2788"/>
      <c r="CS35" s="2761"/>
      <c r="CT35" s="2762"/>
      <c r="CU35" s="2762"/>
      <c r="CV35" s="2762"/>
      <c r="CW35" s="2762"/>
      <c r="CX35" s="2762"/>
      <c r="CY35" s="2762"/>
      <c r="CZ35" s="2763"/>
      <c r="DA35" s="2764"/>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 customHeight="1">
      <c r="A36" s="2797"/>
      <c r="B36" s="2798"/>
      <c r="C36" s="2798"/>
      <c r="D36" s="2798"/>
      <c r="E36" s="2801"/>
      <c r="F36" s="2802"/>
      <c r="G36" s="2802"/>
      <c r="H36" s="2804"/>
      <c r="I36" s="2798"/>
      <c r="J36" s="2801">
        <v>9</v>
      </c>
      <c r="K36" s="2802"/>
      <c r="L36" s="2802"/>
      <c r="M36" s="2804" t="s">
        <v>50</v>
      </c>
      <c r="N36" s="2805"/>
      <c r="O36" s="2771"/>
      <c r="P36" s="2772"/>
      <c r="Q36" s="2772"/>
      <c r="R36" s="2773"/>
      <c r="S36" s="2777"/>
      <c r="T36" s="2778"/>
      <c r="U36" s="2778"/>
      <c r="V36" s="2778"/>
      <c r="W36" s="2778"/>
      <c r="X36" s="2778"/>
      <c r="Y36" s="2778"/>
      <c r="Z36" s="2779"/>
      <c r="AA36" s="2780"/>
      <c r="AB36" s="2785"/>
      <c r="AC36" s="2772"/>
      <c r="AD36" s="2772"/>
      <c r="AE36" s="2773"/>
      <c r="AF36" s="2777"/>
      <c r="AG36" s="2778"/>
      <c r="AH36" s="2778"/>
      <c r="AI36" s="2778"/>
      <c r="AJ36" s="2778"/>
      <c r="AK36" s="2778"/>
      <c r="AL36" s="2778"/>
      <c r="AM36" s="2778"/>
      <c r="AN36" s="2789"/>
      <c r="AO36" s="2785"/>
      <c r="AP36" s="2772"/>
      <c r="AQ36" s="2772"/>
      <c r="AR36" s="2773"/>
      <c r="AS36" s="2777"/>
      <c r="AT36" s="2778"/>
      <c r="AU36" s="2778"/>
      <c r="AV36" s="2778"/>
      <c r="AW36" s="2778"/>
      <c r="AX36" s="2778"/>
      <c r="AY36" s="2778"/>
      <c r="AZ36" s="2779"/>
      <c r="BA36" s="2780"/>
      <c r="BB36" s="2791">
        <f>SUM(O36+AB36+AO36)</f>
        <v>0</v>
      </c>
      <c r="BC36" s="2792"/>
      <c r="BD36" s="2792"/>
      <c r="BE36" s="2793"/>
      <c r="BF36" s="2765">
        <f>SUM(S36+AF36+AS36)</f>
        <v>0</v>
      </c>
      <c r="BG36" s="2766"/>
      <c r="BH36" s="2766"/>
      <c r="BI36" s="2766"/>
      <c r="BJ36" s="2766"/>
      <c r="BK36" s="2766"/>
      <c r="BL36" s="2766"/>
      <c r="BM36" s="2759"/>
      <c r="BN36" s="2767"/>
      <c r="BO36" s="2771"/>
      <c r="BP36" s="2772"/>
      <c r="BQ36" s="2772"/>
      <c r="BR36" s="2773"/>
      <c r="BS36" s="2777"/>
      <c r="BT36" s="2778"/>
      <c r="BU36" s="2778"/>
      <c r="BV36" s="2778"/>
      <c r="BW36" s="2778"/>
      <c r="BX36" s="2778"/>
      <c r="BY36" s="2778"/>
      <c r="BZ36" s="2779"/>
      <c r="CA36" s="2780"/>
      <c r="CB36" s="2785"/>
      <c r="CC36" s="2772"/>
      <c r="CD36" s="2772"/>
      <c r="CE36" s="2773"/>
      <c r="CF36" s="2777"/>
      <c r="CG36" s="2778"/>
      <c r="CH36" s="2778"/>
      <c r="CI36" s="2778"/>
      <c r="CJ36" s="2778"/>
      <c r="CK36" s="2778"/>
      <c r="CL36" s="2778"/>
      <c r="CM36" s="2779"/>
      <c r="CN36" s="2780"/>
      <c r="CO36" s="2757">
        <f>SUM(BO36+CB36)</f>
        <v>0</v>
      </c>
      <c r="CP36" s="2758"/>
      <c r="CQ36" s="2758"/>
      <c r="CR36" s="2787"/>
      <c r="CS36" s="2757">
        <f>SUM(BS36+CF36)</f>
        <v>0</v>
      </c>
      <c r="CT36" s="2758"/>
      <c r="CU36" s="2758"/>
      <c r="CV36" s="2758"/>
      <c r="CW36" s="2758"/>
      <c r="CX36" s="2758"/>
      <c r="CY36" s="2758"/>
      <c r="CZ36" s="2759"/>
      <c r="DA36" s="2760"/>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 customHeight="1">
      <c r="A37" s="2799"/>
      <c r="B37" s="2800"/>
      <c r="C37" s="2800"/>
      <c r="D37" s="2800"/>
      <c r="E37" s="2803"/>
      <c r="F37" s="2803"/>
      <c r="G37" s="2803"/>
      <c r="H37" s="2800"/>
      <c r="I37" s="2800"/>
      <c r="J37" s="2803"/>
      <c r="K37" s="2803"/>
      <c r="L37" s="2803"/>
      <c r="M37" s="2800"/>
      <c r="N37" s="2806"/>
      <c r="O37" s="2774"/>
      <c r="P37" s="2775"/>
      <c r="Q37" s="2775"/>
      <c r="R37" s="2776"/>
      <c r="S37" s="2781"/>
      <c r="T37" s="2782"/>
      <c r="U37" s="2782"/>
      <c r="V37" s="2782"/>
      <c r="W37" s="2782"/>
      <c r="X37" s="2782"/>
      <c r="Y37" s="2782"/>
      <c r="Z37" s="2783"/>
      <c r="AA37" s="2784"/>
      <c r="AB37" s="2786"/>
      <c r="AC37" s="2775"/>
      <c r="AD37" s="2775"/>
      <c r="AE37" s="2776"/>
      <c r="AF37" s="2781"/>
      <c r="AG37" s="2782"/>
      <c r="AH37" s="2782"/>
      <c r="AI37" s="2782"/>
      <c r="AJ37" s="2782"/>
      <c r="AK37" s="2782"/>
      <c r="AL37" s="2782"/>
      <c r="AM37" s="2782"/>
      <c r="AN37" s="2790"/>
      <c r="AO37" s="2786"/>
      <c r="AP37" s="2775"/>
      <c r="AQ37" s="2775"/>
      <c r="AR37" s="2776"/>
      <c r="AS37" s="2781"/>
      <c r="AT37" s="2782"/>
      <c r="AU37" s="2782"/>
      <c r="AV37" s="2782"/>
      <c r="AW37" s="2782"/>
      <c r="AX37" s="2782"/>
      <c r="AY37" s="2782"/>
      <c r="AZ37" s="2783"/>
      <c r="BA37" s="2784"/>
      <c r="BB37" s="2794"/>
      <c r="BC37" s="2795"/>
      <c r="BD37" s="2795"/>
      <c r="BE37" s="2796"/>
      <c r="BF37" s="2768"/>
      <c r="BG37" s="2769"/>
      <c r="BH37" s="2769"/>
      <c r="BI37" s="2769"/>
      <c r="BJ37" s="2769"/>
      <c r="BK37" s="2769"/>
      <c r="BL37" s="2769"/>
      <c r="BM37" s="2763"/>
      <c r="BN37" s="2770"/>
      <c r="BO37" s="2774"/>
      <c r="BP37" s="2775"/>
      <c r="BQ37" s="2775"/>
      <c r="BR37" s="2776"/>
      <c r="BS37" s="2781"/>
      <c r="BT37" s="2782"/>
      <c r="BU37" s="2782"/>
      <c r="BV37" s="2782"/>
      <c r="BW37" s="2782"/>
      <c r="BX37" s="2782"/>
      <c r="BY37" s="2782"/>
      <c r="BZ37" s="2783"/>
      <c r="CA37" s="2784"/>
      <c r="CB37" s="2786"/>
      <c r="CC37" s="2775"/>
      <c r="CD37" s="2775"/>
      <c r="CE37" s="2776"/>
      <c r="CF37" s="2781"/>
      <c r="CG37" s="2782"/>
      <c r="CH37" s="2782"/>
      <c r="CI37" s="2782"/>
      <c r="CJ37" s="2782"/>
      <c r="CK37" s="2782"/>
      <c r="CL37" s="2782"/>
      <c r="CM37" s="2783"/>
      <c r="CN37" s="2784"/>
      <c r="CO37" s="2761"/>
      <c r="CP37" s="2762"/>
      <c r="CQ37" s="2762"/>
      <c r="CR37" s="2788"/>
      <c r="CS37" s="2761"/>
      <c r="CT37" s="2762"/>
      <c r="CU37" s="2762"/>
      <c r="CV37" s="2762"/>
      <c r="CW37" s="2762"/>
      <c r="CX37" s="2762"/>
      <c r="CY37" s="2762"/>
      <c r="CZ37" s="2763"/>
      <c r="DA37" s="2764"/>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 customHeight="1">
      <c r="A38" s="2797"/>
      <c r="B38" s="2798"/>
      <c r="C38" s="2798"/>
      <c r="D38" s="2798"/>
      <c r="E38" s="2801"/>
      <c r="F38" s="2802"/>
      <c r="G38" s="2802"/>
      <c r="H38" s="2804"/>
      <c r="I38" s="2798"/>
      <c r="J38" s="2801">
        <v>10</v>
      </c>
      <c r="K38" s="2802"/>
      <c r="L38" s="2802"/>
      <c r="M38" s="2804" t="s">
        <v>50</v>
      </c>
      <c r="N38" s="2805"/>
      <c r="O38" s="2771"/>
      <c r="P38" s="2772"/>
      <c r="Q38" s="2772"/>
      <c r="R38" s="2773"/>
      <c r="S38" s="2777"/>
      <c r="T38" s="2778"/>
      <c r="U38" s="2778"/>
      <c r="V38" s="2778"/>
      <c r="W38" s="2778"/>
      <c r="X38" s="2778"/>
      <c r="Y38" s="2778"/>
      <c r="Z38" s="2779"/>
      <c r="AA38" s="2780"/>
      <c r="AB38" s="2785"/>
      <c r="AC38" s="2772"/>
      <c r="AD38" s="2772"/>
      <c r="AE38" s="2773"/>
      <c r="AF38" s="2777"/>
      <c r="AG38" s="2778"/>
      <c r="AH38" s="2778"/>
      <c r="AI38" s="2778"/>
      <c r="AJ38" s="2778"/>
      <c r="AK38" s="2778"/>
      <c r="AL38" s="2778"/>
      <c r="AM38" s="2778"/>
      <c r="AN38" s="2789"/>
      <c r="AO38" s="2785"/>
      <c r="AP38" s="2772"/>
      <c r="AQ38" s="2772"/>
      <c r="AR38" s="2773"/>
      <c r="AS38" s="2777"/>
      <c r="AT38" s="2778"/>
      <c r="AU38" s="2778"/>
      <c r="AV38" s="2778"/>
      <c r="AW38" s="2778"/>
      <c r="AX38" s="2778"/>
      <c r="AY38" s="2778"/>
      <c r="AZ38" s="2779"/>
      <c r="BA38" s="2780"/>
      <c r="BB38" s="2791">
        <f>SUM(O38+AB38+AO38)</f>
        <v>0</v>
      </c>
      <c r="BC38" s="2792"/>
      <c r="BD38" s="2792"/>
      <c r="BE38" s="2793"/>
      <c r="BF38" s="2765">
        <f>SUM(S38+AF38+AS38)</f>
        <v>0</v>
      </c>
      <c r="BG38" s="2766"/>
      <c r="BH38" s="2766"/>
      <c r="BI38" s="2766"/>
      <c r="BJ38" s="2766"/>
      <c r="BK38" s="2766"/>
      <c r="BL38" s="2766"/>
      <c r="BM38" s="2759"/>
      <c r="BN38" s="2767"/>
      <c r="BO38" s="2771"/>
      <c r="BP38" s="2772"/>
      <c r="BQ38" s="2772"/>
      <c r="BR38" s="2773"/>
      <c r="BS38" s="2777"/>
      <c r="BT38" s="2778"/>
      <c r="BU38" s="2778"/>
      <c r="BV38" s="2778"/>
      <c r="BW38" s="2778"/>
      <c r="BX38" s="2778"/>
      <c r="BY38" s="2778"/>
      <c r="BZ38" s="2779"/>
      <c r="CA38" s="2780"/>
      <c r="CB38" s="2785"/>
      <c r="CC38" s="2772"/>
      <c r="CD38" s="2772"/>
      <c r="CE38" s="2773"/>
      <c r="CF38" s="2777"/>
      <c r="CG38" s="2778"/>
      <c r="CH38" s="2778"/>
      <c r="CI38" s="2778"/>
      <c r="CJ38" s="2778"/>
      <c r="CK38" s="2778"/>
      <c r="CL38" s="2778"/>
      <c r="CM38" s="2779"/>
      <c r="CN38" s="2780"/>
      <c r="CO38" s="2757">
        <f>SUM(BO38+CB38)</f>
        <v>0</v>
      </c>
      <c r="CP38" s="2758"/>
      <c r="CQ38" s="2758"/>
      <c r="CR38" s="2787"/>
      <c r="CS38" s="2757">
        <f>SUM(BS38+CF38)</f>
        <v>0</v>
      </c>
      <c r="CT38" s="2758"/>
      <c r="CU38" s="2758"/>
      <c r="CV38" s="2758"/>
      <c r="CW38" s="2758"/>
      <c r="CX38" s="2758"/>
      <c r="CY38" s="2758"/>
      <c r="CZ38" s="2759"/>
      <c r="DA38" s="2760"/>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 customHeight="1">
      <c r="A39" s="2799"/>
      <c r="B39" s="2800"/>
      <c r="C39" s="2800"/>
      <c r="D39" s="2800"/>
      <c r="E39" s="2803"/>
      <c r="F39" s="2803"/>
      <c r="G39" s="2803"/>
      <c r="H39" s="2800"/>
      <c r="I39" s="2800"/>
      <c r="J39" s="2803"/>
      <c r="K39" s="2803"/>
      <c r="L39" s="2803"/>
      <c r="M39" s="2800"/>
      <c r="N39" s="2806"/>
      <c r="O39" s="2774"/>
      <c r="P39" s="2775"/>
      <c r="Q39" s="2775"/>
      <c r="R39" s="2776"/>
      <c r="S39" s="2781"/>
      <c r="T39" s="2782"/>
      <c r="U39" s="2782"/>
      <c r="V39" s="2782"/>
      <c r="W39" s="2782"/>
      <c r="X39" s="2782"/>
      <c r="Y39" s="2782"/>
      <c r="Z39" s="2783"/>
      <c r="AA39" s="2784"/>
      <c r="AB39" s="2786"/>
      <c r="AC39" s="2775"/>
      <c r="AD39" s="2775"/>
      <c r="AE39" s="2776"/>
      <c r="AF39" s="2781"/>
      <c r="AG39" s="2782"/>
      <c r="AH39" s="2782"/>
      <c r="AI39" s="2782"/>
      <c r="AJ39" s="2782"/>
      <c r="AK39" s="2782"/>
      <c r="AL39" s="2782"/>
      <c r="AM39" s="2782"/>
      <c r="AN39" s="2790"/>
      <c r="AO39" s="2786"/>
      <c r="AP39" s="2775"/>
      <c r="AQ39" s="2775"/>
      <c r="AR39" s="2776"/>
      <c r="AS39" s="2781"/>
      <c r="AT39" s="2782"/>
      <c r="AU39" s="2782"/>
      <c r="AV39" s="2782"/>
      <c r="AW39" s="2782"/>
      <c r="AX39" s="2782"/>
      <c r="AY39" s="2782"/>
      <c r="AZ39" s="2783"/>
      <c r="BA39" s="2784"/>
      <c r="BB39" s="2794"/>
      <c r="BC39" s="2795"/>
      <c r="BD39" s="2795"/>
      <c r="BE39" s="2796"/>
      <c r="BF39" s="2768"/>
      <c r="BG39" s="2769"/>
      <c r="BH39" s="2769"/>
      <c r="BI39" s="2769"/>
      <c r="BJ39" s="2769"/>
      <c r="BK39" s="2769"/>
      <c r="BL39" s="2769"/>
      <c r="BM39" s="2763"/>
      <c r="BN39" s="2770"/>
      <c r="BO39" s="2774"/>
      <c r="BP39" s="2775"/>
      <c r="BQ39" s="2775"/>
      <c r="BR39" s="2776"/>
      <c r="BS39" s="2781"/>
      <c r="BT39" s="2782"/>
      <c r="BU39" s="2782"/>
      <c r="BV39" s="2782"/>
      <c r="BW39" s="2782"/>
      <c r="BX39" s="2782"/>
      <c r="BY39" s="2782"/>
      <c r="BZ39" s="2783"/>
      <c r="CA39" s="2784"/>
      <c r="CB39" s="2786"/>
      <c r="CC39" s="2775"/>
      <c r="CD39" s="2775"/>
      <c r="CE39" s="2776"/>
      <c r="CF39" s="2781"/>
      <c r="CG39" s="2782"/>
      <c r="CH39" s="2782"/>
      <c r="CI39" s="2782"/>
      <c r="CJ39" s="2782"/>
      <c r="CK39" s="2782"/>
      <c r="CL39" s="2782"/>
      <c r="CM39" s="2783"/>
      <c r="CN39" s="2784"/>
      <c r="CO39" s="2761"/>
      <c r="CP39" s="2762"/>
      <c r="CQ39" s="2762"/>
      <c r="CR39" s="2788"/>
      <c r="CS39" s="2761"/>
      <c r="CT39" s="2762"/>
      <c r="CU39" s="2762"/>
      <c r="CV39" s="2762"/>
      <c r="CW39" s="2762"/>
      <c r="CX39" s="2762"/>
      <c r="CY39" s="2762"/>
      <c r="CZ39" s="2763"/>
      <c r="DA39" s="2764"/>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 customHeight="1">
      <c r="A40" s="2797"/>
      <c r="B40" s="2798"/>
      <c r="C40" s="2798"/>
      <c r="D40" s="2798"/>
      <c r="E40" s="2801"/>
      <c r="F40" s="2802"/>
      <c r="G40" s="2802"/>
      <c r="H40" s="2804"/>
      <c r="I40" s="2798"/>
      <c r="J40" s="2801">
        <v>11</v>
      </c>
      <c r="K40" s="2802"/>
      <c r="L40" s="2802"/>
      <c r="M40" s="2804" t="s">
        <v>50</v>
      </c>
      <c r="N40" s="2805"/>
      <c r="O40" s="2771"/>
      <c r="P40" s="2772"/>
      <c r="Q40" s="2772"/>
      <c r="R40" s="2773"/>
      <c r="S40" s="2777"/>
      <c r="T40" s="2778"/>
      <c r="U40" s="2778"/>
      <c r="V40" s="2778"/>
      <c r="W40" s="2778"/>
      <c r="X40" s="2778"/>
      <c r="Y40" s="2778"/>
      <c r="Z40" s="2779"/>
      <c r="AA40" s="2780"/>
      <c r="AB40" s="2785"/>
      <c r="AC40" s="2772"/>
      <c r="AD40" s="2772"/>
      <c r="AE40" s="2773"/>
      <c r="AF40" s="2777"/>
      <c r="AG40" s="2778"/>
      <c r="AH40" s="2778"/>
      <c r="AI40" s="2778"/>
      <c r="AJ40" s="2778"/>
      <c r="AK40" s="2778"/>
      <c r="AL40" s="2778"/>
      <c r="AM40" s="2778"/>
      <c r="AN40" s="2789"/>
      <c r="AO40" s="2785"/>
      <c r="AP40" s="2772"/>
      <c r="AQ40" s="2772"/>
      <c r="AR40" s="2773"/>
      <c r="AS40" s="2777"/>
      <c r="AT40" s="2778"/>
      <c r="AU40" s="2778"/>
      <c r="AV40" s="2778"/>
      <c r="AW40" s="2778"/>
      <c r="AX40" s="2778"/>
      <c r="AY40" s="2778"/>
      <c r="AZ40" s="2779"/>
      <c r="BA40" s="2780"/>
      <c r="BB40" s="2791">
        <f>SUM(O40+AB40+AO40)</f>
        <v>0</v>
      </c>
      <c r="BC40" s="2792"/>
      <c r="BD40" s="2792"/>
      <c r="BE40" s="2793"/>
      <c r="BF40" s="2765">
        <f>SUM(S40+AF40+AS40)</f>
        <v>0</v>
      </c>
      <c r="BG40" s="2766"/>
      <c r="BH40" s="2766"/>
      <c r="BI40" s="2766"/>
      <c r="BJ40" s="2766"/>
      <c r="BK40" s="2766"/>
      <c r="BL40" s="2766"/>
      <c r="BM40" s="2759"/>
      <c r="BN40" s="2767"/>
      <c r="BO40" s="2771"/>
      <c r="BP40" s="2772"/>
      <c r="BQ40" s="2772"/>
      <c r="BR40" s="2773"/>
      <c r="BS40" s="2777"/>
      <c r="BT40" s="2778"/>
      <c r="BU40" s="2778"/>
      <c r="BV40" s="2778"/>
      <c r="BW40" s="2778"/>
      <c r="BX40" s="2778"/>
      <c r="BY40" s="2778"/>
      <c r="BZ40" s="2779"/>
      <c r="CA40" s="2780"/>
      <c r="CB40" s="2785"/>
      <c r="CC40" s="2772"/>
      <c r="CD40" s="2772"/>
      <c r="CE40" s="2773"/>
      <c r="CF40" s="2777"/>
      <c r="CG40" s="2778"/>
      <c r="CH40" s="2778"/>
      <c r="CI40" s="2778"/>
      <c r="CJ40" s="2778"/>
      <c r="CK40" s="2778"/>
      <c r="CL40" s="2778"/>
      <c r="CM40" s="2779"/>
      <c r="CN40" s="2780"/>
      <c r="CO40" s="2757">
        <f>SUM(BO40+CB40)</f>
        <v>0</v>
      </c>
      <c r="CP40" s="2758"/>
      <c r="CQ40" s="2758"/>
      <c r="CR40" s="2787"/>
      <c r="CS40" s="2757">
        <f>SUM(BS40+CF40)</f>
        <v>0</v>
      </c>
      <c r="CT40" s="2758"/>
      <c r="CU40" s="2758"/>
      <c r="CV40" s="2758"/>
      <c r="CW40" s="2758"/>
      <c r="CX40" s="2758"/>
      <c r="CY40" s="2758"/>
      <c r="CZ40" s="2759"/>
      <c r="DA40" s="2760"/>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 customHeight="1">
      <c r="A41" s="2799"/>
      <c r="B41" s="2800"/>
      <c r="C41" s="2800"/>
      <c r="D41" s="2800"/>
      <c r="E41" s="2803"/>
      <c r="F41" s="2803"/>
      <c r="G41" s="2803"/>
      <c r="H41" s="2800"/>
      <c r="I41" s="2800"/>
      <c r="J41" s="2803"/>
      <c r="K41" s="2803"/>
      <c r="L41" s="2803"/>
      <c r="M41" s="2800"/>
      <c r="N41" s="2806"/>
      <c r="O41" s="2774"/>
      <c r="P41" s="2775"/>
      <c r="Q41" s="2775"/>
      <c r="R41" s="2776"/>
      <c r="S41" s="2781"/>
      <c r="T41" s="2782"/>
      <c r="U41" s="2782"/>
      <c r="V41" s="2782"/>
      <c r="W41" s="2782"/>
      <c r="X41" s="2782"/>
      <c r="Y41" s="2782"/>
      <c r="Z41" s="2783"/>
      <c r="AA41" s="2784"/>
      <c r="AB41" s="2786"/>
      <c r="AC41" s="2775"/>
      <c r="AD41" s="2775"/>
      <c r="AE41" s="2776"/>
      <c r="AF41" s="2781"/>
      <c r="AG41" s="2782"/>
      <c r="AH41" s="2782"/>
      <c r="AI41" s="2782"/>
      <c r="AJ41" s="2782"/>
      <c r="AK41" s="2782"/>
      <c r="AL41" s="2782"/>
      <c r="AM41" s="2782"/>
      <c r="AN41" s="2790"/>
      <c r="AO41" s="2786"/>
      <c r="AP41" s="2775"/>
      <c r="AQ41" s="2775"/>
      <c r="AR41" s="2776"/>
      <c r="AS41" s="2781"/>
      <c r="AT41" s="2782"/>
      <c r="AU41" s="2782"/>
      <c r="AV41" s="2782"/>
      <c r="AW41" s="2782"/>
      <c r="AX41" s="2782"/>
      <c r="AY41" s="2782"/>
      <c r="AZ41" s="2783"/>
      <c r="BA41" s="2784"/>
      <c r="BB41" s="2794"/>
      <c r="BC41" s="2795"/>
      <c r="BD41" s="2795"/>
      <c r="BE41" s="2796"/>
      <c r="BF41" s="2768"/>
      <c r="BG41" s="2769"/>
      <c r="BH41" s="2769"/>
      <c r="BI41" s="2769"/>
      <c r="BJ41" s="2769"/>
      <c r="BK41" s="2769"/>
      <c r="BL41" s="2769"/>
      <c r="BM41" s="2763"/>
      <c r="BN41" s="2770"/>
      <c r="BO41" s="2774"/>
      <c r="BP41" s="2775"/>
      <c r="BQ41" s="2775"/>
      <c r="BR41" s="2776"/>
      <c r="BS41" s="2781"/>
      <c r="BT41" s="2782"/>
      <c r="BU41" s="2782"/>
      <c r="BV41" s="2782"/>
      <c r="BW41" s="2782"/>
      <c r="BX41" s="2782"/>
      <c r="BY41" s="2782"/>
      <c r="BZ41" s="2783"/>
      <c r="CA41" s="2784"/>
      <c r="CB41" s="2786"/>
      <c r="CC41" s="2775"/>
      <c r="CD41" s="2775"/>
      <c r="CE41" s="2776"/>
      <c r="CF41" s="2781"/>
      <c r="CG41" s="2782"/>
      <c r="CH41" s="2782"/>
      <c r="CI41" s="2782"/>
      <c r="CJ41" s="2782"/>
      <c r="CK41" s="2782"/>
      <c r="CL41" s="2782"/>
      <c r="CM41" s="2783"/>
      <c r="CN41" s="2784"/>
      <c r="CO41" s="2761"/>
      <c r="CP41" s="2762"/>
      <c r="CQ41" s="2762"/>
      <c r="CR41" s="2788"/>
      <c r="CS41" s="2761"/>
      <c r="CT41" s="2762"/>
      <c r="CU41" s="2762"/>
      <c r="CV41" s="2762"/>
      <c r="CW41" s="2762"/>
      <c r="CX41" s="2762"/>
      <c r="CY41" s="2762"/>
      <c r="CZ41" s="2763"/>
      <c r="DA41" s="2764"/>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 customHeight="1">
      <c r="A42" s="2797"/>
      <c r="B42" s="2798"/>
      <c r="C42" s="2798"/>
      <c r="D42" s="2798"/>
      <c r="E42" s="2801"/>
      <c r="F42" s="2802"/>
      <c r="G42" s="2802"/>
      <c r="H42" s="2804"/>
      <c r="I42" s="2798"/>
      <c r="J42" s="2801">
        <v>12</v>
      </c>
      <c r="K42" s="2802"/>
      <c r="L42" s="2802"/>
      <c r="M42" s="2804" t="s">
        <v>50</v>
      </c>
      <c r="N42" s="2805"/>
      <c r="O42" s="2771"/>
      <c r="P42" s="2772"/>
      <c r="Q42" s="2772"/>
      <c r="R42" s="2773"/>
      <c r="S42" s="2777"/>
      <c r="T42" s="2778"/>
      <c r="U42" s="2778"/>
      <c r="V42" s="2778"/>
      <c r="W42" s="2778"/>
      <c r="X42" s="2778"/>
      <c r="Y42" s="2778"/>
      <c r="Z42" s="2779"/>
      <c r="AA42" s="2780"/>
      <c r="AB42" s="2785"/>
      <c r="AC42" s="2772"/>
      <c r="AD42" s="2772"/>
      <c r="AE42" s="2773"/>
      <c r="AF42" s="2777"/>
      <c r="AG42" s="2778"/>
      <c r="AH42" s="2778"/>
      <c r="AI42" s="2778"/>
      <c r="AJ42" s="2778"/>
      <c r="AK42" s="2778"/>
      <c r="AL42" s="2778"/>
      <c r="AM42" s="2778"/>
      <c r="AN42" s="2789"/>
      <c r="AO42" s="2785"/>
      <c r="AP42" s="2772"/>
      <c r="AQ42" s="2772"/>
      <c r="AR42" s="2773"/>
      <c r="AS42" s="2777"/>
      <c r="AT42" s="2778"/>
      <c r="AU42" s="2778"/>
      <c r="AV42" s="2778"/>
      <c r="AW42" s="2778"/>
      <c r="AX42" s="2778"/>
      <c r="AY42" s="2778"/>
      <c r="AZ42" s="2779"/>
      <c r="BA42" s="2780"/>
      <c r="BB42" s="2791">
        <f>SUM(O42+AB42+AO42)</f>
        <v>0</v>
      </c>
      <c r="BC42" s="2792"/>
      <c r="BD42" s="2792"/>
      <c r="BE42" s="2793"/>
      <c r="BF42" s="2765">
        <f>SUM(S42+AF42+AS42)</f>
        <v>0</v>
      </c>
      <c r="BG42" s="2766"/>
      <c r="BH42" s="2766"/>
      <c r="BI42" s="2766"/>
      <c r="BJ42" s="2766"/>
      <c r="BK42" s="2766"/>
      <c r="BL42" s="2766"/>
      <c r="BM42" s="2759"/>
      <c r="BN42" s="2767"/>
      <c r="BO42" s="2771"/>
      <c r="BP42" s="2772"/>
      <c r="BQ42" s="2772"/>
      <c r="BR42" s="2773"/>
      <c r="BS42" s="2777"/>
      <c r="BT42" s="2778"/>
      <c r="BU42" s="2778"/>
      <c r="BV42" s="2778"/>
      <c r="BW42" s="2778"/>
      <c r="BX42" s="2778"/>
      <c r="BY42" s="2778"/>
      <c r="BZ42" s="2779"/>
      <c r="CA42" s="2780"/>
      <c r="CB42" s="2785"/>
      <c r="CC42" s="2772"/>
      <c r="CD42" s="2772"/>
      <c r="CE42" s="2773"/>
      <c r="CF42" s="2777"/>
      <c r="CG42" s="2778"/>
      <c r="CH42" s="2778"/>
      <c r="CI42" s="2778"/>
      <c r="CJ42" s="2778"/>
      <c r="CK42" s="2778"/>
      <c r="CL42" s="2778"/>
      <c r="CM42" s="2779"/>
      <c r="CN42" s="2780"/>
      <c r="CO42" s="2757">
        <f>SUM(BO42+CB42)</f>
        <v>0</v>
      </c>
      <c r="CP42" s="2758"/>
      <c r="CQ42" s="2758"/>
      <c r="CR42" s="2787"/>
      <c r="CS42" s="2757">
        <f>SUM(BS42+CF42)</f>
        <v>0</v>
      </c>
      <c r="CT42" s="2758"/>
      <c r="CU42" s="2758"/>
      <c r="CV42" s="2758"/>
      <c r="CW42" s="2758"/>
      <c r="CX42" s="2758"/>
      <c r="CY42" s="2758"/>
      <c r="CZ42" s="2759"/>
      <c r="DA42" s="2760"/>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 customHeight="1">
      <c r="A43" s="2799"/>
      <c r="B43" s="2800"/>
      <c r="C43" s="2800"/>
      <c r="D43" s="2800"/>
      <c r="E43" s="2803"/>
      <c r="F43" s="2803"/>
      <c r="G43" s="2803"/>
      <c r="H43" s="2800"/>
      <c r="I43" s="2800"/>
      <c r="J43" s="2803"/>
      <c r="K43" s="2803"/>
      <c r="L43" s="2803"/>
      <c r="M43" s="2800"/>
      <c r="N43" s="2806"/>
      <c r="O43" s="2774"/>
      <c r="P43" s="2775"/>
      <c r="Q43" s="2775"/>
      <c r="R43" s="2776"/>
      <c r="S43" s="2781"/>
      <c r="T43" s="2782"/>
      <c r="U43" s="2782"/>
      <c r="V43" s="2782"/>
      <c r="W43" s="2782"/>
      <c r="X43" s="2782"/>
      <c r="Y43" s="2782"/>
      <c r="Z43" s="2783"/>
      <c r="AA43" s="2784"/>
      <c r="AB43" s="2786"/>
      <c r="AC43" s="2775"/>
      <c r="AD43" s="2775"/>
      <c r="AE43" s="2776"/>
      <c r="AF43" s="2781"/>
      <c r="AG43" s="2782"/>
      <c r="AH43" s="2782"/>
      <c r="AI43" s="2782"/>
      <c r="AJ43" s="2782"/>
      <c r="AK43" s="2782"/>
      <c r="AL43" s="2782"/>
      <c r="AM43" s="2782"/>
      <c r="AN43" s="2790"/>
      <c r="AO43" s="2786"/>
      <c r="AP43" s="2775"/>
      <c r="AQ43" s="2775"/>
      <c r="AR43" s="2776"/>
      <c r="AS43" s="2781"/>
      <c r="AT43" s="2782"/>
      <c r="AU43" s="2782"/>
      <c r="AV43" s="2782"/>
      <c r="AW43" s="2782"/>
      <c r="AX43" s="2782"/>
      <c r="AY43" s="2782"/>
      <c r="AZ43" s="2783"/>
      <c r="BA43" s="2784"/>
      <c r="BB43" s="2794"/>
      <c r="BC43" s="2795"/>
      <c r="BD43" s="2795"/>
      <c r="BE43" s="2796"/>
      <c r="BF43" s="2768"/>
      <c r="BG43" s="2769"/>
      <c r="BH43" s="2769"/>
      <c r="BI43" s="2769"/>
      <c r="BJ43" s="2769"/>
      <c r="BK43" s="2769"/>
      <c r="BL43" s="2769"/>
      <c r="BM43" s="2763"/>
      <c r="BN43" s="2770"/>
      <c r="BO43" s="2774"/>
      <c r="BP43" s="2775"/>
      <c r="BQ43" s="2775"/>
      <c r="BR43" s="2776"/>
      <c r="BS43" s="2781"/>
      <c r="BT43" s="2782"/>
      <c r="BU43" s="2782"/>
      <c r="BV43" s="2782"/>
      <c r="BW43" s="2782"/>
      <c r="BX43" s="2782"/>
      <c r="BY43" s="2782"/>
      <c r="BZ43" s="2783"/>
      <c r="CA43" s="2784"/>
      <c r="CB43" s="2786"/>
      <c r="CC43" s="2775"/>
      <c r="CD43" s="2775"/>
      <c r="CE43" s="2776"/>
      <c r="CF43" s="2781"/>
      <c r="CG43" s="2782"/>
      <c r="CH43" s="2782"/>
      <c r="CI43" s="2782"/>
      <c r="CJ43" s="2782"/>
      <c r="CK43" s="2782"/>
      <c r="CL43" s="2782"/>
      <c r="CM43" s="2783"/>
      <c r="CN43" s="2784"/>
      <c r="CO43" s="2761"/>
      <c r="CP43" s="2762"/>
      <c r="CQ43" s="2762"/>
      <c r="CR43" s="2788"/>
      <c r="CS43" s="2761"/>
      <c r="CT43" s="2762"/>
      <c r="CU43" s="2762"/>
      <c r="CV43" s="2762"/>
      <c r="CW43" s="2762"/>
      <c r="CX43" s="2762"/>
      <c r="CY43" s="2762"/>
      <c r="CZ43" s="2763"/>
      <c r="DA43" s="2764"/>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sheetData>
  <sheetProtection selectLockedCells="1"/>
  <protectedRanges>
    <protectedRange sqref="O9:AJ13 AU8:BA13" name="範囲1"/>
  </protectedRanges>
  <mergeCells count="246">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O17:AA18"/>
    <mergeCell ref="AB17:AN18"/>
    <mergeCell ref="AO17:BA18"/>
    <mergeCell ref="BB17:BN18"/>
    <mergeCell ref="AU11:BA13"/>
    <mergeCell ref="BB11:BC13"/>
    <mergeCell ref="BE12:CR13"/>
    <mergeCell ref="Y9:Z13"/>
    <mergeCell ref="BO17:DA18"/>
    <mergeCell ref="CO19:DA24"/>
    <mergeCell ref="AB20:AN24"/>
    <mergeCell ref="A23:E24"/>
    <mergeCell ref="O19:AA24"/>
    <mergeCell ref="AB19:AN19"/>
    <mergeCell ref="AO19:BA24"/>
    <mergeCell ref="BB19:BN24"/>
    <mergeCell ref="BO19:CA24"/>
    <mergeCell ref="CB19:CN24"/>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s>
  <phoneticPr fontId="2"/>
  <pageMargins left="0.78740157480314965" right="0" top="0.19685039370078741" bottom="0.19685039370078741" header="0.31496062992125984" footer="0.31496062992125984"/>
  <pageSetup paperSize="9"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5" style="10" customWidth="1"/>
    <col min="115" max="115" width="1.25" style="8" customWidth="1"/>
    <col min="116" max="116" width="9.5" style="8" hidden="1" customWidth="1"/>
    <col min="117" max="117" width="12.75" style="8" hidden="1" customWidth="1"/>
    <col min="118" max="16384" width="1.2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45" t="s">
        <v>146</v>
      </c>
      <c r="E2" s="2945"/>
      <c r="F2" s="2945"/>
      <c r="G2" s="2945"/>
      <c r="H2" s="2945"/>
      <c r="I2" s="2945"/>
      <c r="J2" s="2945"/>
      <c r="K2" s="2945"/>
      <c r="L2" s="2946"/>
      <c r="M2" s="2947"/>
      <c r="N2" s="2947"/>
      <c r="O2" s="2947"/>
      <c r="P2" s="2948"/>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49" t="s">
        <v>352</v>
      </c>
      <c r="X4" s="2950"/>
      <c r="Y4" s="2950"/>
      <c r="Z4" s="2950"/>
      <c r="AA4" s="2950"/>
      <c r="AB4" s="2950"/>
      <c r="AC4" s="2950"/>
      <c r="AD4" s="2950"/>
      <c r="AE4" s="2950"/>
      <c r="AF4" s="2951"/>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1714" t="s">
        <v>354</v>
      </c>
      <c r="DM5" s="1715"/>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352</v>
      </c>
      <c r="DM6" s="350" t="s">
        <v>353</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628" t="s">
        <v>54</v>
      </c>
      <c r="G9" s="1628"/>
      <c r="H9" s="1628"/>
      <c r="I9" s="1628" t="s">
        <v>55</v>
      </c>
      <c r="J9" s="1628"/>
      <c r="K9" s="1628"/>
      <c r="L9" s="30"/>
      <c r="AA9" s="116"/>
      <c r="AB9" s="116"/>
      <c r="AC9" s="2076" t="s">
        <v>56</v>
      </c>
      <c r="AD9" s="2076"/>
      <c r="AE9" s="2076"/>
      <c r="AF9" s="2076"/>
      <c r="AG9" s="2076"/>
      <c r="AH9" s="2076"/>
      <c r="AI9" s="2076"/>
      <c r="AJ9" s="2076"/>
      <c r="AK9" s="2076"/>
      <c r="AL9" s="2076"/>
      <c r="AM9" s="2076"/>
      <c r="AN9" s="2076"/>
      <c r="AO9" s="116"/>
      <c r="AP9" s="116"/>
      <c r="AQ9" s="2076" t="s">
        <v>100</v>
      </c>
      <c r="AR9" s="2076"/>
      <c r="AS9" s="2076"/>
      <c r="AT9" s="2076"/>
      <c r="AU9" s="2076"/>
      <c r="AV9" s="2076"/>
      <c r="AW9" s="2076"/>
      <c r="AX9" s="2076"/>
      <c r="AY9" s="2076"/>
      <c r="AZ9" s="2076"/>
      <c r="BA9" s="2076"/>
      <c r="BB9" s="2076"/>
      <c r="BC9" s="2076"/>
      <c r="DL9" s="299">
        <v>3</v>
      </c>
    </row>
    <row r="10" spans="3:117" ht="8.25" customHeight="1">
      <c r="F10" s="1629"/>
      <c r="G10" s="1629"/>
      <c r="H10" s="1629"/>
      <c r="I10" s="1628"/>
      <c r="J10" s="1628"/>
      <c r="K10" s="1628"/>
      <c r="L10" s="42"/>
      <c r="AA10" s="116"/>
      <c r="AB10" s="116"/>
      <c r="AC10" s="2076"/>
      <c r="AD10" s="2076"/>
      <c r="AE10" s="2076"/>
      <c r="AF10" s="2076"/>
      <c r="AG10" s="2076"/>
      <c r="AH10" s="2076"/>
      <c r="AI10" s="2076"/>
      <c r="AJ10" s="2076"/>
      <c r="AK10" s="2076"/>
      <c r="AL10" s="2076"/>
      <c r="AM10" s="2076"/>
      <c r="AN10" s="2076"/>
      <c r="AO10" s="116"/>
      <c r="AP10" s="116"/>
      <c r="AQ10" s="2076"/>
      <c r="AR10" s="2076"/>
      <c r="AS10" s="2076"/>
      <c r="AT10" s="2076"/>
      <c r="AU10" s="2076"/>
      <c r="AV10" s="2076"/>
      <c r="AW10" s="2076"/>
      <c r="AX10" s="2076"/>
      <c r="AY10" s="2076"/>
      <c r="AZ10" s="2076"/>
      <c r="BA10" s="2076"/>
      <c r="BB10" s="2076"/>
      <c r="BC10" s="2076"/>
      <c r="CG10" s="2952" t="s">
        <v>224</v>
      </c>
      <c r="CH10" s="2953"/>
      <c r="CI10" s="2953"/>
      <c r="CJ10" s="2953"/>
      <c r="CK10" s="2953"/>
      <c r="CL10" s="2953"/>
      <c r="CM10" s="2953"/>
      <c r="CN10" s="2953"/>
      <c r="CO10" s="2953"/>
      <c r="CP10" s="2953"/>
      <c r="CQ10" s="2953"/>
      <c r="CR10" s="2953"/>
      <c r="CS10" s="2953"/>
      <c r="CT10" s="2953"/>
      <c r="CU10" s="2953"/>
      <c r="CV10" s="2953"/>
      <c r="CW10" s="2953"/>
      <c r="CX10" s="2953"/>
      <c r="CY10" s="2953"/>
      <c r="CZ10" s="2953"/>
      <c r="DA10" s="2953"/>
      <c r="DB10" s="2953"/>
      <c r="DC10" s="2954"/>
    </row>
    <row r="11" spans="3:117" ht="8.25" customHeight="1">
      <c r="F11" s="2067">
        <v>3</v>
      </c>
      <c r="G11" s="2068"/>
      <c r="H11" s="2069"/>
      <c r="J11" s="2067">
        <v>2</v>
      </c>
      <c r="K11" s="2068"/>
      <c r="L11" s="2069"/>
      <c r="N11" s="2067">
        <v>7</v>
      </c>
      <c r="O11" s="2068"/>
      <c r="P11" s="2069"/>
      <c r="R11" s="2067">
        <v>0</v>
      </c>
      <c r="S11" s="2068"/>
      <c r="T11" s="2069"/>
      <c r="V11" s="2067">
        <v>1</v>
      </c>
      <c r="W11" s="2068"/>
      <c r="X11" s="2069"/>
      <c r="AC11" s="2067"/>
      <c r="AD11" s="2080"/>
      <c r="AE11" s="2081"/>
      <c r="AG11" s="2067"/>
      <c r="AH11" s="2068"/>
      <c r="AI11" s="2069"/>
      <c r="AQ11" s="2067"/>
      <c r="AR11" s="2080"/>
      <c r="AS11" s="2081"/>
      <c r="AT11" s="1593"/>
      <c r="AU11" s="1474"/>
      <c r="CG11" s="2955"/>
      <c r="CH11" s="2956"/>
      <c r="CI11" s="2956"/>
      <c r="CJ11" s="2956"/>
      <c r="CK11" s="2956"/>
      <c r="CL11" s="2956"/>
      <c r="CM11" s="2956"/>
      <c r="CN11" s="2956"/>
      <c r="CO11" s="2956"/>
      <c r="CP11" s="2956"/>
      <c r="CQ11" s="2956"/>
      <c r="CR11" s="2956"/>
      <c r="CS11" s="2956"/>
      <c r="CT11" s="2956"/>
      <c r="CU11" s="2956"/>
      <c r="CV11" s="2956"/>
      <c r="CW11" s="2956"/>
      <c r="CX11" s="2956"/>
      <c r="CY11" s="2956"/>
      <c r="CZ11" s="2956"/>
      <c r="DA11" s="2956"/>
      <c r="DB11" s="2956"/>
      <c r="DC11" s="2957"/>
    </row>
    <row r="12" spans="3:117" ht="8.25" customHeight="1">
      <c r="F12" s="2070"/>
      <c r="G12" s="2071"/>
      <c r="H12" s="2072"/>
      <c r="J12" s="2070"/>
      <c r="K12" s="2071"/>
      <c r="L12" s="2072"/>
      <c r="N12" s="2070"/>
      <c r="O12" s="2071"/>
      <c r="P12" s="2072"/>
      <c r="R12" s="2070"/>
      <c r="S12" s="2071"/>
      <c r="T12" s="2072"/>
      <c r="V12" s="2070"/>
      <c r="W12" s="2071"/>
      <c r="X12" s="2072"/>
      <c r="AC12" s="2082"/>
      <c r="AD12" s="2083"/>
      <c r="AE12" s="2084"/>
      <c r="AG12" s="2070"/>
      <c r="AH12" s="2071"/>
      <c r="AI12" s="2072"/>
      <c r="AQ12" s="2082"/>
      <c r="AR12" s="2083"/>
      <c r="AS12" s="2084"/>
      <c r="AT12" s="1593"/>
      <c r="AU12" s="1474"/>
      <c r="CD12" s="44"/>
      <c r="CE12" s="124"/>
      <c r="CF12" s="124"/>
      <c r="CG12" s="2955"/>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7"/>
    </row>
    <row r="13" spans="3:117" ht="8.25" customHeight="1">
      <c r="F13" s="2070"/>
      <c r="G13" s="2071"/>
      <c r="H13" s="2072"/>
      <c r="J13" s="2070"/>
      <c r="K13" s="2071"/>
      <c r="L13" s="2072"/>
      <c r="N13" s="2070"/>
      <c r="O13" s="2071"/>
      <c r="P13" s="2072"/>
      <c r="R13" s="2070"/>
      <c r="S13" s="2071"/>
      <c r="T13" s="2072"/>
      <c r="V13" s="2070"/>
      <c r="W13" s="2071"/>
      <c r="X13" s="2072"/>
      <c r="AC13" s="2082"/>
      <c r="AD13" s="2083"/>
      <c r="AE13" s="2084"/>
      <c r="AG13" s="2070"/>
      <c r="AH13" s="2071"/>
      <c r="AI13" s="2072"/>
      <c r="AQ13" s="2082"/>
      <c r="AR13" s="2083"/>
      <c r="AS13" s="2084"/>
      <c r="AT13" s="1593"/>
      <c r="AU13" s="1474"/>
      <c r="CD13" s="44"/>
      <c r="CE13" s="124"/>
      <c r="CF13" s="124"/>
      <c r="CG13" s="2955"/>
      <c r="CH13" s="2956"/>
      <c r="CI13" s="2956"/>
      <c r="CJ13" s="2956"/>
      <c r="CK13" s="2956"/>
      <c r="CL13" s="2956"/>
      <c r="CM13" s="2956"/>
      <c r="CN13" s="2956"/>
      <c r="CO13" s="2956"/>
      <c r="CP13" s="2956"/>
      <c r="CQ13" s="2956"/>
      <c r="CR13" s="2956"/>
      <c r="CS13" s="2956"/>
      <c r="CT13" s="2956"/>
      <c r="CU13" s="2956"/>
      <c r="CV13" s="2956"/>
      <c r="CW13" s="2956"/>
      <c r="CX13" s="2956"/>
      <c r="CY13" s="2956"/>
      <c r="CZ13" s="2956"/>
      <c r="DA13" s="2956"/>
      <c r="DB13" s="2956"/>
      <c r="DC13" s="2957"/>
    </row>
    <row r="14" spans="3:117" ht="8.25" customHeight="1">
      <c r="F14" s="2073"/>
      <c r="G14" s="2074"/>
      <c r="H14" s="2075"/>
      <c r="J14" s="2073"/>
      <c r="K14" s="2074"/>
      <c r="L14" s="2075"/>
      <c r="N14" s="2073"/>
      <c r="O14" s="2074"/>
      <c r="P14" s="2075"/>
      <c r="R14" s="2073"/>
      <c r="S14" s="2074"/>
      <c r="T14" s="2075"/>
      <c r="V14" s="2073"/>
      <c r="W14" s="2074"/>
      <c r="X14" s="2075"/>
      <c r="AC14" s="2085"/>
      <c r="AD14" s="2086"/>
      <c r="AE14" s="2087"/>
      <c r="AG14" s="2073"/>
      <c r="AH14" s="2074"/>
      <c r="AI14" s="2075"/>
      <c r="AQ14" s="2085"/>
      <c r="AR14" s="2086"/>
      <c r="AS14" s="2087"/>
      <c r="AT14" s="1593"/>
      <c r="AU14" s="1474"/>
      <c r="BD14" s="1"/>
      <c r="BE14" s="7"/>
      <c r="BF14" s="7"/>
      <c r="BG14" s="7"/>
      <c r="BH14" s="7"/>
      <c r="BI14" s="1733" t="s">
        <v>101</v>
      </c>
      <c r="BJ14" s="1733"/>
      <c r="BK14" s="1733"/>
      <c r="BL14" s="1733"/>
      <c r="BM14" s="1733"/>
      <c r="BN14" s="1733"/>
      <c r="BO14" s="1733"/>
      <c r="BP14" s="1733"/>
      <c r="BQ14" s="1733"/>
      <c r="BR14" s="1733"/>
      <c r="BS14" s="1733"/>
      <c r="BT14" s="1733"/>
      <c r="BU14" s="1733"/>
      <c r="BV14" s="7"/>
      <c r="BW14" s="7"/>
      <c r="BX14" s="7"/>
      <c r="BY14" s="7"/>
      <c r="BZ14" s="2"/>
      <c r="CG14" s="2955"/>
      <c r="CH14" s="2956"/>
      <c r="CI14" s="2956"/>
      <c r="CJ14" s="2956"/>
      <c r="CK14" s="2956"/>
      <c r="CL14" s="2956"/>
      <c r="CM14" s="2956"/>
      <c r="CN14" s="2956"/>
      <c r="CO14" s="2956"/>
      <c r="CP14" s="2956"/>
      <c r="CQ14" s="2956"/>
      <c r="CR14" s="2956"/>
      <c r="CS14" s="2956"/>
      <c r="CT14" s="2956"/>
      <c r="CU14" s="2956"/>
      <c r="CV14" s="2956"/>
      <c r="CW14" s="2956"/>
      <c r="CX14" s="2956"/>
      <c r="CY14" s="2956"/>
      <c r="CZ14" s="2956"/>
      <c r="DA14" s="2956"/>
      <c r="DB14" s="2956"/>
      <c r="DC14" s="2957"/>
    </row>
    <row r="15" spans="3:117" ht="8.25" customHeight="1">
      <c r="BD15" s="5"/>
      <c r="BE15" s="9"/>
      <c r="BF15" s="9"/>
      <c r="BG15" s="9"/>
      <c r="BH15" s="9"/>
      <c r="BI15" s="1734"/>
      <c r="BJ15" s="1734"/>
      <c r="BK15" s="1734"/>
      <c r="BL15" s="1734"/>
      <c r="BM15" s="1734"/>
      <c r="BN15" s="1734"/>
      <c r="BO15" s="1734"/>
      <c r="BP15" s="1734"/>
      <c r="BQ15" s="1734"/>
      <c r="BR15" s="1734"/>
      <c r="BS15" s="1734"/>
      <c r="BT15" s="1734"/>
      <c r="BU15" s="1734"/>
      <c r="BV15" s="9"/>
      <c r="BW15" s="9"/>
      <c r="BX15" s="9"/>
      <c r="BY15" s="9"/>
      <c r="BZ15" s="6"/>
      <c r="CF15" s="123"/>
      <c r="CG15" s="2955"/>
      <c r="CH15" s="2956"/>
      <c r="CI15" s="2956"/>
      <c r="CJ15" s="2956"/>
      <c r="CK15" s="2956"/>
      <c r="CL15" s="2956"/>
      <c r="CM15" s="2956"/>
      <c r="CN15" s="2956"/>
      <c r="CO15" s="2956"/>
      <c r="CP15" s="2956"/>
      <c r="CQ15" s="2956"/>
      <c r="CR15" s="2956"/>
      <c r="CS15" s="2956"/>
      <c r="CT15" s="2956"/>
      <c r="CU15" s="2956"/>
      <c r="CV15" s="2956"/>
      <c r="CW15" s="2956"/>
      <c r="CX15" s="2956"/>
      <c r="CY15" s="2956"/>
      <c r="CZ15" s="2956"/>
      <c r="DA15" s="2956"/>
      <c r="DB15" s="2956"/>
      <c r="DC15" s="2957"/>
    </row>
    <row r="16" spans="3:117" ht="8.25" customHeight="1">
      <c r="C16" s="2233" t="s">
        <v>29</v>
      </c>
      <c r="D16" s="2234"/>
      <c r="E16" s="2235"/>
      <c r="F16" s="1647" t="s">
        <v>30</v>
      </c>
      <c r="G16" s="1648"/>
      <c r="H16" s="1648"/>
      <c r="I16" s="1648"/>
      <c r="J16" s="1648"/>
      <c r="K16" s="1648"/>
      <c r="L16" s="1649"/>
      <c r="M16" s="1906" t="s">
        <v>18</v>
      </c>
      <c r="N16" s="1906"/>
      <c r="O16" s="1906"/>
      <c r="P16" s="2206" t="s">
        <v>19</v>
      </c>
      <c r="Q16" s="2206"/>
      <c r="R16" s="2206"/>
      <c r="S16" s="2206"/>
      <c r="T16" s="2206"/>
      <c r="U16" s="2206"/>
      <c r="V16" s="1685" t="s">
        <v>20</v>
      </c>
      <c r="W16" s="1685"/>
      <c r="X16" s="1685"/>
      <c r="Y16" s="1685"/>
      <c r="Z16" s="1685"/>
      <c r="AA16" s="1685"/>
      <c r="AB16" s="1685"/>
      <c r="AC16" s="1685"/>
      <c r="AD16" s="1685"/>
      <c r="AE16" s="1685"/>
      <c r="AF16" s="1685"/>
      <c r="AG16" s="1685"/>
      <c r="AH16" s="1685"/>
      <c r="AI16" s="1685"/>
      <c r="AJ16" s="1685"/>
      <c r="AK16" s="1685"/>
      <c r="AL16" s="1685"/>
      <c r="AM16" s="1685"/>
      <c r="AN16" s="1685" t="s">
        <v>21</v>
      </c>
      <c r="AO16" s="1685"/>
      <c r="AP16" s="1685"/>
      <c r="AQ16" s="1685"/>
      <c r="AR16" s="1685"/>
      <c r="AS16" s="1685"/>
      <c r="AT16" s="1685"/>
      <c r="AU16" s="1685"/>
      <c r="AV16" s="1685"/>
      <c r="AW16" s="1685"/>
      <c r="AX16" s="1685"/>
      <c r="AY16" s="1686"/>
      <c r="AZ16" s="15"/>
      <c r="BD16" s="1735" t="s">
        <v>45</v>
      </c>
      <c r="BE16" s="1735"/>
      <c r="BF16" s="1735"/>
      <c r="BG16" s="1735"/>
      <c r="BH16" s="1735"/>
      <c r="BI16" s="1735" t="s">
        <v>46</v>
      </c>
      <c r="BJ16" s="1735"/>
      <c r="BK16" s="1735"/>
      <c r="BL16" s="1735"/>
      <c r="BM16" s="1735"/>
      <c r="BN16" s="1735"/>
      <c r="BO16" s="1736" t="s">
        <v>47</v>
      </c>
      <c r="BP16" s="1737"/>
      <c r="BQ16" s="1737"/>
      <c r="BR16" s="1737"/>
      <c r="BS16" s="1737"/>
      <c r="BT16" s="1737"/>
      <c r="BU16" s="1738"/>
      <c r="BV16" s="2118" t="s">
        <v>48</v>
      </c>
      <c r="BW16" s="2119"/>
      <c r="BX16" s="2119"/>
      <c r="BY16" s="2119"/>
      <c r="BZ16" s="2120"/>
      <c r="CG16" s="2111" t="s">
        <v>246</v>
      </c>
      <c r="CH16" s="2112"/>
      <c r="CI16" s="2112"/>
      <c r="CJ16" s="2112"/>
      <c r="CK16" s="2112"/>
      <c r="CL16" s="2112"/>
      <c r="CM16" s="2112"/>
      <c r="CN16" s="2112"/>
      <c r="CO16" s="2112"/>
      <c r="CP16" s="2112"/>
      <c r="CQ16" s="2112"/>
      <c r="CR16" s="2112"/>
      <c r="CS16" s="2112"/>
      <c r="CT16" s="2112"/>
      <c r="CU16" s="2112"/>
      <c r="CV16" s="2112"/>
      <c r="CW16" s="2112"/>
      <c r="CX16" s="2112"/>
      <c r="CY16" s="2112"/>
      <c r="CZ16" s="2112"/>
      <c r="DA16" s="2112"/>
      <c r="DB16" s="2112"/>
      <c r="DC16" s="2113"/>
    </row>
    <row r="17" spans="3:107" ht="8.25" customHeight="1">
      <c r="C17" s="1610"/>
      <c r="D17" s="1611"/>
      <c r="E17" s="2236"/>
      <c r="F17" s="1650"/>
      <c r="G17" s="1597"/>
      <c r="H17" s="1597"/>
      <c r="I17" s="1597"/>
      <c r="J17" s="1597"/>
      <c r="K17" s="1597"/>
      <c r="L17" s="1651"/>
      <c r="M17" s="1907"/>
      <c r="N17" s="1907"/>
      <c r="O17" s="1907"/>
      <c r="P17" s="2207"/>
      <c r="Q17" s="2207"/>
      <c r="R17" s="2207"/>
      <c r="S17" s="2207"/>
      <c r="T17" s="2207"/>
      <c r="U17" s="220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87"/>
      <c r="AS17" s="1687"/>
      <c r="AT17" s="1687"/>
      <c r="AU17" s="1687"/>
      <c r="AV17" s="1687"/>
      <c r="AW17" s="1687"/>
      <c r="AX17" s="1687"/>
      <c r="AY17" s="1688"/>
      <c r="AZ17" s="20"/>
      <c r="BD17" s="1735"/>
      <c r="BE17" s="1735"/>
      <c r="BF17" s="1735"/>
      <c r="BG17" s="1735"/>
      <c r="BH17" s="1735"/>
      <c r="BI17" s="1735"/>
      <c r="BJ17" s="1735"/>
      <c r="BK17" s="1735"/>
      <c r="BL17" s="1735"/>
      <c r="BM17" s="1735"/>
      <c r="BN17" s="1735"/>
      <c r="BO17" s="1739"/>
      <c r="BP17" s="1740"/>
      <c r="BQ17" s="1740"/>
      <c r="BR17" s="1740"/>
      <c r="BS17" s="1740"/>
      <c r="BT17" s="1740"/>
      <c r="BU17" s="1741"/>
      <c r="BV17" s="2124"/>
      <c r="BW17" s="2125"/>
      <c r="BX17" s="2125"/>
      <c r="BY17" s="2125"/>
      <c r="BZ17" s="2126"/>
      <c r="CF17" s="44"/>
      <c r="CG17" s="2114"/>
      <c r="CH17" s="2112"/>
      <c r="CI17" s="2112"/>
      <c r="CJ17" s="2112"/>
      <c r="CK17" s="2112"/>
      <c r="CL17" s="2112"/>
      <c r="CM17" s="2112"/>
      <c r="CN17" s="2112"/>
      <c r="CO17" s="2112"/>
      <c r="CP17" s="2112"/>
      <c r="CQ17" s="2112"/>
      <c r="CR17" s="2112"/>
      <c r="CS17" s="2112"/>
      <c r="CT17" s="2112"/>
      <c r="CU17" s="2112"/>
      <c r="CV17" s="2112"/>
      <c r="CW17" s="2112"/>
      <c r="CX17" s="2112"/>
      <c r="CY17" s="2112"/>
      <c r="CZ17" s="2112"/>
      <c r="DA17" s="2112"/>
      <c r="DB17" s="2112"/>
      <c r="DC17" s="2113"/>
    </row>
    <row r="18" spans="3:107" ht="2.25" customHeight="1">
      <c r="C18" s="1610"/>
      <c r="D18" s="1611"/>
      <c r="E18" s="2236"/>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2118"/>
      <c r="BE18" s="2119"/>
      <c r="BF18" s="2119"/>
      <c r="BG18" s="2119"/>
      <c r="BH18" s="2120"/>
      <c r="BI18" s="2118"/>
      <c r="BJ18" s="2119"/>
      <c r="BK18" s="2119"/>
      <c r="BL18" s="2119"/>
      <c r="BM18" s="2119"/>
      <c r="BN18" s="2120"/>
      <c r="BO18" s="2128"/>
      <c r="BP18" s="2129"/>
      <c r="BQ18" s="2129"/>
      <c r="BR18" s="2129"/>
      <c r="BS18" s="2129"/>
      <c r="BT18" s="2129"/>
      <c r="BU18" s="2130"/>
      <c r="BV18" s="2118"/>
      <c r="BW18" s="2119"/>
      <c r="BX18" s="2119"/>
      <c r="BY18" s="2119"/>
      <c r="BZ18" s="2120"/>
      <c r="CF18" s="44"/>
      <c r="CG18" s="2114"/>
      <c r="CH18" s="2112"/>
      <c r="CI18" s="2112"/>
      <c r="CJ18" s="2112"/>
      <c r="CK18" s="2112"/>
      <c r="CL18" s="2112"/>
      <c r="CM18" s="2112"/>
      <c r="CN18" s="2112"/>
      <c r="CO18" s="2112"/>
      <c r="CP18" s="2112"/>
      <c r="CQ18" s="2112"/>
      <c r="CR18" s="2112"/>
      <c r="CS18" s="2112"/>
      <c r="CT18" s="2112"/>
      <c r="CU18" s="2112"/>
      <c r="CV18" s="2112"/>
      <c r="CW18" s="2112"/>
      <c r="CX18" s="2112"/>
      <c r="CY18" s="2112"/>
      <c r="CZ18" s="2112"/>
      <c r="DA18" s="2112"/>
      <c r="DB18" s="2112"/>
      <c r="DC18" s="2113"/>
    </row>
    <row r="19" spans="3:107" ht="8.25" customHeight="1">
      <c r="C19" s="1610"/>
      <c r="D19" s="1611"/>
      <c r="E19" s="2236"/>
      <c r="F19" s="56"/>
      <c r="G19" s="1657" t="e">
        <f>#REF!</f>
        <v>#REF!</v>
      </c>
      <c r="H19" s="1582"/>
      <c r="I19" s="1582"/>
      <c r="J19" s="1639" t="e">
        <f>#REF!</f>
        <v>#REF!</v>
      </c>
      <c r="K19" s="1640"/>
      <c r="L19" s="1641"/>
      <c r="M19" s="1639" t="e">
        <f>#REF!</f>
        <v>#REF!</v>
      </c>
      <c r="N19" s="1640"/>
      <c r="O19" s="1641"/>
      <c r="P19" s="1659" t="e">
        <f>#REF!</f>
        <v>#REF!</v>
      </c>
      <c r="Q19" s="1660"/>
      <c r="R19" s="1661"/>
      <c r="S19" s="1659" t="e">
        <f>#REF!</f>
        <v>#REF!</v>
      </c>
      <c r="T19" s="1660"/>
      <c r="U19" s="1661"/>
      <c r="V19" s="1639" t="e">
        <f>#REF!</f>
        <v>#REF!</v>
      </c>
      <c r="W19" s="1640"/>
      <c r="X19" s="1641"/>
      <c r="Y19" s="1639" t="e">
        <f>#REF!</f>
        <v>#REF!</v>
      </c>
      <c r="Z19" s="1640"/>
      <c r="AA19" s="1641"/>
      <c r="AB19" s="1639" t="e">
        <f>#REF!</f>
        <v>#REF!</v>
      </c>
      <c r="AC19" s="1640"/>
      <c r="AD19" s="1641"/>
      <c r="AE19" s="1639" t="e">
        <f>#REF!</f>
        <v>#REF!</v>
      </c>
      <c r="AF19" s="1640"/>
      <c r="AG19" s="1641"/>
      <c r="AH19" s="1639" t="e">
        <f>#REF!</f>
        <v>#REF!</v>
      </c>
      <c r="AI19" s="1640"/>
      <c r="AJ19" s="1641"/>
      <c r="AK19" s="1639" t="e">
        <f>#REF!</f>
        <v>#REF!</v>
      </c>
      <c r="AL19" s="1640"/>
      <c r="AM19" s="1889"/>
      <c r="AN19" s="1689" t="s">
        <v>28</v>
      </c>
      <c r="AO19" s="1643"/>
      <c r="AP19" s="1690"/>
      <c r="AQ19" s="1691" t="e">
        <f>#REF!</f>
        <v>#REF!</v>
      </c>
      <c r="AR19" s="1640"/>
      <c r="AS19" s="1641"/>
      <c r="AT19" s="1639" t="e">
        <f>#REF!</f>
        <v>#REF!</v>
      </c>
      <c r="AU19" s="1640"/>
      <c r="AV19" s="1641"/>
      <c r="AW19" s="1639" t="e">
        <f>#REF!</f>
        <v>#REF!</v>
      </c>
      <c r="AX19" s="1640"/>
      <c r="AY19" s="1889"/>
      <c r="AZ19" s="53"/>
      <c r="BA19" s="1474"/>
      <c r="BB19" s="1474"/>
      <c r="BD19" s="2121"/>
      <c r="BE19" s="2122"/>
      <c r="BF19" s="2122"/>
      <c r="BG19" s="2122"/>
      <c r="BH19" s="2123"/>
      <c r="BI19" s="2121"/>
      <c r="BJ19" s="2122"/>
      <c r="BK19" s="2122"/>
      <c r="BL19" s="2122"/>
      <c r="BM19" s="2122"/>
      <c r="BN19" s="2123"/>
      <c r="BO19" s="2131"/>
      <c r="BP19" s="2132"/>
      <c r="BQ19" s="2132"/>
      <c r="BR19" s="2132"/>
      <c r="BS19" s="2132"/>
      <c r="BT19" s="2132"/>
      <c r="BU19" s="2133"/>
      <c r="BV19" s="2121"/>
      <c r="BW19" s="2122"/>
      <c r="BX19" s="2122"/>
      <c r="BY19" s="2122"/>
      <c r="BZ19" s="2123"/>
      <c r="CF19" s="44"/>
      <c r="CG19" s="2114"/>
      <c r="CH19" s="2112"/>
      <c r="CI19" s="2112"/>
      <c r="CJ19" s="2112"/>
      <c r="CK19" s="2112"/>
      <c r="CL19" s="2112"/>
      <c r="CM19" s="2112"/>
      <c r="CN19" s="2112"/>
      <c r="CO19" s="2112"/>
      <c r="CP19" s="2112"/>
      <c r="CQ19" s="2112"/>
      <c r="CR19" s="2112"/>
      <c r="CS19" s="2112"/>
      <c r="CT19" s="2112"/>
      <c r="CU19" s="2112"/>
      <c r="CV19" s="2112"/>
      <c r="CW19" s="2112"/>
      <c r="CX19" s="2112"/>
      <c r="CY19" s="2112"/>
      <c r="CZ19" s="2112"/>
      <c r="DA19" s="2112"/>
      <c r="DB19" s="2112"/>
      <c r="DC19" s="2113"/>
    </row>
    <row r="20" spans="3:107" ht="8.25" customHeight="1">
      <c r="C20" s="1610"/>
      <c r="D20" s="1611"/>
      <c r="E20" s="2236"/>
      <c r="F20" s="56"/>
      <c r="G20" s="1658"/>
      <c r="H20" s="1582"/>
      <c r="I20" s="1582"/>
      <c r="J20" s="1642"/>
      <c r="K20" s="1643"/>
      <c r="L20" s="1644"/>
      <c r="M20" s="1642"/>
      <c r="N20" s="1643"/>
      <c r="O20" s="1644"/>
      <c r="P20" s="1662"/>
      <c r="Q20" s="1663"/>
      <c r="R20" s="1664"/>
      <c r="S20" s="1662"/>
      <c r="T20" s="1663"/>
      <c r="U20" s="1664"/>
      <c r="V20" s="1642"/>
      <c r="W20" s="1643"/>
      <c r="X20" s="1644"/>
      <c r="Y20" s="1642"/>
      <c r="Z20" s="1643"/>
      <c r="AA20" s="1644"/>
      <c r="AB20" s="1642"/>
      <c r="AC20" s="1643"/>
      <c r="AD20" s="1644"/>
      <c r="AE20" s="1642"/>
      <c r="AF20" s="1643"/>
      <c r="AG20" s="1644"/>
      <c r="AH20" s="1642"/>
      <c r="AI20" s="1643"/>
      <c r="AJ20" s="1644"/>
      <c r="AK20" s="1642"/>
      <c r="AL20" s="1643"/>
      <c r="AM20" s="1690"/>
      <c r="AN20" s="1689"/>
      <c r="AO20" s="1643"/>
      <c r="AP20" s="1690"/>
      <c r="AQ20" s="1689"/>
      <c r="AR20" s="1643"/>
      <c r="AS20" s="1644"/>
      <c r="AT20" s="1642"/>
      <c r="AU20" s="1643"/>
      <c r="AV20" s="1644"/>
      <c r="AW20" s="1642"/>
      <c r="AX20" s="1643"/>
      <c r="AY20" s="1690"/>
      <c r="AZ20" s="54"/>
      <c r="BA20" s="1474"/>
      <c r="BB20" s="1474"/>
      <c r="BD20" s="2121"/>
      <c r="BE20" s="2122"/>
      <c r="BF20" s="2122"/>
      <c r="BG20" s="2122"/>
      <c r="BH20" s="2123"/>
      <c r="BI20" s="2121"/>
      <c r="BJ20" s="2122"/>
      <c r="BK20" s="2122"/>
      <c r="BL20" s="2122"/>
      <c r="BM20" s="2122"/>
      <c r="BN20" s="2123"/>
      <c r="BO20" s="2131"/>
      <c r="BP20" s="2132"/>
      <c r="BQ20" s="2132"/>
      <c r="BR20" s="2132"/>
      <c r="BS20" s="2132"/>
      <c r="BT20" s="2132"/>
      <c r="BU20" s="2133"/>
      <c r="BV20" s="2121"/>
      <c r="BW20" s="2122"/>
      <c r="BX20" s="2122"/>
      <c r="BY20" s="2122"/>
      <c r="BZ20" s="2123"/>
      <c r="CG20" s="2114"/>
      <c r="CH20" s="2112"/>
      <c r="CI20" s="2112"/>
      <c r="CJ20" s="2112"/>
      <c r="CK20" s="2112"/>
      <c r="CL20" s="2112"/>
      <c r="CM20" s="2112"/>
      <c r="CN20" s="2112"/>
      <c r="CO20" s="2112"/>
      <c r="CP20" s="2112"/>
      <c r="CQ20" s="2112"/>
      <c r="CR20" s="2112"/>
      <c r="CS20" s="2112"/>
      <c r="CT20" s="2112"/>
      <c r="CU20" s="2112"/>
      <c r="CV20" s="2112"/>
      <c r="CW20" s="2112"/>
      <c r="CX20" s="2112"/>
      <c r="CY20" s="2112"/>
      <c r="CZ20" s="2112"/>
      <c r="DA20" s="2112"/>
      <c r="DB20" s="2112"/>
      <c r="DC20" s="2113"/>
    </row>
    <row r="21" spans="3:107" ht="8.25" customHeight="1">
      <c r="C21" s="1610"/>
      <c r="D21" s="1611"/>
      <c r="E21" s="2236"/>
      <c r="F21" s="56"/>
      <c r="G21" s="1658"/>
      <c r="H21" s="1582"/>
      <c r="I21" s="1582"/>
      <c r="J21" s="1612"/>
      <c r="K21" s="1645"/>
      <c r="L21" s="1646"/>
      <c r="M21" s="1612"/>
      <c r="N21" s="1645"/>
      <c r="O21" s="1646"/>
      <c r="P21" s="1665"/>
      <c r="Q21" s="1666"/>
      <c r="R21" s="1667"/>
      <c r="S21" s="1665"/>
      <c r="T21" s="1666"/>
      <c r="U21" s="1667"/>
      <c r="V21" s="1612"/>
      <c r="W21" s="1645"/>
      <c r="X21" s="1646"/>
      <c r="Y21" s="1612"/>
      <c r="Z21" s="1645"/>
      <c r="AA21" s="1646"/>
      <c r="AB21" s="1612"/>
      <c r="AC21" s="1645"/>
      <c r="AD21" s="1646"/>
      <c r="AE21" s="1612"/>
      <c r="AF21" s="1645"/>
      <c r="AG21" s="1646"/>
      <c r="AH21" s="1612"/>
      <c r="AI21" s="1645"/>
      <c r="AJ21" s="1646"/>
      <c r="AK21" s="1612"/>
      <c r="AL21" s="1645"/>
      <c r="AM21" s="1653"/>
      <c r="AN21" s="1689"/>
      <c r="AO21" s="1643"/>
      <c r="AP21" s="1690"/>
      <c r="AQ21" s="1652"/>
      <c r="AR21" s="1645"/>
      <c r="AS21" s="1646"/>
      <c r="AT21" s="1612"/>
      <c r="AU21" s="1645"/>
      <c r="AV21" s="1646"/>
      <c r="AW21" s="1612"/>
      <c r="AX21" s="1645"/>
      <c r="AY21" s="1653"/>
      <c r="AZ21" s="54"/>
      <c r="BA21" s="1474"/>
      <c r="BB21" s="1474"/>
      <c r="BD21" s="2121"/>
      <c r="BE21" s="2122"/>
      <c r="BF21" s="2122"/>
      <c r="BG21" s="2122"/>
      <c r="BH21" s="2123"/>
      <c r="BI21" s="2121"/>
      <c r="BJ21" s="2122"/>
      <c r="BK21" s="2122"/>
      <c r="BL21" s="2122"/>
      <c r="BM21" s="2122"/>
      <c r="BN21" s="2123"/>
      <c r="BO21" s="2131"/>
      <c r="BP21" s="2132"/>
      <c r="BQ21" s="2132"/>
      <c r="BR21" s="2132"/>
      <c r="BS21" s="2132"/>
      <c r="BT21" s="2132"/>
      <c r="BU21" s="2133"/>
      <c r="BV21" s="2121"/>
      <c r="BW21" s="2122"/>
      <c r="BX21" s="2122"/>
      <c r="BY21" s="2122"/>
      <c r="BZ21" s="2123"/>
      <c r="CG21" s="2114"/>
      <c r="CH21" s="2112"/>
      <c r="CI21" s="2112"/>
      <c r="CJ21" s="2112"/>
      <c r="CK21" s="2112"/>
      <c r="CL21" s="2112"/>
      <c r="CM21" s="2112"/>
      <c r="CN21" s="2112"/>
      <c r="CO21" s="2112"/>
      <c r="CP21" s="2112"/>
      <c r="CQ21" s="2112"/>
      <c r="CR21" s="2112"/>
      <c r="CS21" s="2112"/>
      <c r="CT21" s="2112"/>
      <c r="CU21" s="2112"/>
      <c r="CV21" s="2112"/>
      <c r="CW21" s="2112"/>
      <c r="CX21" s="2112"/>
      <c r="CY21" s="2112"/>
      <c r="CZ21" s="2112"/>
      <c r="DA21" s="2112"/>
      <c r="DB21" s="2112"/>
      <c r="DC21" s="2113"/>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2121"/>
      <c r="BE22" s="2122"/>
      <c r="BF22" s="2122"/>
      <c r="BG22" s="2122"/>
      <c r="BH22" s="2123"/>
      <c r="BI22" s="2121"/>
      <c r="BJ22" s="2122"/>
      <c r="BK22" s="2122"/>
      <c r="BL22" s="2122"/>
      <c r="BM22" s="2122"/>
      <c r="BN22" s="2123"/>
      <c r="BO22" s="2131"/>
      <c r="BP22" s="2132"/>
      <c r="BQ22" s="2132"/>
      <c r="BR22" s="2132"/>
      <c r="BS22" s="2132"/>
      <c r="BT22" s="2132"/>
      <c r="BU22" s="2133"/>
      <c r="BV22" s="2121"/>
      <c r="BW22" s="2122"/>
      <c r="BX22" s="2122"/>
      <c r="BY22" s="2122"/>
      <c r="BZ22" s="2123"/>
      <c r="CG22" s="2114"/>
      <c r="CH22" s="2112"/>
      <c r="CI22" s="2112"/>
      <c r="CJ22" s="2112"/>
      <c r="CK22" s="2112"/>
      <c r="CL22" s="2112"/>
      <c r="CM22" s="2112"/>
      <c r="CN22" s="2112"/>
      <c r="CO22" s="2112"/>
      <c r="CP22" s="2112"/>
      <c r="CQ22" s="2112"/>
      <c r="CR22" s="2112"/>
      <c r="CS22" s="2112"/>
      <c r="CT22" s="2112"/>
      <c r="CU22" s="2112"/>
      <c r="CV22" s="2112"/>
      <c r="CW22" s="2112"/>
      <c r="CX22" s="2112"/>
      <c r="CY22" s="2112"/>
      <c r="CZ22" s="2112"/>
      <c r="DA22" s="2112"/>
      <c r="DB22" s="2112"/>
      <c r="DC22" s="2113"/>
    </row>
    <row r="23" spans="3:107" ht="8.25" customHeight="1">
      <c r="BD23" s="2124"/>
      <c r="BE23" s="2125"/>
      <c r="BF23" s="2125"/>
      <c r="BG23" s="2125"/>
      <c r="BH23" s="2126"/>
      <c r="BI23" s="2124"/>
      <c r="BJ23" s="2125"/>
      <c r="BK23" s="2125"/>
      <c r="BL23" s="2125"/>
      <c r="BM23" s="2125"/>
      <c r="BN23" s="2126"/>
      <c r="BO23" s="2134"/>
      <c r="BP23" s="2135"/>
      <c r="BQ23" s="2135"/>
      <c r="BR23" s="2135"/>
      <c r="BS23" s="2135"/>
      <c r="BT23" s="2135"/>
      <c r="BU23" s="2136"/>
      <c r="BV23" s="2124"/>
      <c r="BW23" s="2125"/>
      <c r="BX23" s="2125"/>
      <c r="BY23" s="2125"/>
      <c r="BZ23" s="2126"/>
      <c r="CG23" s="2114"/>
      <c r="CH23" s="2112"/>
      <c r="CI23" s="2112"/>
      <c r="CJ23" s="2112"/>
      <c r="CK23" s="2112"/>
      <c r="CL23" s="2112"/>
      <c r="CM23" s="2112"/>
      <c r="CN23" s="2112"/>
      <c r="CO23" s="2112"/>
      <c r="CP23" s="2112"/>
      <c r="CQ23" s="2112"/>
      <c r="CR23" s="2112"/>
      <c r="CS23" s="2112"/>
      <c r="CT23" s="2112"/>
      <c r="CU23" s="2112"/>
      <c r="CV23" s="2112"/>
      <c r="CW23" s="2112"/>
      <c r="CX23" s="2112"/>
      <c r="CY23" s="2112"/>
      <c r="CZ23" s="2112"/>
      <c r="DA23" s="2112"/>
      <c r="DB23" s="2112"/>
      <c r="DC23" s="2113"/>
    </row>
    <row r="24" spans="3:107" ht="8.25" customHeight="1">
      <c r="CG24" s="2114"/>
      <c r="CH24" s="2112"/>
      <c r="CI24" s="2112"/>
      <c r="CJ24" s="2112"/>
      <c r="CK24" s="2112"/>
      <c r="CL24" s="2112"/>
      <c r="CM24" s="2112"/>
      <c r="CN24" s="2112"/>
      <c r="CO24" s="2112"/>
      <c r="CP24" s="2112"/>
      <c r="CQ24" s="2112"/>
      <c r="CR24" s="2112"/>
      <c r="CS24" s="2112"/>
      <c r="CT24" s="2112"/>
      <c r="CU24" s="2112"/>
      <c r="CV24" s="2112"/>
      <c r="CW24" s="2112"/>
      <c r="CX24" s="2112"/>
      <c r="CY24" s="2112"/>
      <c r="CZ24" s="2112"/>
      <c r="DA24" s="2112"/>
      <c r="DB24" s="2112"/>
      <c r="DC24" s="2113"/>
    </row>
    <row r="25" spans="3:107" ht="8.25" customHeight="1">
      <c r="G25" s="2127" t="s">
        <v>697</v>
      </c>
      <c r="H25" s="2127"/>
      <c r="I25" s="2127"/>
      <c r="J25" s="2127"/>
      <c r="K25" s="2127"/>
      <c r="L25" s="2127"/>
      <c r="M25" s="2127"/>
      <c r="N25" s="2127"/>
      <c r="O25" s="2127"/>
      <c r="P25" s="2127"/>
      <c r="Q25" s="2127"/>
      <c r="R25" s="2127"/>
      <c r="S25" s="2127"/>
      <c r="T25" s="2127"/>
      <c r="U25" s="2127"/>
      <c r="V25" s="2127"/>
      <c r="W25" s="2127"/>
      <c r="X25" s="2127"/>
      <c r="Y25" s="2127"/>
      <c r="Z25" s="2127"/>
      <c r="AA25" s="2127"/>
      <c r="AB25" s="2127"/>
      <c r="AC25" s="2127"/>
      <c r="AD25" s="2127"/>
      <c r="AN25" s="2127" t="s">
        <v>698</v>
      </c>
      <c r="AO25" s="2127"/>
      <c r="AP25" s="2127"/>
      <c r="AQ25" s="2127"/>
      <c r="AR25" s="2127"/>
      <c r="AS25" s="2127"/>
      <c r="AT25" s="2127"/>
      <c r="AU25" s="2127"/>
      <c r="AV25" s="2127"/>
      <c r="AW25" s="2127"/>
      <c r="AX25" s="2127"/>
      <c r="AY25" s="2127"/>
      <c r="AZ25" s="2127"/>
      <c r="BA25" s="2127"/>
      <c r="BB25" s="2127"/>
      <c r="BC25" s="2127"/>
      <c r="BD25" s="2127"/>
      <c r="BE25" s="2127"/>
      <c r="BF25" s="2127"/>
      <c r="BG25" s="2127"/>
      <c r="BH25" s="2127"/>
      <c r="BI25" s="2127"/>
      <c r="BJ25" s="2127"/>
      <c r="BK25" s="2127"/>
      <c r="BL25" s="2127"/>
      <c r="BM25" s="2127"/>
      <c r="BS25" s="1731" t="s">
        <v>44</v>
      </c>
      <c r="BT25" s="1731"/>
      <c r="BU25" s="1731"/>
      <c r="BV25" s="1731"/>
      <c r="BW25" s="1731"/>
      <c r="BX25" s="1731"/>
      <c r="BY25" s="1731"/>
      <c r="BZ25" s="1731"/>
      <c r="CA25" s="1731"/>
      <c r="CB25" s="1731"/>
      <c r="CC25" s="1731"/>
      <c r="CG25" s="2114"/>
      <c r="CH25" s="2112"/>
      <c r="CI25" s="2112"/>
      <c r="CJ25" s="2112"/>
      <c r="CK25" s="2112"/>
      <c r="CL25" s="2112"/>
      <c r="CM25" s="2112"/>
      <c r="CN25" s="2112"/>
      <c r="CO25" s="2112"/>
      <c r="CP25" s="2112"/>
      <c r="CQ25" s="2112"/>
      <c r="CR25" s="2112"/>
      <c r="CS25" s="2112"/>
      <c r="CT25" s="2112"/>
      <c r="CU25" s="2112"/>
      <c r="CV25" s="2112"/>
      <c r="CW25" s="2112"/>
      <c r="CX25" s="2112"/>
      <c r="CY25" s="2112"/>
      <c r="CZ25" s="2112"/>
      <c r="DA25" s="2112"/>
      <c r="DB25" s="2112"/>
      <c r="DC25" s="2113"/>
    </row>
    <row r="26" spans="3:107" ht="8.25" customHeight="1" thickBot="1">
      <c r="G26" s="2127"/>
      <c r="H26" s="2127"/>
      <c r="I26" s="2127"/>
      <c r="J26" s="2127"/>
      <c r="K26" s="2127"/>
      <c r="L26" s="2127"/>
      <c r="M26" s="2127"/>
      <c r="N26" s="2127"/>
      <c r="O26" s="2127"/>
      <c r="P26" s="2127"/>
      <c r="Q26" s="2127"/>
      <c r="R26" s="2127"/>
      <c r="S26" s="2127"/>
      <c r="T26" s="2127"/>
      <c r="U26" s="2127"/>
      <c r="V26" s="2127"/>
      <c r="W26" s="2127"/>
      <c r="X26" s="2127"/>
      <c r="Y26" s="2127"/>
      <c r="Z26" s="2127"/>
      <c r="AA26" s="2127"/>
      <c r="AB26" s="2127"/>
      <c r="AC26" s="2127"/>
      <c r="AD26" s="2127"/>
      <c r="AN26" s="2127"/>
      <c r="AO26" s="2127"/>
      <c r="AP26" s="2127"/>
      <c r="AQ26" s="2127"/>
      <c r="AR26" s="2127"/>
      <c r="AS26" s="2127"/>
      <c r="AT26" s="2127"/>
      <c r="AU26" s="2127"/>
      <c r="AV26" s="2127"/>
      <c r="AW26" s="2127"/>
      <c r="AX26" s="2127"/>
      <c r="AY26" s="2127"/>
      <c r="AZ26" s="2127"/>
      <c r="BA26" s="2127"/>
      <c r="BB26" s="2127"/>
      <c r="BC26" s="2127"/>
      <c r="BD26" s="2127"/>
      <c r="BE26" s="2127"/>
      <c r="BF26" s="2127"/>
      <c r="BG26" s="2127"/>
      <c r="BH26" s="2127"/>
      <c r="BI26" s="2127"/>
      <c r="BJ26" s="2127"/>
      <c r="BK26" s="2127"/>
      <c r="BL26" s="2127"/>
      <c r="BM26" s="2127"/>
      <c r="BS26" s="1731"/>
      <c r="BT26" s="1731"/>
      <c r="BU26" s="1731"/>
      <c r="BV26" s="1731"/>
      <c r="BW26" s="1731"/>
      <c r="BX26" s="1731"/>
      <c r="BY26" s="1731"/>
      <c r="BZ26" s="1731"/>
      <c r="CA26" s="1731"/>
      <c r="CB26" s="1731"/>
      <c r="CC26" s="1731"/>
      <c r="CG26" s="2115"/>
      <c r="CH26" s="2116"/>
      <c r="CI26" s="2116"/>
      <c r="CJ26" s="2116"/>
      <c r="CK26" s="2116"/>
      <c r="CL26" s="2116"/>
      <c r="CM26" s="2116"/>
      <c r="CN26" s="2116"/>
      <c r="CO26" s="2116"/>
      <c r="CP26" s="2116"/>
      <c r="CQ26" s="2116"/>
      <c r="CR26" s="2116"/>
      <c r="CS26" s="2116"/>
      <c r="CT26" s="2116"/>
      <c r="CU26" s="2116"/>
      <c r="CV26" s="2116"/>
      <c r="CW26" s="2116"/>
      <c r="CX26" s="2116"/>
      <c r="CY26" s="2116"/>
      <c r="CZ26" s="2116"/>
      <c r="DA26" s="2116"/>
      <c r="DB26" s="2116"/>
      <c r="DC26" s="2117"/>
    </row>
    <row r="27" spans="3:107" ht="8.25" customHeight="1">
      <c r="G27" s="2091" t="s">
        <v>49</v>
      </c>
      <c r="H27" s="2092"/>
      <c r="I27" s="2093"/>
      <c r="J27" s="2077" t="s">
        <v>28</v>
      </c>
      <c r="K27" s="2077"/>
      <c r="L27" s="2077"/>
      <c r="M27" s="1647"/>
      <c r="N27" s="1648"/>
      <c r="O27" s="1648"/>
      <c r="P27" s="1668" t="s">
        <v>27</v>
      </c>
      <c r="Q27" s="1669"/>
      <c r="R27" s="1670"/>
      <c r="S27" s="2077" t="s">
        <v>28</v>
      </c>
      <c r="T27" s="2077"/>
      <c r="U27" s="2077"/>
      <c r="V27" s="1647"/>
      <c r="W27" s="1648"/>
      <c r="X27" s="1648"/>
      <c r="Y27" s="1668" t="s">
        <v>50</v>
      </c>
      <c r="Z27" s="1669"/>
      <c r="AA27" s="1670"/>
      <c r="AB27" s="2077" t="s">
        <v>28</v>
      </c>
      <c r="AC27" s="2077"/>
      <c r="AD27" s="2077"/>
      <c r="AE27" s="1647"/>
      <c r="AF27" s="1648"/>
      <c r="AG27" s="1648"/>
      <c r="AH27" s="1668" t="s">
        <v>51</v>
      </c>
      <c r="AI27" s="1669"/>
      <c r="AJ27" s="1670"/>
      <c r="AK27" s="1593"/>
      <c r="AL27" s="1594"/>
      <c r="AM27" s="18"/>
      <c r="AN27" s="2091" t="s">
        <v>49</v>
      </c>
      <c r="AO27" s="2092"/>
      <c r="AP27" s="2093"/>
      <c r="AQ27" s="2077" t="s">
        <v>28</v>
      </c>
      <c r="AR27" s="2077"/>
      <c r="AS27" s="2077"/>
      <c r="AT27" s="1647"/>
      <c r="AU27" s="1648"/>
      <c r="AV27" s="1648"/>
      <c r="AW27" s="1668" t="s">
        <v>27</v>
      </c>
      <c r="AX27" s="1669"/>
      <c r="AY27" s="1670"/>
      <c r="AZ27" s="2077" t="s">
        <v>28</v>
      </c>
      <c r="BA27" s="2077"/>
      <c r="BB27" s="2077"/>
      <c r="BC27" s="1647"/>
      <c r="BD27" s="1648"/>
      <c r="BE27" s="1648"/>
      <c r="BF27" s="1668" t="s">
        <v>50</v>
      </c>
      <c r="BG27" s="1669"/>
      <c r="BH27" s="1670"/>
      <c r="BI27" s="2077" t="s">
        <v>28</v>
      </c>
      <c r="BJ27" s="2077"/>
      <c r="BK27" s="2077"/>
      <c r="BL27" s="1647"/>
      <c r="BM27" s="1648"/>
      <c r="BN27" s="1648"/>
      <c r="BO27" s="1668" t="s">
        <v>51</v>
      </c>
      <c r="BP27" s="1669"/>
      <c r="BQ27" s="1670"/>
      <c r="BR27" s="1593"/>
      <c r="BS27" s="1594"/>
      <c r="BU27" s="1721"/>
      <c r="BV27" s="1721"/>
      <c r="BW27" s="1721"/>
      <c r="BX27" s="1593"/>
      <c r="BY27" s="1594"/>
    </row>
    <row r="28" spans="3:107" ht="8.25" customHeight="1">
      <c r="G28" s="1698"/>
      <c r="H28" s="1634"/>
      <c r="I28" s="1635"/>
      <c r="J28" s="2078"/>
      <c r="K28" s="2078"/>
      <c r="L28" s="2078"/>
      <c r="M28" s="1698"/>
      <c r="N28" s="1634"/>
      <c r="O28" s="1634"/>
      <c r="P28" s="1633"/>
      <c r="Q28" s="1634"/>
      <c r="R28" s="1635"/>
      <c r="S28" s="2078"/>
      <c r="T28" s="2078"/>
      <c r="U28" s="2078"/>
      <c r="V28" s="1698"/>
      <c r="W28" s="1634"/>
      <c r="X28" s="1634"/>
      <c r="Y28" s="1633"/>
      <c r="Z28" s="1634"/>
      <c r="AA28" s="1635"/>
      <c r="AB28" s="2078"/>
      <c r="AC28" s="2078"/>
      <c r="AD28" s="2078"/>
      <c r="AE28" s="1698"/>
      <c r="AF28" s="1634"/>
      <c r="AG28" s="1634"/>
      <c r="AH28" s="1633"/>
      <c r="AI28" s="1634"/>
      <c r="AJ28" s="1635"/>
      <c r="AK28" s="1595"/>
      <c r="AL28" s="1594"/>
      <c r="AM28" s="18"/>
      <c r="AN28" s="1698"/>
      <c r="AO28" s="1634"/>
      <c r="AP28" s="1635"/>
      <c r="AQ28" s="2078"/>
      <c r="AR28" s="2078"/>
      <c r="AS28" s="2078"/>
      <c r="AT28" s="1698"/>
      <c r="AU28" s="1634"/>
      <c r="AV28" s="1634"/>
      <c r="AW28" s="1633"/>
      <c r="AX28" s="1634"/>
      <c r="AY28" s="1635"/>
      <c r="AZ28" s="2078"/>
      <c r="BA28" s="2078"/>
      <c r="BB28" s="2078"/>
      <c r="BC28" s="1698"/>
      <c r="BD28" s="1634"/>
      <c r="BE28" s="1634"/>
      <c r="BF28" s="1633"/>
      <c r="BG28" s="1634"/>
      <c r="BH28" s="1635"/>
      <c r="BI28" s="2078"/>
      <c r="BJ28" s="2078"/>
      <c r="BK28" s="2078"/>
      <c r="BL28" s="1698"/>
      <c r="BM28" s="1634"/>
      <c r="BN28" s="1634"/>
      <c r="BO28" s="1633"/>
      <c r="BP28" s="1634"/>
      <c r="BQ28" s="1635"/>
      <c r="BR28" s="1595"/>
      <c r="BS28" s="1594"/>
      <c r="BU28" s="1721"/>
      <c r="BV28" s="1721"/>
      <c r="BW28" s="1721"/>
      <c r="BX28" s="1595"/>
      <c r="BY28" s="1594"/>
    </row>
    <row r="29" spans="3:107" ht="8.25" customHeight="1">
      <c r="G29" s="1700"/>
      <c r="H29" s="1637"/>
      <c r="I29" s="1638"/>
      <c r="J29" s="2079"/>
      <c r="K29" s="2079"/>
      <c r="L29" s="2079"/>
      <c r="M29" s="1700"/>
      <c r="N29" s="1637"/>
      <c r="O29" s="1637"/>
      <c r="P29" s="1636"/>
      <c r="Q29" s="1637"/>
      <c r="R29" s="1638"/>
      <c r="S29" s="2079"/>
      <c r="T29" s="2079"/>
      <c r="U29" s="2079"/>
      <c r="V29" s="1700"/>
      <c r="W29" s="1637"/>
      <c r="X29" s="1637"/>
      <c r="Y29" s="1636"/>
      <c r="Z29" s="1637"/>
      <c r="AA29" s="1638"/>
      <c r="AB29" s="2079"/>
      <c r="AC29" s="2079"/>
      <c r="AD29" s="2079"/>
      <c r="AE29" s="1700"/>
      <c r="AF29" s="1637"/>
      <c r="AG29" s="1637"/>
      <c r="AH29" s="1636"/>
      <c r="AI29" s="1637"/>
      <c r="AJ29" s="1638"/>
      <c r="AK29" s="1595"/>
      <c r="AL29" s="1594"/>
      <c r="AM29" s="18"/>
      <c r="AN29" s="1700"/>
      <c r="AO29" s="1637"/>
      <c r="AP29" s="1638"/>
      <c r="AQ29" s="2079"/>
      <c r="AR29" s="2079"/>
      <c r="AS29" s="2079"/>
      <c r="AT29" s="1700"/>
      <c r="AU29" s="1637"/>
      <c r="AV29" s="1637"/>
      <c r="AW29" s="1636"/>
      <c r="AX29" s="1637"/>
      <c r="AY29" s="1638"/>
      <c r="AZ29" s="2079"/>
      <c r="BA29" s="2079"/>
      <c r="BB29" s="2079"/>
      <c r="BC29" s="1700"/>
      <c r="BD29" s="1637"/>
      <c r="BE29" s="1637"/>
      <c r="BF29" s="1636"/>
      <c r="BG29" s="1637"/>
      <c r="BH29" s="1638"/>
      <c r="BI29" s="2079"/>
      <c r="BJ29" s="2079"/>
      <c r="BK29" s="2079"/>
      <c r="BL29" s="1700"/>
      <c r="BM29" s="1637"/>
      <c r="BN29" s="1637"/>
      <c r="BO29" s="1636"/>
      <c r="BP29" s="1637"/>
      <c r="BQ29" s="1638"/>
      <c r="BR29" s="1595"/>
      <c r="BS29" s="1594"/>
      <c r="BU29" s="1721"/>
      <c r="BV29" s="1721"/>
      <c r="BW29" s="1721"/>
      <c r="BX29" s="1595"/>
      <c r="BY29" s="1594"/>
    </row>
    <row r="30" spans="3:107" ht="8.25" customHeight="1" thickBot="1">
      <c r="G30" s="1731" t="s">
        <v>36</v>
      </c>
      <c r="H30" s="2083"/>
      <c r="I30" s="2083"/>
      <c r="J30" s="2083"/>
      <c r="K30" s="2083"/>
      <c r="L30" s="2083"/>
      <c r="M30" s="2083"/>
      <c r="N30" s="2083"/>
      <c r="O30" s="2083"/>
      <c r="P30" s="2083"/>
      <c r="Q30" s="2083"/>
      <c r="R30" s="2083"/>
      <c r="AB30" s="1731" t="s">
        <v>37</v>
      </c>
      <c r="AC30" s="2083"/>
      <c r="AD30" s="2083"/>
      <c r="AE30" s="2083"/>
      <c r="AF30" s="2083"/>
      <c r="AG30" s="2083"/>
      <c r="AH30" s="2083"/>
      <c r="AI30" s="2083"/>
      <c r="AJ30" s="2083"/>
      <c r="AK30" s="2083"/>
      <c r="AL30" s="2083"/>
      <c r="AM30" s="2083"/>
      <c r="AN30" s="2083"/>
      <c r="AO30" s="2083"/>
      <c r="AW30" s="567"/>
      <c r="AX30" s="568"/>
      <c r="AY30" s="568"/>
      <c r="AZ30" s="568"/>
      <c r="BA30" s="568"/>
      <c r="BB30" s="568"/>
      <c r="BC30" s="568"/>
      <c r="BD30" s="568"/>
      <c r="BE30" s="568"/>
      <c r="BF30" s="568"/>
      <c r="BG30" s="568"/>
      <c r="BH30" s="568"/>
      <c r="BI30" s="568"/>
      <c r="BJ30" s="568"/>
      <c r="BK30" s="568"/>
      <c r="BN30" s="1731" t="s">
        <v>42</v>
      </c>
      <c r="BO30" s="1731"/>
      <c r="BP30" s="1731"/>
      <c r="BQ30" s="1731"/>
      <c r="BR30" s="1731"/>
      <c r="BS30" s="1731"/>
      <c r="BT30" s="1731"/>
      <c r="BU30" s="1731" t="s">
        <v>43</v>
      </c>
      <c r="BV30" s="1731"/>
      <c r="BW30" s="1731"/>
      <c r="BX30" s="1731"/>
      <c r="BY30" s="1731"/>
      <c r="BZ30" s="1731"/>
      <c r="CA30" s="1731"/>
      <c r="CB30" s="1731"/>
      <c r="CC30" s="1731"/>
      <c r="CD30" s="1731"/>
      <c r="CE30" s="1731"/>
      <c r="CF30" s="1731"/>
    </row>
    <row r="31" spans="3:107" ht="8.25" customHeight="1" thickTop="1">
      <c r="D31" s="88"/>
      <c r="E31" s="72"/>
      <c r="F31" s="72"/>
      <c r="G31" s="2086"/>
      <c r="H31" s="2086"/>
      <c r="I31" s="2086"/>
      <c r="J31" s="2086"/>
      <c r="K31" s="2086"/>
      <c r="L31" s="2086"/>
      <c r="M31" s="2086"/>
      <c r="N31" s="2086"/>
      <c r="O31" s="2086"/>
      <c r="P31" s="2086"/>
      <c r="Q31" s="2086"/>
      <c r="R31" s="2086"/>
      <c r="S31" s="72"/>
      <c r="T31" s="72"/>
      <c r="U31" s="72"/>
      <c r="V31" s="72"/>
      <c r="W31" s="72"/>
      <c r="X31" s="72"/>
      <c r="Y31" s="72"/>
      <c r="Z31" s="72"/>
      <c r="AA31" s="72"/>
      <c r="AB31" s="2086"/>
      <c r="AC31" s="2086"/>
      <c r="AD31" s="2086"/>
      <c r="AE31" s="2086"/>
      <c r="AF31" s="2086"/>
      <c r="AG31" s="2086"/>
      <c r="AH31" s="2086"/>
      <c r="AI31" s="2086"/>
      <c r="AJ31" s="2086"/>
      <c r="AK31" s="2086"/>
      <c r="AL31" s="2086"/>
      <c r="AM31" s="2086"/>
      <c r="AN31" s="2086"/>
      <c r="AO31" s="2086"/>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31"/>
      <c r="BO31" s="1731"/>
      <c r="BP31" s="1731"/>
      <c r="BQ31" s="1731"/>
      <c r="BR31" s="1731"/>
      <c r="BS31" s="1731"/>
      <c r="BT31" s="1731"/>
      <c r="BU31" s="1731"/>
      <c r="BV31" s="1731"/>
      <c r="BW31" s="1731"/>
      <c r="BX31" s="1731"/>
      <c r="BY31" s="1731"/>
      <c r="BZ31" s="1731"/>
      <c r="CA31" s="1731"/>
      <c r="CB31" s="1731"/>
      <c r="CC31" s="1731"/>
      <c r="CD31" s="1731"/>
      <c r="CE31" s="1731"/>
      <c r="CF31" s="1731"/>
    </row>
    <row r="32" spans="3:107" ht="8.25" customHeight="1">
      <c r="D32" s="87"/>
      <c r="G32" s="2147" t="s">
        <v>33</v>
      </c>
      <c r="H32" s="1669"/>
      <c r="I32" s="1669"/>
      <c r="J32" s="2090" t="s">
        <v>35</v>
      </c>
      <c r="K32" s="2090"/>
      <c r="L32" s="2090"/>
      <c r="M32" s="2090" t="s">
        <v>31</v>
      </c>
      <c r="N32" s="2090"/>
      <c r="O32" s="2090"/>
      <c r="P32" s="2090" t="s">
        <v>32</v>
      </c>
      <c r="Q32" s="2090"/>
      <c r="R32" s="2090"/>
      <c r="S32" s="2090" t="s">
        <v>33</v>
      </c>
      <c r="T32" s="2090"/>
      <c r="U32" s="2090"/>
      <c r="V32" s="1669" t="s">
        <v>25</v>
      </c>
      <c r="W32" s="1669"/>
      <c r="X32" s="1670"/>
      <c r="Y32" s="1593"/>
      <c r="Z32" s="1594"/>
      <c r="AA32" s="18"/>
      <c r="AB32" s="2147" t="s">
        <v>33</v>
      </c>
      <c r="AC32" s="1669"/>
      <c r="AD32" s="1669"/>
      <c r="AE32" s="2090" t="s">
        <v>35</v>
      </c>
      <c r="AF32" s="2090"/>
      <c r="AG32" s="2090"/>
      <c r="AH32" s="2090" t="s">
        <v>31</v>
      </c>
      <c r="AI32" s="2090"/>
      <c r="AJ32" s="2090"/>
      <c r="AK32" s="2090" t="s">
        <v>32</v>
      </c>
      <c r="AL32" s="2090"/>
      <c r="AM32" s="2090"/>
      <c r="AN32" s="2090" t="s">
        <v>33</v>
      </c>
      <c r="AO32" s="2090"/>
      <c r="AP32" s="2090"/>
      <c r="AQ32" s="1669" t="s">
        <v>25</v>
      </c>
      <c r="AR32" s="1669"/>
      <c r="AS32" s="1670"/>
      <c r="AT32" s="1474"/>
      <c r="AU32" s="2141"/>
      <c r="AW32" s="569"/>
      <c r="AX32" s="569"/>
      <c r="AY32" s="569"/>
      <c r="AZ32" s="569"/>
      <c r="BA32" s="569"/>
      <c r="BB32" s="569"/>
      <c r="BC32" s="569"/>
      <c r="BD32" s="569"/>
      <c r="BE32" s="569"/>
      <c r="BF32" s="569"/>
      <c r="BG32" s="569"/>
      <c r="BH32" s="569"/>
      <c r="BI32" s="569"/>
      <c r="BJ32" s="569"/>
      <c r="BK32" s="569"/>
      <c r="BL32" s="22"/>
      <c r="BO32" s="1721"/>
      <c r="BP32" s="1721"/>
      <c r="BQ32" s="1721"/>
      <c r="BR32" s="1593"/>
      <c r="BS32" s="1594"/>
      <c r="BU32" s="1721"/>
      <c r="BV32" s="1721"/>
      <c r="BW32" s="1721"/>
      <c r="BX32" s="1593"/>
      <c r="BY32" s="1594"/>
    </row>
    <row r="33" spans="4:111" ht="8.25" customHeight="1">
      <c r="D33" s="87"/>
      <c r="G33" s="2965"/>
      <c r="H33" s="2958"/>
      <c r="I33" s="2958"/>
      <c r="J33" s="2958"/>
      <c r="K33" s="2958"/>
      <c r="L33" s="2958"/>
      <c r="M33" s="2958"/>
      <c r="N33" s="2958"/>
      <c r="O33" s="2958"/>
      <c r="P33" s="2958"/>
      <c r="Q33" s="2958"/>
      <c r="R33" s="2958"/>
      <c r="S33" s="2958"/>
      <c r="T33" s="2958"/>
      <c r="U33" s="2958"/>
      <c r="V33" s="2960">
        <v>5</v>
      </c>
      <c r="W33" s="2960"/>
      <c r="X33" s="2961"/>
      <c r="Y33" s="1595"/>
      <c r="Z33" s="1594"/>
      <c r="AA33" s="18"/>
      <c r="AB33" s="2965"/>
      <c r="AC33" s="2958"/>
      <c r="AD33" s="2958"/>
      <c r="AE33" s="2958"/>
      <c r="AF33" s="2958"/>
      <c r="AG33" s="2958"/>
      <c r="AH33" s="2958"/>
      <c r="AI33" s="2958"/>
      <c r="AJ33" s="2958"/>
      <c r="AK33" s="2958"/>
      <c r="AL33" s="2958"/>
      <c r="AM33" s="2958"/>
      <c r="AN33" s="2958"/>
      <c r="AO33" s="2958"/>
      <c r="AP33" s="2958"/>
      <c r="AQ33" s="2960">
        <v>4</v>
      </c>
      <c r="AR33" s="2960"/>
      <c r="AS33" s="2961"/>
      <c r="AT33" s="1594"/>
      <c r="AU33" s="2141"/>
      <c r="AW33" s="572"/>
      <c r="AX33" s="572"/>
      <c r="AY33" s="572"/>
      <c r="AZ33" s="572"/>
      <c r="BA33" s="572"/>
      <c r="BB33" s="572"/>
      <c r="BC33" s="572"/>
      <c r="BD33" s="572"/>
      <c r="BE33" s="572"/>
      <c r="BF33" s="572"/>
      <c r="BG33" s="572"/>
      <c r="BH33" s="572"/>
      <c r="BI33" s="572"/>
      <c r="BJ33" s="572"/>
      <c r="BK33" s="572"/>
      <c r="BO33" s="1721"/>
      <c r="BP33" s="1721"/>
      <c r="BQ33" s="1721"/>
      <c r="BR33" s="1595"/>
      <c r="BS33" s="1594"/>
      <c r="BU33" s="1721"/>
      <c r="BV33" s="1721"/>
      <c r="BW33" s="1721"/>
      <c r="BX33" s="1595"/>
      <c r="BY33" s="1594"/>
    </row>
    <row r="34" spans="4:111" ht="8.25" customHeight="1">
      <c r="D34" s="87"/>
      <c r="G34" s="2966"/>
      <c r="H34" s="2959"/>
      <c r="I34" s="2959"/>
      <c r="J34" s="2959"/>
      <c r="K34" s="2959"/>
      <c r="L34" s="2959"/>
      <c r="M34" s="2959"/>
      <c r="N34" s="2959"/>
      <c r="O34" s="2959"/>
      <c r="P34" s="2959"/>
      <c r="Q34" s="2959"/>
      <c r="R34" s="2959"/>
      <c r="S34" s="2959"/>
      <c r="T34" s="2959"/>
      <c r="U34" s="2959"/>
      <c r="V34" s="2962"/>
      <c r="W34" s="2962"/>
      <c r="X34" s="2963"/>
      <c r="Y34" s="1595"/>
      <c r="Z34" s="1594"/>
      <c r="AA34" s="18"/>
      <c r="AB34" s="2966"/>
      <c r="AC34" s="2959"/>
      <c r="AD34" s="2959"/>
      <c r="AE34" s="2959"/>
      <c r="AF34" s="2959"/>
      <c r="AG34" s="2959"/>
      <c r="AH34" s="2959"/>
      <c r="AI34" s="2959"/>
      <c r="AJ34" s="2959"/>
      <c r="AK34" s="2959"/>
      <c r="AL34" s="2959"/>
      <c r="AM34" s="2959"/>
      <c r="AN34" s="2959"/>
      <c r="AO34" s="2959"/>
      <c r="AP34" s="2959"/>
      <c r="AQ34" s="2962"/>
      <c r="AR34" s="2962"/>
      <c r="AS34" s="2963"/>
      <c r="AT34" s="1594"/>
      <c r="AU34" s="2141"/>
      <c r="AW34" s="572"/>
      <c r="AX34" s="572"/>
      <c r="AY34" s="572"/>
      <c r="AZ34" s="572"/>
      <c r="BA34" s="572"/>
      <c r="BB34" s="572"/>
      <c r="BC34" s="572"/>
      <c r="BD34" s="572"/>
      <c r="BE34" s="572"/>
      <c r="BF34" s="572"/>
      <c r="BG34" s="572"/>
      <c r="BH34" s="572"/>
      <c r="BI34" s="572"/>
      <c r="BJ34" s="572"/>
      <c r="BK34" s="572"/>
      <c r="BO34" s="1721"/>
      <c r="BP34" s="1721"/>
      <c r="BQ34" s="1721"/>
      <c r="BR34" s="1595"/>
      <c r="BS34" s="1594"/>
      <c r="BU34" s="1721"/>
      <c r="BV34" s="1721"/>
      <c r="BW34" s="1721"/>
      <c r="BX34" s="1595"/>
      <c r="BY34" s="1594"/>
    </row>
    <row r="35" spans="4:111" ht="4.9000000000000004"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64" t="s">
        <v>52</v>
      </c>
      <c r="CG35" s="2964"/>
      <c r="CH35" s="2964"/>
      <c r="CI35" s="2964"/>
      <c r="CJ35" s="2964"/>
      <c r="CK35" s="2964"/>
      <c r="CL35" s="2964"/>
      <c r="CM35" s="2964"/>
      <c r="CN35" s="2964"/>
      <c r="CO35" s="2964"/>
      <c r="CP35" s="2964"/>
      <c r="CQ35" s="2964"/>
      <c r="CR35" s="2964"/>
      <c r="CS35" s="2964"/>
      <c r="CT35" s="2964"/>
      <c r="CU35" s="2964"/>
      <c r="CV35" s="2964"/>
      <c r="CW35" s="2964"/>
      <c r="CX35" s="2964"/>
      <c r="CY35" s="2964"/>
      <c r="CZ35" s="2964"/>
      <c r="DA35" s="2964"/>
      <c r="DB35" s="2964"/>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64"/>
      <c r="CG36" s="2964"/>
      <c r="CH36" s="2964"/>
      <c r="CI36" s="2964"/>
      <c r="CJ36" s="2964"/>
      <c r="CK36" s="2964"/>
      <c r="CL36" s="2964"/>
      <c r="CM36" s="2964"/>
      <c r="CN36" s="2964"/>
      <c r="CO36" s="2964"/>
      <c r="CP36" s="2964"/>
      <c r="CQ36" s="2964"/>
      <c r="CR36" s="2964"/>
      <c r="CS36" s="2964"/>
      <c r="CT36" s="2964"/>
      <c r="CU36" s="2964"/>
      <c r="CV36" s="2964"/>
      <c r="CW36" s="2964"/>
      <c r="CX36" s="2964"/>
      <c r="CY36" s="2964"/>
      <c r="CZ36" s="2964"/>
      <c r="DA36" s="2964"/>
      <c r="DB36" s="2964"/>
      <c r="DC36" s="44"/>
    </row>
    <row r="37" spans="4:111" ht="8.25" customHeight="1"/>
    <row r="38" spans="4:111" ht="8.25" customHeight="1">
      <c r="D38" s="2982" t="s">
        <v>90</v>
      </c>
      <c r="E38" s="2983"/>
      <c r="F38" s="2984"/>
      <c r="G38" s="31"/>
      <c r="H38" s="2051" t="s">
        <v>106</v>
      </c>
      <c r="I38" s="2051"/>
      <c r="J38" s="2051"/>
      <c r="K38" s="31"/>
      <c r="L38" s="31"/>
      <c r="M38" s="31"/>
      <c r="N38" s="31"/>
      <c r="O38" s="31"/>
      <c r="P38" s="31"/>
      <c r="Q38" s="32"/>
      <c r="R38" s="45"/>
      <c r="S38" s="40"/>
      <c r="T38" s="40"/>
      <c r="U38" s="40"/>
      <c r="V38" s="40"/>
      <c r="W38" s="40"/>
      <c r="X38" s="40"/>
      <c r="Y38" s="40"/>
      <c r="Z38" s="40"/>
      <c r="AA38" s="40"/>
      <c r="AB38" s="40"/>
      <c r="AC38" s="40"/>
      <c r="AD38" s="40"/>
      <c r="AE38" s="40"/>
      <c r="AF38" s="1728" t="s">
        <v>107</v>
      </c>
      <c r="AG38" s="1728"/>
      <c r="AH38" s="1728"/>
      <c r="AI38" s="1728"/>
      <c r="AJ38" s="1728"/>
      <c r="AK38" s="1728"/>
      <c r="AL38" s="1728"/>
      <c r="AM38" s="1728"/>
      <c r="AN38" s="1728"/>
      <c r="AO38" s="40"/>
      <c r="AP38" s="40"/>
      <c r="AQ38" s="40"/>
      <c r="AR38" s="1627" t="str">
        <f>TEXT(DATE(LEFT('設定シート（非表示）'!C6,4)-1,4,1),"ggg")</f>
        <v>令和</v>
      </c>
      <c r="AS38" s="1627"/>
      <c r="AT38" s="1627"/>
      <c r="AU38" s="1627"/>
      <c r="AV38" s="2106" t="str">
        <f>TEXT(DATE(LEFT('設定シート（非表示）'!C6,4)-1,4,1),"e")</f>
        <v>4</v>
      </c>
      <c r="AW38" s="1627"/>
      <c r="AX38" s="1627"/>
      <c r="AY38" s="1627" t="s">
        <v>27</v>
      </c>
      <c r="AZ38" s="1627"/>
      <c r="BA38" s="1627">
        <v>4</v>
      </c>
      <c r="BB38" s="1627"/>
      <c r="BC38" s="1627"/>
      <c r="BD38" s="1627" t="s">
        <v>53</v>
      </c>
      <c r="BE38" s="1627"/>
      <c r="BF38" s="1627">
        <v>1</v>
      </c>
      <c r="BG38" s="1627"/>
      <c r="BH38" s="1627"/>
      <c r="BI38" s="1627" t="s">
        <v>57</v>
      </c>
      <c r="BJ38" s="1627"/>
      <c r="BK38" s="40"/>
      <c r="BL38" s="1627" t="s">
        <v>58</v>
      </c>
      <c r="BM38" s="1627"/>
      <c r="BN38" s="1627"/>
      <c r="BO38" s="1627"/>
      <c r="BP38" s="40"/>
      <c r="BQ38" s="1627" t="str">
        <f>TEXT(DATE(LEFT('設定シート（非表示）'!C6,4)-1,5,1),"ggg")</f>
        <v>令和</v>
      </c>
      <c r="BR38" s="1627"/>
      <c r="BS38" s="1627"/>
      <c r="BT38" s="1627"/>
      <c r="BU38" s="2106" t="str">
        <f>TEXT(DATE(LEFT('設定シート（非表示）'!C6,4),4,1),"e")</f>
        <v>5</v>
      </c>
      <c r="BV38" s="1627"/>
      <c r="BW38" s="1627"/>
      <c r="BX38" s="1627" t="s">
        <v>27</v>
      </c>
      <c r="BY38" s="1627"/>
      <c r="BZ38" s="1627">
        <v>3</v>
      </c>
      <c r="CA38" s="1627"/>
      <c r="CB38" s="1627"/>
      <c r="CC38" s="1627" t="s">
        <v>53</v>
      </c>
      <c r="CD38" s="1627"/>
      <c r="CE38" s="1627">
        <v>31</v>
      </c>
      <c r="CF38" s="1627"/>
      <c r="CG38" s="1627"/>
      <c r="CH38" s="1627" t="s">
        <v>57</v>
      </c>
      <c r="CI38" s="1627"/>
      <c r="CJ38" s="40"/>
      <c r="CK38" s="1627" t="s">
        <v>108</v>
      </c>
      <c r="CL38" s="1627"/>
      <c r="CM38" s="1627"/>
      <c r="CN38" s="1627"/>
      <c r="CO38" s="13"/>
      <c r="CP38" s="40"/>
      <c r="CQ38" s="40"/>
      <c r="CR38" s="40"/>
      <c r="CS38" s="40"/>
      <c r="CT38" s="40"/>
      <c r="CU38" s="40"/>
      <c r="CV38" s="40"/>
      <c r="CW38" s="40"/>
      <c r="CX38" s="13"/>
      <c r="CY38" s="13"/>
      <c r="CZ38" s="13"/>
      <c r="DA38" s="13"/>
      <c r="DB38" s="13"/>
      <c r="DC38" s="15"/>
    </row>
    <row r="39" spans="4:111" ht="8.25" customHeight="1">
      <c r="D39" s="2985"/>
      <c r="E39" s="2327"/>
      <c r="F39" s="2986"/>
      <c r="G39" s="33"/>
      <c r="H39" s="1396"/>
      <c r="I39" s="1396"/>
      <c r="J39" s="1396"/>
      <c r="K39" s="33"/>
      <c r="L39" s="33"/>
      <c r="M39" s="33"/>
      <c r="N39" s="33"/>
      <c r="O39" s="33"/>
      <c r="P39" s="33"/>
      <c r="Q39" s="34"/>
      <c r="R39" s="46"/>
      <c r="S39" s="30"/>
      <c r="T39" s="30"/>
      <c r="U39" s="30"/>
      <c r="V39" s="30"/>
      <c r="W39" s="30"/>
      <c r="X39" s="30"/>
      <c r="Y39" s="30"/>
      <c r="Z39" s="30"/>
      <c r="AA39" s="30"/>
      <c r="AB39" s="30"/>
      <c r="AC39" s="30"/>
      <c r="AD39" s="30"/>
      <c r="AE39" s="30"/>
      <c r="AF39" s="1729"/>
      <c r="AG39" s="1729"/>
      <c r="AH39" s="1729"/>
      <c r="AI39" s="1729"/>
      <c r="AJ39" s="1729"/>
      <c r="AK39" s="1729"/>
      <c r="AL39" s="1729"/>
      <c r="AM39" s="1729"/>
      <c r="AN39" s="1729"/>
      <c r="AO39" s="30"/>
      <c r="AP39" s="30"/>
      <c r="AQ39" s="30"/>
      <c r="AR39" s="1628"/>
      <c r="AS39" s="1628"/>
      <c r="AT39" s="1628"/>
      <c r="AU39" s="1628"/>
      <c r="AV39" s="1628"/>
      <c r="AW39" s="1628"/>
      <c r="AX39" s="1628"/>
      <c r="AY39" s="1628"/>
      <c r="AZ39" s="1628"/>
      <c r="BA39" s="1628"/>
      <c r="BB39" s="1628"/>
      <c r="BC39" s="1628"/>
      <c r="BD39" s="1628"/>
      <c r="BE39" s="1628"/>
      <c r="BF39" s="1628"/>
      <c r="BG39" s="1628"/>
      <c r="BH39" s="1628"/>
      <c r="BI39" s="1628"/>
      <c r="BJ39" s="1628"/>
      <c r="BK39" s="30"/>
      <c r="BL39" s="1628"/>
      <c r="BM39" s="1628"/>
      <c r="BN39" s="1628"/>
      <c r="BO39" s="1628"/>
      <c r="BP39" s="30"/>
      <c r="BQ39" s="1628"/>
      <c r="BR39" s="1628"/>
      <c r="BS39" s="1628"/>
      <c r="BT39" s="1628"/>
      <c r="BU39" s="1628"/>
      <c r="BV39" s="1628"/>
      <c r="BW39" s="1628"/>
      <c r="BX39" s="1628"/>
      <c r="BY39" s="1628"/>
      <c r="BZ39" s="1628"/>
      <c r="CA39" s="1628"/>
      <c r="CB39" s="1628"/>
      <c r="CC39" s="1628"/>
      <c r="CD39" s="1628"/>
      <c r="CE39" s="1628"/>
      <c r="CF39" s="1628"/>
      <c r="CG39" s="1628"/>
      <c r="CH39" s="1628"/>
      <c r="CI39" s="1628"/>
      <c r="CJ39" s="30"/>
      <c r="CK39" s="1628"/>
      <c r="CL39" s="1628"/>
      <c r="CM39" s="1628"/>
      <c r="CN39" s="1628"/>
      <c r="CP39" s="30"/>
      <c r="CQ39" s="30"/>
      <c r="CR39" s="30"/>
      <c r="CS39" s="30"/>
      <c r="CT39" s="30"/>
      <c r="CU39" s="30"/>
      <c r="CV39" s="30"/>
      <c r="CW39" s="30"/>
      <c r="DC39" s="18"/>
    </row>
    <row r="40" spans="4:111" ht="8.25" customHeight="1">
      <c r="D40" s="2985"/>
      <c r="E40" s="2327"/>
      <c r="F40" s="2986"/>
      <c r="G40" s="33"/>
      <c r="H40" s="1396"/>
      <c r="I40" s="1396"/>
      <c r="J40" s="1396"/>
      <c r="K40" s="33"/>
      <c r="L40" s="33"/>
      <c r="M40" s="33"/>
      <c r="N40" s="33"/>
      <c r="O40" s="33"/>
      <c r="P40" s="33"/>
      <c r="Q40" s="34"/>
      <c r="R40" s="47"/>
      <c r="S40" s="42"/>
      <c r="T40" s="42"/>
      <c r="U40" s="42"/>
      <c r="V40" s="42"/>
      <c r="W40" s="42"/>
      <c r="X40" s="42"/>
      <c r="Y40" s="42"/>
      <c r="Z40" s="42"/>
      <c r="AA40" s="42"/>
      <c r="AB40" s="42"/>
      <c r="AC40" s="42"/>
      <c r="AD40" s="42"/>
      <c r="AE40" s="42"/>
      <c r="AF40" s="1730"/>
      <c r="AG40" s="1730"/>
      <c r="AH40" s="1730"/>
      <c r="AI40" s="1730"/>
      <c r="AJ40" s="1730"/>
      <c r="AK40" s="1730"/>
      <c r="AL40" s="1730"/>
      <c r="AM40" s="1730"/>
      <c r="AN40" s="1730"/>
      <c r="AO40" s="42"/>
      <c r="AP40" s="42"/>
      <c r="AQ40" s="42"/>
      <c r="AR40" s="1629"/>
      <c r="AS40" s="1629"/>
      <c r="AT40" s="1629"/>
      <c r="AU40" s="1629"/>
      <c r="AV40" s="1629"/>
      <c r="AW40" s="1629"/>
      <c r="AX40" s="1629"/>
      <c r="AY40" s="1629"/>
      <c r="AZ40" s="1629"/>
      <c r="BA40" s="1629"/>
      <c r="BB40" s="1629"/>
      <c r="BC40" s="1629"/>
      <c r="BD40" s="1629"/>
      <c r="BE40" s="1629"/>
      <c r="BF40" s="1629"/>
      <c r="BG40" s="1629"/>
      <c r="BH40" s="1629"/>
      <c r="BI40" s="1629"/>
      <c r="BJ40" s="1629"/>
      <c r="BK40" s="42"/>
      <c r="BL40" s="1629"/>
      <c r="BM40" s="1629"/>
      <c r="BN40" s="1629"/>
      <c r="BO40" s="1629"/>
      <c r="BP40" s="42"/>
      <c r="BQ40" s="1629"/>
      <c r="BR40" s="1629"/>
      <c r="BS40" s="1629"/>
      <c r="BT40" s="1629"/>
      <c r="BU40" s="1629"/>
      <c r="BV40" s="1629"/>
      <c r="BW40" s="1629"/>
      <c r="BX40" s="1629"/>
      <c r="BY40" s="1629"/>
      <c r="BZ40" s="1629"/>
      <c r="CA40" s="1629"/>
      <c r="CB40" s="1629"/>
      <c r="CC40" s="1629"/>
      <c r="CD40" s="1629"/>
      <c r="CE40" s="1629"/>
      <c r="CF40" s="1629"/>
      <c r="CG40" s="1629"/>
      <c r="CH40" s="1629"/>
      <c r="CI40" s="1629"/>
      <c r="CJ40" s="42"/>
      <c r="CK40" s="1629"/>
      <c r="CL40" s="1629"/>
      <c r="CM40" s="1629"/>
      <c r="CN40" s="1629"/>
      <c r="CP40" s="42"/>
      <c r="CQ40" s="42"/>
      <c r="CR40" s="42"/>
      <c r="CS40" s="42"/>
      <c r="CT40" s="42"/>
      <c r="CU40" s="42"/>
      <c r="CV40" s="42"/>
      <c r="CW40" s="42"/>
      <c r="DC40" s="18"/>
    </row>
    <row r="41" spans="4:111" ht="8.25" customHeight="1">
      <c r="D41" s="2985"/>
      <c r="E41" s="2327"/>
      <c r="F41" s="2986"/>
      <c r="G41" s="35"/>
      <c r="H41" s="1600" t="s">
        <v>109</v>
      </c>
      <c r="I41" s="1600"/>
      <c r="J41" s="1600"/>
      <c r="K41" s="1600"/>
      <c r="L41" s="1600"/>
      <c r="M41" s="1600"/>
      <c r="N41" s="1600"/>
      <c r="O41" s="1600"/>
      <c r="P41" s="1600"/>
      <c r="Q41" s="36"/>
      <c r="R41" s="27"/>
      <c r="V41" s="1729" t="s">
        <v>357</v>
      </c>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1729"/>
      <c r="AS41" s="1729"/>
      <c r="AT41" s="1729"/>
      <c r="AU41" s="1729"/>
      <c r="AV41" s="1729"/>
      <c r="BA41" s="18"/>
      <c r="BB41" s="2011" t="s">
        <v>358</v>
      </c>
      <c r="BC41" s="2012"/>
      <c r="BD41" s="2012"/>
      <c r="BE41" s="2012"/>
      <c r="BF41" s="2012"/>
      <c r="BG41" s="2012"/>
      <c r="BH41" s="2012"/>
      <c r="BI41" s="2012"/>
      <c r="BJ41" s="2012"/>
      <c r="BK41" s="2012"/>
      <c r="BL41" s="2012"/>
      <c r="BM41" s="2013"/>
      <c r="BQ41" s="1728" t="s">
        <v>59</v>
      </c>
      <c r="BR41" s="1728"/>
      <c r="BS41" s="1728"/>
      <c r="BT41" s="1728"/>
      <c r="BU41" s="1728"/>
      <c r="BV41" s="1728"/>
      <c r="BW41" s="1728"/>
      <c r="BX41" s="1728"/>
      <c r="BY41" s="1728"/>
      <c r="BZ41" s="1728"/>
      <c r="CA41" s="1728"/>
      <c r="CB41" s="1728"/>
      <c r="CC41" s="1728"/>
      <c r="CD41" s="1728"/>
      <c r="CE41" s="1728"/>
      <c r="CF41" s="1728"/>
      <c r="CG41" s="1728"/>
      <c r="CH41" s="1728"/>
      <c r="CI41" s="1728"/>
      <c r="CJ41" s="1728"/>
      <c r="CK41" s="1728"/>
      <c r="CL41" s="1728"/>
      <c r="CM41" s="1728"/>
      <c r="CN41" s="1728"/>
      <c r="CO41" s="1728"/>
      <c r="CP41" s="1728"/>
      <c r="CQ41" s="1728"/>
      <c r="CR41" s="1728"/>
      <c r="CS41" s="1728"/>
      <c r="CT41" s="1728"/>
      <c r="CU41" s="1728"/>
      <c r="CV41" s="1728"/>
      <c r="CW41" s="1728"/>
      <c r="CX41" s="13"/>
      <c r="CY41" s="13"/>
      <c r="CZ41" s="13"/>
      <c r="DA41" s="13"/>
      <c r="DB41" s="13"/>
      <c r="DC41" s="15"/>
      <c r="DD41" s="1719" t="s">
        <v>529</v>
      </c>
      <c r="DE41" s="1716"/>
      <c r="DF41" s="1716" t="s">
        <v>531</v>
      </c>
      <c r="DG41" s="1716"/>
    </row>
    <row r="42" spans="4:111" ht="8.25" customHeight="1">
      <c r="D42" s="2985"/>
      <c r="E42" s="2327"/>
      <c r="F42" s="2986"/>
      <c r="G42" s="35"/>
      <c r="H42" s="1600"/>
      <c r="I42" s="1600"/>
      <c r="J42" s="1600"/>
      <c r="K42" s="1600"/>
      <c r="L42" s="1600"/>
      <c r="M42" s="1600"/>
      <c r="N42" s="1600"/>
      <c r="O42" s="1600"/>
      <c r="P42" s="1600"/>
      <c r="Q42" s="36"/>
      <c r="R42" s="27"/>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1729"/>
      <c r="AS42" s="1729"/>
      <c r="AT42" s="1729"/>
      <c r="AU42" s="1729"/>
      <c r="AV42" s="1729"/>
      <c r="BA42" s="18"/>
      <c r="BB42" s="2014"/>
      <c r="BC42" s="2015"/>
      <c r="BD42" s="2015"/>
      <c r="BE42" s="2015"/>
      <c r="BF42" s="2015"/>
      <c r="BG42" s="2015"/>
      <c r="BH42" s="2015"/>
      <c r="BI42" s="2015"/>
      <c r="BJ42" s="2015"/>
      <c r="BK42" s="2015"/>
      <c r="BL42" s="2015"/>
      <c r="BM42" s="2016"/>
      <c r="BQ42" s="1729"/>
      <c r="BR42" s="1729"/>
      <c r="BS42" s="1729"/>
      <c r="BT42" s="1729"/>
      <c r="BU42" s="1729"/>
      <c r="BV42" s="1729"/>
      <c r="BW42" s="1729"/>
      <c r="BX42" s="1729"/>
      <c r="BY42" s="1729"/>
      <c r="BZ42" s="1729"/>
      <c r="CA42" s="1729"/>
      <c r="CB42" s="1729"/>
      <c r="CC42" s="1729"/>
      <c r="CD42" s="1729"/>
      <c r="CE42" s="1729"/>
      <c r="CF42" s="1729"/>
      <c r="CG42" s="1729"/>
      <c r="CH42" s="1729"/>
      <c r="CI42" s="1729"/>
      <c r="CJ42" s="1729"/>
      <c r="CK42" s="1729"/>
      <c r="CL42" s="1729"/>
      <c r="CM42" s="1729"/>
      <c r="CN42" s="1729"/>
      <c r="CO42" s="1729"/>
      <c r="CP42" s="1729"/>
      <c r="CQ42" s="1729"/>
      <c r="CR42" s="1729"/>
      <c r="CS42" s="1729"/>
      <c r="CT42" s="1729"/>
      <c r="CU42" s="1729"/>
      <c r="CV42" s="1729"/>
      <c r="CW42" s="1729"/>
      <c r="DC42" s="18"/>
      <c r="DD42" s="1717" t="s">
        <v>88</v>
      </c>
      <c r="DE42" s="1718"/>
      <c r="DF42" s="1718" t="s">
        <v>89</v>
      </c>
      <c r="DG42" s="1718"/>
    </row>
    <row r="43" spans="4:111" ht="8.25" customHeight="1">
      <c r="D43" s="2985"/>
      <c r="E43" s="2327"/>
      <c r="F43" s="2986"/>
      <c r="G43" s="37"/>
      <c r="H43" s="2052"/>
      <c r="I43" s="2052"/>
      <c r="J43" s="2052"/>
      <c r="K43" s="2052"/>
      <c r="L43" s="2052"/>
      <c r="M43" s="2052"/>
      <c r="N43" s="2052"/>
      <c r="O43" s="2052"/>
      <c r="P43" s="2052"/>
      <c r="Q43" s="38"/>
      <c r="R43" s="39"/>
      <c r="S43" s="12"/>
      <c r="T43" s="12"/>
      <c r="U43" s="12"/>
      <c r="V43" s="1730"/>
      <c r="W43" s="1730"/>
      <c r="X43" s="1730"/>
      <c r="Y43" s="1730"/>
      <c r="Z43" s="1730"/>
      <c r="AA43" s="1730"/>
      <c r="AB43" s="1730"/>
      <c r="AC43" s="1730"/>
      <c r="AD43" s="1730"/>
      <c r="AE43" s="1730"/>
      <c r="AF43" s="1730"/>
      <c r="AG43" s="1730"/>
      <c r="AH43" s="1730"/>
      <c r="AI43" s="1730"/>
      <c r="AJ43" s="1730"/>
      <c r="AK43" s="1730"/>
      <c r="AL43" s="1730"/>
      <c r="AM43" s="1730"/>
      <c r="AN43" s="1730"/>
      <c r="AO43" s="1730"/>
      <c r="AP43" s="1730"/>
      <c r="AQ43" s="1730"/>
      <c r="AR43" s="1730"/>
      <c r="AS43" s="1730"/>
      <c r="AT43" s="1730"/>
      <c r="AU43" s="1730"/>
      <c r="AV43" s="1730"/>
      <c r="AW43" s="12"/>
      <c r="AX43" s="12"/>
      <c r="AY43" s="12"/>
      <c r="AZ43" s="12"/>
      <c r="BA43" s="20"/>
      <c r="BB43" s="2017"/>
      <c r="BC43" s="2018"/>
      <c r="BD43" s="2018"/>
      <c r="BE43" s="2018"/>
      <c r="BF43" s="2018"/>
      <c r="BG43" s="2018"/>
      <c r="BH43" s="2018"/>
      <c r="BI43" s="2018"/>
      <c r="BJ43" s="2018"/>
      <c r="BK43" s="2018"/>
      <c r="BL43" s="2018"/>
      <c r="BM43" s="2019"/>
      <c r="BN43" s="12"/>
      <c r="BO43" s="12"/>
      <c r="BP43" s="12"/>
      <c r="BQ43" s="1730"/>
      <c r="BR43" s="1730"/>
      <c r="BS43" s="1730"/>
      <c r="BT43" s="1730"/>
      <c r="BU43" s="1730"/>
      <c r="BV43" s="1730"/>
      <c r="BW43" s="1730"/>
      <c r="BX43" s="1730"/>
      <c r="BY43" s="1730"/>
      <c r="BZ43" s="1730"/>
      <c r="CA43" s="1730"/>
      <c r="CB43" s="1730"/>
      <c r="CC43" s="1730"/>
      <c r="CD43" s="1730"/>
      <c r="CE43" s="1730"/>
      <c r="CF43" s="1730"/>
      <c r="CG43" s="1730"/>
      <c r="CH43" s="1730"/>
      <c r="CI43" s="1730"/>
      <c r="CJ43" s="1730"/>
      <c r="CK43" s="1730"/>
      <c r="CL43" s="1730"/>
      <c r="CM43" s="1730"/>
      <c r="CN43" s="1730"/>
      <c r="CO43" s="1730"/>
      <c r="CP43" s="1730"/>
      <c r="CQ43" s="1730"/>
      <c r="CR43" s="1730"/>
      <c r="CS43" s="1730"/>
      <c r="CT43" s="1730"/>
      <c r="CU43" s="1730"/>
      <c r="CV43" s="1730"/>
      <c r="CW43" s="1730"/>
      <c r="CX43" s="12"/>
      <c r="CY43" s="12"/>
      <c r="CZ43" s="12"/>
      <c r="DA43" s="12"/>
      <c r="DB43" s="12"/>
      <c r="DC43" s="20"/>
      <c r="DD43" s="1717"/>
      <c r="DE43" s="1718"/>
      <c r="DF43" s="1718"/>
      <c r="DG43" s="1718"/>
    </row>
    <row r="44" spans="4:111" ht="8.25" customHeight="1">
      <c r="D44" s="2985"/>
      <c r="E44" s="2327"/>
      <c r="F44" s="2986"/>
      <c r="G44" s="2199" t="s">
        <v>359</v>
      </c>
      <c r="H44" s="2051"/>
      <c r="I44" s="2051"/>
      <c r="J44" s="2051"/>
      <c r="K44" s="2051"/>
      <c r="L44" s="2051"/>
      <c r="M44" s="2051"/>
      <c r="N44" s="2051"/>
      <c r="O44" s="2051"/>
      <c r="P44" s="2051"/>
      <c r="Q44" s="2200"/>
      <c r="R44" s="2103" t="s">
        <v>110</v>
      </c>
      <c r="S44" s="2008"/>
      <c r="T44" s="2008"/>
      <c r="U44" s="2008"/>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47" t="s">
        <v>110</v>
      </c>
      <c r="BC44" s="1997"/>
      <c r="BH44" s="1997" t="s">
        <v>41</v>
      </c>
      <c r="BI44" s="1997"/>
      <c r="BJ44" s="1997"/>
      <c r="BK44" s="1997"/>
      <c r="BL44" s="1997"/>
      <c r="BM44" s="1649"/>
      <c r="BN44" s="2007" t="s">
        <v>110</v>
      </c>
      <c r="BO44" s="2008"/>
      <c r="BP44" s="2008"/>
      <c r="BQ44" s="2008"/>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1717"/>
      <c r="DE44" s="1718"/>
      <c r="DF44" s="1718"/>
      <c r="DG44" s="1718"/>
    </row>
    <row r="45" spans="4:111" ht="8.25" customHeight="1">
      <c r="D45" s="2985"/>
      <c r="E45" s="2327"/>
      <c r="F45" s="2986"/>
      <c r="G45" s="2201"/>
      <c r="H45" s="1396"/>
      <c r="I45" s="1396"/>
      <c r="J45" s="1396"/>
      <c r="K45" s="1396"/>
      <c r="L45" s="1396"/>
      <c r="M45" s="1396"/>
      <c r="N45" s="1396"/>
      <c r="O45" s="1396"/>
      <c r="P45" s="1396"/>
      <c r="Q45" s="2202"/>
      <c r="R45" s="2104"/>
      <c r="S45" s="1748"/>
      <c r="T45" s="1748"/>
      <c r="U45" s="1748"/>
      <c r="V45" s="1615"/>
      <c r="W45" s="1616"/>
      <c r="X45" s="1616"/>
      <c r="Y45" s="1582"/>
      <c r="Z45" s="1582"/>
      <c r="AA45" s="1582"/>
      <c r="AB45" s="1582"/>
      <c r="AC45" s="1582"/>
      <c r="AD45" s="1582"/>
      <c r="AE45" s="1582"/>
      <c r="AF45" s="1582"/>
      <c r="AG45" s="1582"/>
      <c r="AH45" s="1582"/>
      <c r="AI45" s="1582"/>
      <c r="AJ45" s="1582"/>
      <c r="AK45" s="1582"/>
      <c r="AL45" s="1582"/>
      <c r="AM45" s="1582"/>
      <c r="AN45" s="1582"/>
      <c r="AO45" s="1582"/>
      <c r="AP45" s="1582"/>
      <c r="AQ45" s="1582"/>
      <c r="AR45" s="1582"/>
      <c r="AS45" s="1582"/>
      <c r="AT45" s="2050"/>
      <c r="AU45" s="1640"/>
      <c r="AV45" s="1889"/>
      <c r="AW45" s="1593"/>
      <c r="AX45" s="1594"/>
      <c r="BA45" s="18"/>
      <c r="BB45" s="1595"/>
      <c r="BC45" s="1594"/>
      <c r="BH45" s="1594"/>
      <c r="BI45" s="1594"/>
      <c r="BJ45" s="1594"/>
      <c r="BK45" s="1594"/>
      <c r="BL45" s="1594"/>
      <c r="BM45" s="2004"/>
      <c r="BN45" s="2009"/>
      <c r="BO45" s="1748"/>
      <c r="BP45" s="1748"/>
      <c r="BQ45" s="1748"/>
      <c r="BR45" s="1615" t="str">
        <f>IFERROR(MID($BR65,LEN($BR65)-10,1),"")</f>
        <v/>
      </c>
      <c r="BS45" s="1616"/>
      <c r="BT45" s="1616"/>
      <c r="BU45" s="1582" t="str">
        <f>IFERROR(MID($BR65,LEN($BR65)-9,1),"")</f>
        <v/>
      </c>
      <c r="BV45" s="1582"/>
      <c r="BW45" s="1582"/>
      <c r="BX45" s="1626" t="str">
        <f>IFERROR(MID($BR65,LEN($BR65)-8,1),"")</f>
        <v/>
      </c>
      <c r="BY45" s="1582"/>
      <c r="BZ45" s="1582"/>
      <c r="CA45" s="1582" t="str">
        <f>IFERROR(MID($BR65,LEN($BR65)-7,1),"")</f>
        <v/>
      </c>
      <c r="CB45" s="1582"/>
      <c r="CC45" s="1582"/>
      <c r="CD45" s="1582" t="str">
        <f>IFERROR(MID($BR65,LEN($BR65)-6,1),"")</f>
        <v/>
      </c>
      <c r="CE45" s="1582"/>
      <c r="CF45" s="1582"/>
      <c r="CG45" s="1582" t="str">
        <f>IFERROR(MID($BR65,LEN($BR65)-5,1),"")</f>
        <v>2</v>
      </c>
      <c r="CH45" s="1582"/>
      <c r="CI45" s="1582"/>
      <c r="CJ45" s="1582" t="str">
        <f>IFERROR(MID($BR65,LEN($BR65)-4,1),"")</f>
        <v>5</v>
      </c>
      <c r="CK45" s="1582"/>
      <c r="CL45" s="1582"/>
      <c r="CM45" s="1582" t="str">
        <f>IFERROR(MID($BR65,LEN($BR65)-3,1),"")</f>
        <v>1</v>
      </c>
      <c r="CN45" s="1582"/>
      <c r="CO45" s="1582"/>
      <c r="CP45" s="1582" t="str">
        <f>IFERROR(MID($BR65,LEN($BR65)-2,1),"")</f>
        <v>0</v>
      </c>
      <c r="CQ45" s="1582"/>
      <c r="CR45" s="1582"/>
      <c r="CS45" s="1582" t="str">
        <f>IFERROR(MID($BR65,LEN($BR65)-1,1),"")</f>
        <v>1</v>
      </c>
      <c r="CT45" s="1582"/>
      <c r="CU45" s="1582"/>
      <c r="CV45" s="1582" t="str">
        <f>IFERROR(MID($BR65,LEN($BR65),1),"")</f>
        <v>3</v>
      </c>
      <c r="CW45" s="1582"/>
      <c r="CX45" s="1596"/>
      <c r="CY45" s="1593"/>
      <c r="CZ45" s="1594"/>
      <c r="DC45" s="18"/>
      <c r="DD45" s="1717"/>
      <c r="DE45" s="1718"/>
      <c r="DF45" s="1718"/>
      <c r="DG45" s="1718"/>
    </row>
    <row r="46" spans="4:111" ht="8.25" customHeight="1">
      <c r="D46" s="2985"/>
      <c r="E46" s="2327"/>
      <c r="F46" s="2986"/>
      <c r="G46" s="2201"/>
      <c r="H46" s="1396"/>
      <c r="I46" s="1396"/>
      <c r="J46" s="1396"/>
      <c r="K46" s="1396"/>
      <c r="L46" s="1396"/>
      <c r="M46" s="1396"/>
      <c r="N46" s="1396"/>
      <c r="O46" s="1396"/>
      <c r="P46" s="1396"/>
      <c r="Q46" s="2202"/>
      <c r="R46" s="2104"/>
      <c r="S46" s="1748"/>
      <c r="T46" s="1748"/>
      <c r="U46" s="1748"/>
      <c r="V46" s="1615"/>
      <c r="W46" s="1616"/>
      <c r="X46" s="1616"/>
      <c r="Y46" s="1582"/>
      <c r="Z46" s="1582"/>
      <c r="AA46" s="1582"/>
      <c r="AB46" s="1582"/>
      <c r="AC46" s="1582"/>
      <c r="AD46" s="1582"/>
      <c r="AE46" s="1582"/>
      <c r="AF46" s="1582"/>
      <c r="AG46" s="1582"/>
      <c r="AH46" s="1582"/>
      <c r="AI46" s="1582"/>
      <c r="AJ46" s="1582"/>
      <c r="AK46" s="1582"/>
      <c r="AL46" s="1582"/>
      <c r="AM46" s="1582"/>
      <c r="AN46" s="1582"/>
      <c r="AO46" s="1582"/>
      <c r="AP46" s="1582"/>
      <c r="AQ46" s="1582"/>
      <c r="AR46" s="1582"/>
      <c r="AS46" s="1582"/>
      <c r="AT46" s="1642"/>
      <c r="AU46" s="1643"/>
      <c r="AV46" s="1690"/>
      <c r="AW46" s="1595"/>
      <c r="AX46" s="1594"/>
      <c r="BA46" s="18"/>
      <c r="BB46" s="2967" t="e">
        <f>IF(#REF!=#REF!,BB51+BB56,IF(#REF!=0,BB56,IF(#REF!=0,BB51,BB51+BB56)))</f>
        <v>#REF!</v>
      </c>
      <c r="BC46" s="2968"/>
      <c r="BD46" s="2968"/>
      <c r="BE46" s="2968"/>
      <c r="BF46" s="2968"/>
      <c r="BG46" s="2968"/>
      <c r="BH46" s="2968"/>
      <c r="BI46" s="2968"/>
      <c r="BJ46" s="2968"/>
      <c r="BK46" s="2968"/>
      <c r="BL46" s="2968"/>
      <c r="BM46" s="2969"/>
      <c r="BN46" s="2009"/>
      <c r="BO46" s="1748"/>
      <c r="BP46" s="1748"/>
      <c r="BQ46" s="1748"/>
      <c r="BR46" s="1615"/>
      <c r="BS46" s="1616"/>
      <c r="BT46" s="1616"/>
      <c r="BU46" s="1582"/>
      <c r="BV46" s="1582"/>
      <c r="BW46" s="1582"/>
      <c r="BX46" s="1626"/>
      <c r="BY46" s="1582"/>
      <c r="BZ46" s="1582"/>
      <c r="CA46" s="1582"/>
      <c r="CB46" s="1582"/>
      <c r="CC46" s="1582"/>
      <c r="CD46" s="1582"/>
      <c r="CE46" s="1582"/>
      <c r="CF46" s="1582"/>
      <c r="CG46" s="1582"/>
      <c r="CH46" s="1582"/>
      <c r="CI46" s="1582"/>
      <c r="CJ46" s="1582"/>
      <c r="CK46" s="1582"/>
      <c r="CL46" s="1582"/>
      <c r="CM46" s="1582"/>
      <c r="CN46" s="1582"/>
      <c r="CO46" s="1582"/>
      <c r="CP46" s="1582"/>
      <c r="CQ46" s="1582"/>
      <c r="CR46" s="1582"/>
      <c r="CS46" s="1582"/>
      <c r="CT46" s="1582"/>
      <c r="CU46" s="1582"/>
      <c r="CV46" s="1582"/>
      <c r="CW46" s="1582"/>
      <c r="CX46" s="1596"/>
      <c r="CY46" s="1595"/>
      <c r="CZ46" s="1594"/>
      <c r="DC46" s="18"/>
      <c r="DD46" s="1717"/>
      <c r="DE46" s="1718"/>
      <c r="DF46" s="1718"/>
      <c r="DG46" s="1718"/>
    </row>
    <row r="47" spans="4:111" ht="8.25" customHeight="1">
      <c r="D47" s="2985"/>
      <c r="E47" s="2327"/>
      <c r="F47" s="2986"/>
      <c r="G47" s="2201"/>
      <c r="H47" s="1396"/>
      <c r="I47" s="1396"/>
      <c r="J47" s="1396"/>
      <c r="K47" s="1396"/>
      <c r="L47" s="1396"/>
      <c r="M47" s="1396"/>
      <c r="N47" s="1396"/>
      <c r="O47" s="1396"/>
      <c r="P47" s="1396"/>
      <c r="Q47" s="2202"/>
      <c r="R47" s="2104"/>
      <c r="S47" s="1748"/>
      <c r="T47" s="1748"/>
      <c r="U47" s="1748"/>
      <c r="V47" s="1615"/>
      <c r="W47" s="1616"/>
      <c r="X47" s="1616"/>
      <c r="Y47" s="1582"/>
      <c r="Z47" s="1582"/>
      <c r="AA47" s="1582"/>
      <c r="AB47" s="1582"/>
      <c r="AC47" s="1582"/>
      <c r="AD47" s="1582"/>
      <c r="AE47" s="1582"/>
      <c r="AF47" s="1582"/>
      <c r="AG47" s="1582"/>
      <c r="AH47" s="1582"/>
      <c r="AI47" s="1582"/>
      <c r="AJ47" s="1582"/>
      <c r="AK47" s="1582"/>
      <c r="AL47" s="1582"/>
      <c r="AM47" s="1582"/>
      <c r="AN47" s="1582"/>
      <c r="AO47" s="1582"/>
      <c r="AP47" s="1582"/>
      <c r="AQ47" s="1582"/>
      <c r="AR47" s="1582"/>
      <c r="AS47" s="1582"/>
      <c r="AT47" s="1612"/>
      <c r="AU47" s="1645"/>
      <c r="AV47" s="1653"/>
      <c r="AW47" s="1595"/>
      <c r="AX47" s="1594"/>
      <c r="AY47" s="1731" t="s">
        <v>22</v>
      </c>
      <c r="AZ47" s="1731"/>
      <c r="BA47" s="1757"/>
      <c r="BB47" s="2967"/>
      <c r="BC47" s="2968"/>
      <c r="BD47" s="2968"/>
      <c r="BE47" s="2968"/>
      <c r="BF47" s="2968"/>
      <c r="BG47" s="2968"/>
      <c r="BH47" s="2968"/>
      <c r="BI47" s="2968"/>
      <c r="BJ47" s="2968"/>
      <c r="BK47" s="2968"/>
      <c r="BL47" s="2968"/>
      <c r="BM47" s="2969"/>
      <c r="BN47" s="2009"/>
      <c r="BO47" s="1748"/>
      <c r="BP47" s="1748"/>
      <c r="BQ47" s="1748"/>
      <c r="BR47" s="1615"/>
      <c r="BS47" s="1616"/>
      <c r="BT47" s="1616"/>
      <c r="BU47" s="1582"/>
      <c r="BV47" s="1582"/>
      <c r="BW47" s="1582"/>
      <c r="BX47" s="1626"/>
      <c r="BY47" s="1582"/>
      <c r="BZ47" s="1582"/>
      <c r="CA47" s="1582"/>
      <c r="CB47" s="1582"/>
      <c r="CC47" s="1582"/>
      <c r="CD47" s="1582"/>
      <c r="CE47" s="1582"/>
      <c r="CF47" s="1582"/>
      <c r="CG47" s="1582"/>
      <c r="CH47" s="1582"/>
      <c r="CI47" s="1582"/>
      <c r="CJ47" s="1582"/>
      <c r="CK47" s="1582"/>
      <c r="CL47" s="1582"/>
      <c r="CM47" s="1582"/>
      <c r="CN47" s="1582"/>
      <c r="CO47" s="1582"/>
      <c r="CP47" s="1582"/>
      <c r="CQ47" s="1582"/>
      <c r="CR47" s="1582"/>
      <c r="CS47" s="1582"/>
      <c r="CT47" s="1582"/>
      <c r="CU47" s="1582"/>
      <c r="CV47" s="1582"/>
      <c r="CW47" s="1582"/>
      <c r="CX47" s="1596"/>
      <c r="CY47" s="1595"/>
      <c r="CZ47" s="1594"/>
      <c r="DA47" s="1594" t="s">
        <v>26</v>
      </c>
      <c r="DB47" s="1594"/>
      <c r="DC47" s="18"/>
      <c r="DD47" s="1717"/>
      <c r="DE47" s="1718"/>
      <c r="DF47" s="1718"/>
      <c r="DG47" s="1718"/>
    </row>
    <row r="48" spans="4:111" ht="8.25" customHeight="1">
      <c r="D48" s="2985"/>
      <c r="E48" s="2327"/>
      <c r="F48" s="2986"/>
      <c r="G48" s="2203"/>
      <c r="H48" s="2204"/>
      <c r="I48" s="2204"/>
      <c r="J48" s="2204"/>
      <c r="K48" s="2204"/>
      <c r="L48" s="2204"/>
      <c r="M48" s="2204"/>
      <c r="N48" s="2204"/>
      <c r="O48" s="2204"/>
      <c r="P48" s="2204"/>
      <c r="Q48" s="2205"/>
      <c r="R48" s="2105"/>
      <c r="S48" s="1749"/>
      <c r="T48" s="1749"/>
      <c r="U48" s="1749"/>
      <c r="AD48" s="1592" t="s">
        <v>113</v>
      </c>
      <c r="AE48" s="1592"/>
      <c r="AM48" s="1592" t="s">
        <v>113</v>
      </c>
      <c r="AN48" s="1592"/>
      <c r="AY48" s="1731"/>
      <c r="AZ48" s="1731"/>
      <c r="BA48" s="1757"/>
      <c r="BB48" s="2970"/>
      <c r="BC48" s="2971"/>
      <c r="BD48" s="2971"/>
      <c r="BE48" s="2971"/>
      <c r="BF48" s="2971"/>
      <c r="BG48" s="2971"/>
      <c r="BH48" s="2971"/>
      <c r="BI48" s="2971"/>
      <c r="BJ48" s="2971"/>
      <c r="BK48" s="2971"/>
      <c r="BL48" s="2971"/>
      <c r="BM48" s="2972"/>
      <c r="BN48" s="2010"/>
      <c r="BO48" s="1749"/>
      <c r="BP48" s="1749"/>
      <c r="BQ48" s="1749"/>
      <c r="BR48" s="41"/>
      <c r="BS48" s="41"/>
      <c r="BT48" s="41"/>
      <c r="BU48" s="41"/>
      <c r="BV48" s="41"/>
      <c r="BW48" s="1592" t="s">
        <v>113</v>
      </c>
      <c r="BX48" s="1592"/>
      <c r="BY48" s="12"/>
      <c r="BZ48" s="12"/>
      <c r="CA48" s="12"/>
      <c r="CB48" s="12"/>
      <c r="CC48" s="12"/>
      <c r="CD48" s="12"/>
      <c r="CE48" s="12"/>
      <c r="CF48" s="1592" t="s">
        <v>113</v>
      </c>
      <c r="CG48" s="1592"/>
      <c r="CH48" s="12"/>
      <c r="CI48" s="12"/>
      <c r="CJ48" s="12"/>
      <c r="CK48" s="12"/>
      <c r="CL48" s="12"/>
      <c r="CM48" s="12"/>
      <c r="CN48" s="12"/>
      <c r="CO48" s="1592" t="s">
        <v>113</v>
      </c>
      <c r="CP48" s="1592"/>
      <c r="CQ48" s="12"/>
      <c r="CR48" s="12"/>
      <c r="CS48" s="12"/>
      <c r="CT48" s="12"/>
      <c r="CU48" s="12"/>
      <c r="CV48" s="12"/>
      <c r="CW48" s="12"/>
      <c r="CX48" s="12"/>
      <c r="CY48" s="12"/>
      <c r="CZ48" s="12"/>
      <c r="DA48" s="1597"/>
      <c r="DB48" s="1597"/>
      <c r="DC48" s="20"/>
      <c r="DD48" s="1717"/>
      <c r="DE48" s="1718"/>
      <c r="DF48" s="1718"/>
      <c r="DG48" s="1718"/>
    </row>
    <row r="49" spans="4:111" ht="8.25" customHeight="1">
      <c r="D49" s="2985"/>
      <c r="E49" s="2327"/>
      <c r="F49" s="2986"/>
      <c r="G49" s="2053" t="s">
        <v>40</v>
      </c>
      <c r="H49" s="2054"/>
      <c r="I49" s="2054"/>
      <c r="J49" s="2054"/>
      <c r="K49" s="2054"/>
      <c r="L49" s="2054"/>
      <c r="M49" s="2054"/>
      <c r="N49" s="2054"/>
      <c r="O49" s="2054"/>
      <c r="P49" s="2054"/>
      <c r="Q49" s="2055"/>
      <c r="R49" s="2103" t="s">
        <v>114</v>
      </c>
      <c r="S49" s="2008"/>
      <c r="T49" s="2008"/>
      <c r="U49" s="2008"/>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47" t="s">
        <v>114</v>
      </c>
      <c r="BC49" s="1997"/>
      <c r="BH49" s="1997" t="s">
        <v>41</v>
      </c>
      <c r="BI49" s="1997"/>
      <c r="BJ49" s="1997"/>
      <c r="BK49" s="1997"/>
      <c r="BL49" s="1997"/>
      <c r="BM49" s="1649"/>
      <c r="BN49" s="1748" t="s">
        <v>114</v>
      </c>
      <c r="BO49" s="1748"/>
      <c r="BP49" s="1748"/>
      <c r="BQ49" s="1748"/>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1717"/>
      <c r="DE49" s="1718"/>
      <c r="DF49" s="1718"/>
      <c r="DG49" s="1718"/>
    </row>
    <row r="50" spans="4:111" ht="8.25" customHeight="1" thickBot="1">
      <c r="D50" s="2985"/>
      <c r="E50" s="2327"/>
      <c r="F50" s="2986"/>
      <c r="G50" s="2056"/>
      <c r="H50" s="1096"/>
      <c r="I50" s="1096"/>
      <c r="J50" s="1096"/>
      <c r="K50" s="1096"/>
      <c r="L50" s="1096"/>
      <c r="M50" s="1096"/>
      <c r="N50" s="1096"/>
      <c r="O50" s="1096"/>
      <c r="P50" s="1096"/>
      <c r="Q50" s="2057"/>
      <c r="R50" s="2104"/>
      <c r="S50" s="1748"/>
      <c r="T50" s="1748"/>
      <c r="U50" s="1748"/>
      <c r="V50" s="1615" t="str">
        <f>IFERROR(MID($V65,LEN($V65)-8,1),"")</f>
        <v/>
      </c>
      <c r="W50" s="1616"/>
      <c r="X50" s="1616"/>
      <c r="Y50" s="1582" t="str">
        <f>IFERROR(MID($V65,LEN($V65)-7,1),"")</f>
        <v/>
      </c>
      <c r="Z50" s="1582"/>
      <c r="AA50" s="1582"/>
      <c r="AB50" s="1582" t="str">
        <f>IFERROR(MID($V65,LEN($V65)-6,1),"")</f>
        <v/>
      </c>
      <c r="AC50" s="1582"/>
      <c r="AD50" s="1582"/>
      <c r="AE50" s="1582" t="str">
        <f>IFERROR(MID($V65,LEN($V65)-5,1),"")</f>
        <v/>
      </c>
      <c r="AF50" s="1582"/>
      <c r="AG50" s="1582"/>
      <c r="AH50" s="1582" t="str">
        <f>IFERROR(MID($V65,LEN($V65)-4,1),"")</f>
        <v>2</v>
      </c>
      <c r="AI50" s="1582"/>
      <c r="AJ50" s="1582"/>
      <c r="AK50" s="1582" t="str">
        <f>IFERROR(MID($V65,LEN($V65)-3,1),"")</f>
        <v>4</v>
      </c>
      <c r="AL50" s="1582"/>
      <c r="AM50" s="1582"/>
      <c r="AN50" s="2050" t="str">
        <f>IFERROR(MID($V65,LEN($V65)-2,1),"")</f>
        <v>1</v>
      </c>
      <c r="AO50" s="1640"/>
      <c r="AP50" s="1641"/>
      <c r="AQ50" s="1582" t="str">
        <f>IFERROR(MID($V65,LEN($V65)-1,1),"")</f>
        <v>7</v>
      </c>
      <c r="AR50" s="1582"/>
      <c r="AS50" s="1582"/>
      <c r="AT50" s="1582" t="str">
        <f>IFERROR(MID($V65,LEN($V65),1),"")</f>
        <v>2</v>
      </c>
      <c r="AU50" s="1582"/>
      <c r="AV50" s="1596"/>
      <c r="AW50" s="1474"/>
      <c r="AX50" s="1594"/>
      <c r="BA50" s="18"/>
      <c r="BB50" s="1595"/>
      <c r="BC50" s="1594"/>
      <c r="BH50" s="1594"/>
      <c r="BI50" s="1594"/>
      <c r="BJ50" s="1594"/>
      <c r="BK50" s="1594"/>
      <c r="BL50" s="1594"/>
      <c r="BM50" s="2004"/>
      <c r="BN50" s="1748"/>
      <c r="BO50" s="1748"/>
      <c r="BP50" s="1748"/>
      <c r="BQ50" s="1748"/>
      <c r="BR50" s="1615" t="str">
        <f>IFERROR(MID($BR66,LEN($BR66)-10,1),"")</f>
        <v/>
      </c>
      <c r="BS50" s="1616"/>
      <c r="BT50" s="1616"/>
      <c r="BU50" s="1582" t="str">
        <f>IFERROR(MID($BR66,LEN($BR66)-9,1),"")</f>
        <v/>
      </c>
      <c r="BV50" s="1582"/>
      <c r="BW50" s="1582"/>
      <c r="BX50" s="1626" t="str">
        <f>IFERROR(MID($BR66,LEN($BR66)-8,1),"")</f>
        <v/>
      </c>
      <c r="BY50" s="1582"/>
      <c r="BZ50" s="1582"/>
      <c r="CA50" s="1582" t="str">
        <f>IFERROR(MID($BR66,LEN($BR66)-7,1),"")</f>
        <v/>
      </c>
      <c r="CB50" s="1582"/>
      <c r="CC50" s="1582"/>
      <c r="CD50" s="1582" t="str">
        <f>IFERROR(MID($BR66,LEN($BR66)-6,1),"")</f>
        <v/>
      </c>
      <c r="CE50" s="1582"/>
      <c r="CF50" s="1582"/>
      <c r="CG50" s="1582" t="str">
        <f>IFERROR(MID($BR66,LEN($BR66)-5,1),"")</f>
        <v/>
      </c>
      <c r="CH50" s="1582"/>
      <c r="CI50" s="1582"/>
      <c r="CJ50" s="1582" t="str">
        <f>IFERROR(MID($BR66,LEN($BR66)-4,1),"")</f>
        <v>7</v>
      </c>
      <c r="CK50" s="1582"/>
      <c r="CL50" s="1582"/>
      <c r="CM50" s="1582" t="str">
        <f>IFERROR(MID($BR66,LEN($BR66)-3,1),"")</f>
        <v>2</v>
      </c>
      <c r="CN50" s="1582"/>
      <c r="CO50" s="1582"/>
      <c r="CP50" s="1582" t="str">
        <f>IFERROR(MID($BR66,LEN($BR66)-2,1),"")</f>
        <v>5</v>
      </c>
      <c r="CQ50" s="1582"/>
      <c r="CR50" s="1582"/>
      <c r="CS50" s="1582" t="str">
        <f>IFERROR(MID($BR66,LEN($BR66)-1,1),"")</f>
        <v>1</v>
      </c>
      <c r="CT50" s="1582"/>
      <c r="CU50" s="1582"/>
      <c r="CV50" s="1582" t="str">
        <f>IFERROR(MID($BR66,LEN($BR66),1),"")</f>
        <v>6</v>
      </c>
      <c r="CW50" s="1582"/>
      <c r="CX50" s="1596"/>
      <c r="CY50" s="1593"/>
      <c r="CZ50" s="1594"/>
      <c r="DC50" s="18"/>
      <c r="DD50" s="1717"/>
      <c r="DE50" s="1718"/>
      <c r="DF50" s="1718"/>
      <c r="DG50" s="1718"/>
    </row>
    <row r="51" spans="4:111" ht="8.25" customHeight="1">
      <c r="D51" s="2985"/>
      <c r="E51" s="2327"/>
      <c r="F51" s="2986"/>
      <c r="G51" s="2056"/>
      <c r="H51" s="1096"/>
      <c r="I51" s="1096"/>
      <c r="J51" s="1096"/>
      <c r="K51" s="1096"/>
      <c r="L51" s="1096"/>
      <c r="M51" s="1096"/>
      <c r="N51" s="1096"/>
      <c r="O51" s="1096"/>
      <c r="P51" s="1096"/>
      <c r="Q51" s="2057"/>
      <c r="R51" s="2104"/>
      <c r="S51" s="1748"/>
      <c r="T51" s="1748"/>
      <c r="U51" s="1748"/>
      <c r="V51" s="1615"/>
      <c r="W51" s="1616"/>
      <c r="X51" s="1616"/>
      <c r="Y51" s="1582"/>
      <c r="Z51" s="1582"/>
      <c r="AA51" s="1582"/>
      <c r="AB51" s="1582"/>
      <c r="AC51" s="1582"/>
      <c r="AD51" s="1582"/>
      <c r="AE51" s="1582"/>
      <c r="AF51" s="1582"/>
      <c r="AG51" s="1582"/>
      <c r="AH51" s="1582"/>
      <c r="AI51" s="1582"/>
      <c r="AJ51" s="1582"/>
      <c r="AK51" s="1582"/>
      <c r="AL51" s="1582"/>
      <c r="AM51" s="1582"/>
      <c r="AN51" s="1642"/>
      <c r="AO51" s="1643"/>
      <c r="AP51" s="1644"/>
      <c r="AQ51" s="1582"/>
      <c r="AR51" s="1582"/>
      <c r="AS51" s="1582"/>
      <c r="AT51" s="1582"/>
      <c r="AU51" s="1582"/>
      <c r="AV51" s="1596"/>
      <c r="AW51" s="1594"/>
      <c r="AX51" s="1594"/>
      <c r="BB51" s="2973">
        <v>3</v>
      </c>
      <c r="BC51" s="2974"/>
      <c r="BD51" s="2974"/>
      <c r="BE51" s="2974"/>
      <c r="BF51" s="2974"/>
      <c r="BG51" s="2974"/>
      <c r="BH51" s="2974"/>
      <c r="BI51" s="2974"/>
      <c r="BJ51" s="2974"/>
      <c r="BK51" s="2974"/>
      <c r="BL51" s="2974"/>
      <c r="BM51" s="2975"/>
      <c r="BN51" s="1748"/>
      <c r="BO51" s="1748"/>
      <c r="BP51" s="1748"/>
      <c r="BQ51" s="1748"/>
      <c r="BR51" s="1615"/>
      <c r="BS51" s="1616"/>
      <c r="BT51" s="1616"/>
      <c r="BU51" s="1582"/>
      <c r="BV51" s="1582"/>
      <c r="BW51" s="1582"/>
      <c r="BX51" s="1626"/>
      <c r="BY51" s="1582"/>
      <c r="BZ51" s="1582"/>
      <c r="CA51" s="1582"/>
      <c r="CB51" s="1582"/>
      <c r="CC51" s="1582"/>
      <c r="CD51" s="1582"/>
      <c r="CE51" s="1582"/>
      <c r="CF51" s="1582"/>
      <c r="CG51" s="1582"/>
      <c r="CH51" s="1582"/>
      <c r="CI51" s="1582"/>
      <c r="CJ51" s="1582"/>
      <c r="CK51" s="1582"/>
      <c r="CL51" s="1582"/>
      <c r="CM51" s="1582"/>
      <c r="CN51" s="1582"/>
      <c r="CO51" s="1582"/>
      <c r="CP51" s="1582"/>
      <c r="CQ51" s="1582"/>
      <c r="CR51" s="1582"/>
      <c r="CS51" s="1582"/>
      <c r="CT51" s="1582"/>
      <c r="CU51" s="1582"/>
      <c r="CV51" s="1582"/>
      <c r="CW51" s="1582"/>
      <c r="CX51" s="1596"/>
      <c r="CY51" s="1595"/>
      <c r="CZ51" s="1594"/>
      <c r="DC51" s="18"/>
      <c r="DD51" s="1717"/>
      <c r="DE51" s="1718"/>
      <c r="DF51" s="1718"/>
      <c r="DG51" s="1718"/>
    </row>
    <row r="52" spans="4:111" ht="8.25" customHeight="1">
      <c r="D52" s="2985"/>
      <c r="E52" s="2327"/>
      <c r="F52" s="2986"/>
      <c r="G52" s="2056"/>
      <c r="H52" s="1096"/>
      <c r="I52" s="1096"/>
      <c r="J52" s="1096"/>
      <c r="K52" s="1096"/>
      <c r="L52" s="1096"/>
      <c r="M52" s="1096"/>
      <c r="N52" s="1096"/>
      <c r="O52" s="1096"/>
      <c r="P52" s="1096"/>
      <c r="Q52" s="2057"/>
      <c r="R52" s="2104"/>
      <c r="S52" s="1748"/>
      <c r="T52" s="1748"/>
      <c r="U52" s="1748"/>
      <c r="V52" s="1615"/>
      <c r="W52" s="1616"/>
      <c r="X52" s="1616"/>
      <c r="Y52" s="1582"/>
      <c r="Z52" s="1582"/>
      <c r="AA52" s="1582"/>
      <c r="AB52" s="1582"/>
      <c r="AC52" s="1582"/>
      <c r="AD52" s="1582"/>
      <c r="AE52" s="1582"/>
      <c r="AF52" s="1582"/>
      <c r="AG52" s="1582"/>
      <c r="AH52" s="1582"/>
      <c r="AI52" s="1582"/>
      <c r="AJ52" s="1582"/>
      <c r="AK52" s="1582"/>
      <c r="AL52" s="1582"/>
      <c r="AM52" s="1582"/>
      <c r="AN52" s="1612"/>
      <c r="AO52" s="1645"/>
      <c r="AP52" s="1646"/>
      <c r="AQ52" s="1582"/>
      <c r="AR52" s="1582"/>
      <c r="AS52" s="1582"/>
      <c r="AT52" s="1582"/>
      <c r="AU52" s="1582"/>
      <c r="AV52" s="1596"/>
      <c r="AW52" s="1594"/>
      <c r="AX52" s="1594"/>
      <c r="AY52" s="1731" t="s">
        <v>22</v>
      </c>
      <c r="AZ52" s="1731"/>
      <c r="BA52" s="1731"/>
      <c r="BB52" s="2976"/>
      <c r="BC52" s="2977"/>
      <c r="BD52" s="2977"/>
      <c r="BE52" s="2977"/>
      <c r="BF52" s="2977"/>
      <c r="BG52" s="2977"/>
      <c r="BH52" s="2977"/>
      <c r="BI52" s="2977"/>
      <c r="BJ52" s="2977"/>
      <c r="BK52" s="2977"/>
      <c r="BL52" s="2977"/>
      <c r="BM52" s="2978"/>
      <c r="BN52" s="1748"/>
      <c r="BO52" s="1748"/>
      <c r="BP52" s="1748"/>
      <c r="BQ52" s="1748"/>
      <c r="BR52" s="1615"/>
      <c r="BS52" s="1616"/>
      <c r="BT52" s="1616"/>
      <c r="BU52" s="1582"/>
      <c r="BV52" s="1582"/>
      <c r="BW52" s="1582"/>
      <c r="BX52" s="1626"/>
      <c r="BY52" s="1582"/>
      <c r="BZ52" s="1582"/>
      <c r="CA52" s="1582"/>
      <c r="CB52" s="1582"/>
      <c r="CC52" s="1582"/>
      <c r="CD52" s="1582"/>
      <c r="CE52" s="1582"/>
      <c r="CF52" s="1582"/>
      <c r="CG52" s="1582"/>
      <c r="CH52" s="1582"/>
      <c r="CI52" s="1582"/>
      <c r="CJ52" s="1582"/>
      <c r="CK52" s="1582"/>
      <c r="CL52" s="1582"/>
      <c r="CM52" s="1582"/>
      <c r="CN52" s="1582"/>
      <c r="CO52" s="1582"/>
      <c r="CP52" s="1582"/>
      <c r="CQ52" s="1582"/>
      <c r="CR52" s="1582"/>
      <c r="CS52" s="1582"/>
      <c r="CT52" s="1582"/>
      <c r="CU52" s="1582"/>
      <c r="CV52" s="1582"/>
      <c r="CW52" s="1582"/>
      <c r="CX52" s="1596"/>
      <c r="CY52" s="1595"/>
      <c r="CZ52" s="1594"/>
      <c r="DA52" s="1594" t="s">
        <v>26</v>
      </c>
      <c r="DB52" s="1594"/>
      <c r="DC52" s="18"/>
      <c r="DD52" s="1717"/>
      <c r="DE52" s="1718"/>
      <c r="DF52" s="1718"/>
      <c r="DG52" s="1718"/>
    </row>
    <row r="53" spans="4:111" ht="8.25" customHeight="1" thickBot="1">
      <c r="D53" s="2985"/>
      <c r="E53" s="2327"/>
      <c r="F53" s="2986"/>
      <c r="G53" s="2058"/>
      <c r="H53" s="2059"/>
      <c r="I53" s="2059"/>
      <c r="J53" s="2059"/>
      <c r="K53" s="2059"/>
      <c r="L53" s="2059"/>
      <c r="M53" s="2059"/>
      <c r="N53" s="2059"/>
      <c r="O53" s="2059"/>
      <c r="P53" s="2059"/>
      <c r="Q53" s="2060"/>
      <c r="R53" s="2105"/>
      <c r="S53" s="1749"/>
      <c r="T53" s="1749"/>
      <c r="U53" s="1749"/>
      <c r="V53" s="12"/>
      <c r="W53" s="12"/>
      <c r="X53" s="12"/>
      <c r="Y53" s="12"/>
      <c r="Z53" s="12"/>
      <c r="AA53" s="12"/>
      <c r="AB53" s="12"/>
      <c r="AC53" s="12"/>
      <c r="AD53" s="1592" t="s">
        <v>113</v>
      </c>
      <c r="AE53" s="1592"/>
      <c r="AF53" s="12"/>
      <c r="AG53" s="12"/>
      <c r="AH53" s="12"/>
      <c r="AI53" s="12"/>
      <c r="AJ53" s="12"/>
      <c r="AK53" s="12"/>
      <c r="AL53" s="12"/>
      <c r="AM53" s="1592" t="s">
        <v>113</v>
      </c>
      <c r="AN53" s="1592"/>
      <c r="AO53" s="12"/>
      <c r="AP53" s="12"/>
      <c r="AQ53" s="12"/>
      <c r="AR53" s="12"/>
      <c r="AS53" s="12"/>
      <c r="AT53" s="12"/>
      <c r="AU53" s="12"/>
      <c r="AV53" s="12"/>
      <c r="AW53" s="12"/>
      <c r="AX53" s="12"/>
      <c r="AY53" s="1992"/>
      <c r="AZ53" s="1992"/>
      <c r="BA53" s="1992"/>
      <c r="BB53" s="2979"/>
      <c r="BC53" s="2980"/>
      <c r="BD53" s="2980"/>
      <c r="BE53" s="2980"/>
      <c r="BF53" s="2980"/>
      <c r="BG53" s="2980"/>
      <c r="BH53" s="2980"/>
      <c r="BI53" s="2980"/>
      <c r="BJ53" s="2980"/>
      <c r="BK53" s="2980"/>
      <c r="BL53" s="2980"/>
      <c r="BM53" s="2981"/>
      <c r="BN53" s="1749"/>
      <c r="BO53" s="1749"/>
      <c r="BP53" s="1749"/>
      <c r="BQ53" s="1749"/>
      <c r="BR53" s="41"/>
      <c r="BS53" s="41"/>
      <c r="BT53" s="41"/>
      <c r="BU53" s="41"/>
      <c r="BV53" s="41"/>
      <c r="BW53" s="1592" t="s">
        <v>113</v>
      </c>
      <c r="BX53" s="1592"/>
      <c r="BY53" s="12"/>
      <c r="BZ53" s="12"/>
      <c r="CA53" s="12"/>
      <c r="CB53" s="12"/>
      <c r="CC53" s="12"/>
      <c r="CD53" s="12"/>
      <c r="CE53" s="12"/>
      <c r="CF53" s="1592" t="s">
        <v>113</v>
      </c>
      <c r="CG53" s="1592"/>
      <c r="CH53" s="12"/>
      <c r="CI53" s="12"/>
      <c r="CJ53" s="12"/>
      <c r="CK53" s="12"/>
      <c r="CL53" s="12"/>
      <c r="CM53" s="12"/>
      <c r="CN53" s="12"/>
      <c r="CO53" s="1592" t="s">
        <v>113</v>
      </c>
      <c r="CP53" s="1592"/>
      <c r="CQ53" s="12"/>
      <c r="CR53" s="12"/>
      <c r="CS53" s="12"/>
      <c r="CT53" s="12"/>
      <c r="CU53" s="12"/>
      <c r="CV53" s="12"/>
      <c r="CW53" s="12"/>
      <c r="CX53" s="12"/>
      <c r="CY53" s="12"/>
      <c r="CZ53" s="12"/>
      <c r="DA53" s="1597"/>
      <c r="DB53" s="1597"/>
      <c r="DC53" s="20"/>
      <c r="DD53" s="1717"/>
      <c r="DE53" s="1718"/>
      <c r="DF53" s="1718"/>
      <c r="DG53" s="1718"/>
    </row>
    <row r="54" spans="4:111" ht="8.25" customHeight="1">
      <c r="D54" s="2985"/>
      <c r="E54" s="2327"/>
      <c r="F54" s="2986"/>
      <c r="G54" s="2053" t="s">
        <v>678</v>
      </c>
      <c r="H54" s="2054"/>
      <c r="I54" s="2054"/>
      <c r="J54" s="2054"/>
      <c r="K54" s="2054"/>
      <c r="L54" s="2054"/>
      <c r="M54" s="2054"/>
      <c r="N54" s="2054"/>
      <c r="O54" s="2054"/>
      <c r="P54" s="2054"/>
      <c r="Q54" s="2055"/>
      <c r="R54" s="2338" t="s">
        <v>117</v>
      </c>
      <c r="S54" s="1752"/>
      <c r="T54" s="1752"/>
      <c r="U54" s="1752"/>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47" t="s">
        <v>117</v>
      </c>
      <c r="BC54" s="1997"/>
      <c r="BH54" s="1997" t="s">
        <v>41</v>
      </c>
      <c r="BI54" s="1997"/>
      <c r="BJ54" s="1997"/>
      <c r="BK54" s="1997"/>
      <c r="BL54" s="1997"/>
      <c r="BM54" s="1649"/>
      <c r="BN54" s="1751" t="s">
        <v>117</v>
      </c>
      <c r="BO54" s="1752"/>
      <c r="BP54" s="1752"/>
      <c r="BQ54" s="1752"/>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1718"/>
      <c r="DG54" s="1718"/>
    </row>
    <row r="55" spans="4:111" ht="8.25" customHeight="1" thickBot="1">
      <c r="D55" s="2985"/>
      <c r="E55" s="2327"/>
      <c r="F55" s="2986"/>
      <c r="G55" s="2056"/>
      <c r="H55" s="1096"/>
      <c r="I55" s="1096"/>
      <c r="J55" s="1096"/>
      <c r="K55" s="1096"/>
      <c r="L55" s="1096"/>
      <c r="M55" s="1096"/>
      <c r="N55" s="1096"/>
      <c r="O55" s="1096"/>
      <c r="P55" s="1096"/>
      <c r="Q55" s="2057"/>
      <c r="R55" s="2209"/>
      <c r="S55" s="1754"/>
      <c r="T55" s="1754"/>
      <c r="U55" s="1754"/>
      <c r="V55" s="1615" t="str">
        <f>IFERROR(MID($V67,LEN($V67)-8,1),"")</f>
        <v/>
      </c>
      <c r="W55" s="1616"/>
      <c r="X55" s="1616"/>
      <c r="Y55" s="1582" t="str">
        <f>IFERROR(MID($V67,LEN($V67)-7,1),"")</f>
        <v/>
      </c>
      <c r="Z55" s="1582"/>
      <c r="AA55" s="1582"/>
      <c r="AB55" s="1582" t="str">
        <f>IFERROR(MID($V67,LEN($V67)-6,1),"")</f>
        <v/>
      </c>
      <c r="AC55" s="1582"/>
      <c r="AD55" s="1582"/>
      <c r="AE55" s="1582" t="str">
        <f>IFERROR(MID($V67,LEN($V67)-5,1),"")</f>
        <v/>
      </c>
      <c r="AF55" s="1582"/>
      <c r="AG55" s="1582"/>
      <c r="AH55" s="1582" t="str">
        <f>IFERROR(MID($V67,LEN($V67)-4,1),"")</f>
        <v>1</v>
      </c>
      <c r="AI55" s="1582"/>
      <c r="AJ55" s="1582"/>
      <c r="AK55" s="1582" t="str">
        <f>IFERROR(MID($V67,LEN($V67)-3,1),"")</f>
        <v>9</v>
      </c>
      <c r="AL55" s="1582"/>
      <c r="AM55" s="1582"/>
      <c r="AN55" s="1582" t="str">
        <f>IFERROR(MID($V67,LEN($V67)-2,1),"")</f>
        <v>8</v>
      </c>
      <c r="AO55" s="1582"/>
      <c r="AP55" s="1582"/>
      <c r="AQ55" s="1582" t="str">
        <f>IFERROR(MID($V67,LEN($V67)-1,1),"")</f>
        <v>3</v>
      </c>
      <c r="AR55" s="1582"/>
      <c r="AS55" s="1582"/>
      <c r="AT55" s="1582" t="str">
        <f>IFERROR(MID($V67,LEN($V67),1),"")</f>
        <v>3</v>
      </c>
      <c r="AU55" s="1582"/>
      <c r="AV55" s="1596"/>
      <c r="AW55" s="1593"/>
      <c r="AX55" s="1594"/>
      <c r="BA55" s="18"/>
      <c r="BB55" s="1595"/>
      <c r="BC55" s="1594"/>
      <c r="BH55" s="1594"/>
      <c r="BI55" s="1594"/>
      <c r="BJ55" s="1594"/>
      <c r="BK55" s="1594"/>
      <c r="BL55" s="1594"/>
      <c r="BM55" s="2004"/>
      <c r="BN55" s="1753"/>
      <c r="BO55" s="1754"/>
      <c r="BP55" s="1754"/>
      <c r="BQ55" s="1754"/>
      <c r="BR55" s="1615" t="str">
        <f>IFERROR(MID($BR67,LEN($BR67)-10,1),"")</f>
        <v/>
      </c>
      <c r="BS55" s="1616"/>
      <c r="BT55" s="1616"/>
      <c r="BU55" s="1582" t="str">
        <f>IFERROR(MID($BR67,LEN($BR67)-9,1),"")</f>
        <v/>
      </c>
      <c r="BV55" s="1582"/>
      <c r="BW55" s="1582"/>
      <c r="BX55" s="1626" t="str">
        <f>IFERROR(MID($BR67,LEN($BR67)-8,1),"")</f>
        <v/>
      </c>
      <c r="BY55" s="1582"/>
      <c r="BZ55" s="1582"/>
      <c r="CA55" s="1582" t="str">
        <f>IFERROR(MID($BR67,LEN($BR67)-7,1),"")</f>
        <v/>
      </c>
      <c r="CB55" s="1582"/>
      <c r="CC55" s="1582"/>
      <c r="CD55" s="1582" t="str">
        <f>IFERROR(MID($BR67,LEN($BR67)-6,1),"")</f>
        <v/>
      </c>
      <c r="CE55" s="1582"/>
      <c r="CF55" s="1582"/>
      <c r="CG55" s="1582" t="str">
        <f>IFERROR(MID($BR67,LEN($BR67)-5,1),"")</f>
        <v>1</v>
      </c>
      <c r="CH55" s="1582"/>
      <c r="CI55" s="1582"/>
      <c r="CJ55" s="1582" t="str">
        <f>IFERROR(MID($BR67,LEN($BR67)-4,1),"")</f>
        <v>7</v>
      </c>
      <c r="CK55" s="1582"/>
      <c r="CL55" s="1582"/>
      <c r="CM55" s="1582" t="str">
        <f>IFERROR(MID($BR67,LEN($BR67)-3,1),"")</f>
        <v>8</v>
      </c>
      <c r="CN55" s="1582"/>
      <c r="CO55" s="1582"/>
      <c r="CP55" s="1582" t="str">
        <f>IFERROR(MID($BR67,LEN($BR67)-2,1),"")</f>
        <v>4</v>
      </c>
      <c r="CQ55" s="1582"/>
      <c r="CR55" s="1582"/>
      <c r="CS55" s="1582" t="str">
        <f>IFERROR(MID($BR67,LEN($BR67)-1,1),"")</f>
        <v>9</v>
      </c>
      <c r="CT55" s="1582"/>
      <c r="CU55" s="1582"/>
      <c r="CV55" s="1582" t="str">
        <f>IFERROR(MID($BR67,LEN($BR67),1),"")</f>
        <v>7</v>
      </c>
      <c r="CW55" s="1582"/>
      <c r="CX55" s="1596"/>
      <c r="CY55" s="1593"/>
      <c r="CZ55" s="1594"/>
      <c r="DC55" s="18"/>
      <c r="DF55" s="1718"/>
      <c r="DG55" s="1718"/>
    </row>
    <row r="56" spans="4:111" ht="8.25" customHeight="1">
      <c r="D56" s="2985"/>
      <c r="E56" s="2327"/>
      <c r="F56" s="2986"/>
      <c r="G56" s="2056"/>
      <c r="H56" s="1096"/>
      <c r="I56" s="1096"/>
      <c r="J56" s="1096"/>
      <c r="K56" s="1096"/>
      <c r="L56" s="1096"/>
      <c r="M56" s="1096"/>
      <c r="N56" s="1096"/>
      <c r="O56" s="1096"/>
      <c r="P56" s="1096"/>
      <c r="Q56" s="2057"/>
      <c r="R56" s="2209"/>
      <c r="S56" s="1754"/>
      <c r="T56" s="1754"/>
      <c r="U56" s="1754"/>
      <c r="V56" s="1615"/>
      <c r="W56" s="1616"/>
      <c r="X56" s="1616"/>
      <c r="Y56" s="1582"/>
      <c r="Z56" s="1582"/>
      <c r="AA56" s="1582"/>
      <c r="AB56" s="1582"/>
      <c r="AC56" s="1582"/>
      <c r="AD56" s="1582"/>
      <c r="AE56" s="1582"/>
      <c r="AF56" s="1582"/>
      <c r="AG56" s="1582"/>
      <c r="AH56" s="1582"/>
      <c r="AI56" s="1582"/>
      <c r="AJ56" s="1582"/>
      <c r="AK56" s="1582"/>
      <c r="AL56" s="1582"/>
      <c r="AM56" s="1582"/>
      <c r="AN56" s="1582"/>
      <c r="AO56" s="1582"/>
      <c r="AP56" s="1582"/>
      <c r="AQ56" s="1582"/>
      <c r="AR56" s="1582"/>
      <c r="AS56" s="1582"/>
      <c r="AT56" s="1582"/>
      <c r="AU56" s="1582"/>
      <c r="AV56" s="1596"/>
      <c r="AW56" s="1595"/>
      <c r="AX56" s="1594"/>
      <c r="BB56" s="2993">
        <v>9</v>
      </c>
      <c r="BC56" s="2994"/>
      <c r="BD56" s="2994"/>
      <c r="BE56" s="2994"/>
      <c r="BF56" s="2994"/>
      <c r="BG56" s="2994"/>
      <c r="BH56" s="2994"/>
      <c r="BI56" s="2994"/>
      <c r="BJ56" s="2994"/>
      <c r="BK56" s="2994"/>
      <c r="BL56" s="2994"/>
      <c r="BM56" s="2995"/>
      <c r="BN56" s="1754"/>
      <c r="BO56" s="1754"/>
      <c r="BP56" s="1754"/>
      <c r="BQ56" s="1754"/>
      <c r="BR56" s="1615"/>
      <c r="BS56" s="1616"/>
      <c r="BT56" s="1616"/>
      <c r="BU56" s="1582"/>
      <c r="BV56" s="1582"/>
      <c r="BW56" s="1582"/>
      <c r="BX56" s="1626"/>
      <c r="BY56" s="1582"/>
      <c r="BZ56" s="1582"/>
      <c r="CA56" s="1582"/>
      <c r="CB56" s="1582"/>
      <c r="CC56" s="1582"/>
      <c r="CD56" s="1582"/>
      <c r="CE56" s="1582"/>
      <c r="CF56" s="1582"/>
      <c r="CG56" s="1582"/>
      <c r="CH56" s="1582"/>
      <c r="CI56" s="1582"/>
      <c r="CJ56" s="1582"/>
      <c r="CK56" s="1582"/>
      <c r="CL56" s="1582"/>
      <c r="CM56" s="1582"/>
      <c r="CN56" s="1582"/>
      <c r="CO56" s="1582"/>
      <c r="CP56" s="1582"/>
      <c r="CQ56" s="1582"/>
      <c r="CR56" s="1582"/>
      <c r="CS56" s="1582"/>
      <c r="CT56" s="1582"/>
      <c r="CU56" s="1582"/>
      <c r="CV56" s="1582"/>
      <c r="CW56" s="1582"/>
      <c r="CX56" s="1596"/>
      <c r="CY56" s="1595"/>
      <c r="CZ56" s="1594"/>
      <c r="DC56" s="18"/>
      <c r="DF56" s="1718"/>
      <c r="DG56" s="1718"/>
    </row>
    <row r="57" spans="4:111" ht="8.25" customHeight="1">
      <c r="D57" s="2985"/>
      <c r="E57" s="2327"/>
      <c r="F57" s="2986"/>
      <c r="G57" s="2056"/>
      <c r="H57" s="1096"/>
      <c r="I57" s="1096"/>
      <c r="J57" s="1096"/>
      <c r="K57" s="1096"/>
      <c r="L57" s="1096"/>
      <c r="M57" s="1096"/>
      <c r="N57" s="1096"/>
      <c r="O57" s="1096"/>
      <c r="P57" s="1096"/>
      <c r="Q57" s="2057"/>
      <c r="R57" s="2209"/>
      <c r="S57" s="1754"/>
      <c r="T57" s="1754"/>
      <c r="U57" s="1754"/>
      <c r="V57" s="1615"/>
      <c r="W57" s="1616"/>
      <c r="X57" s="1616"/>
      <c r="Y57" s="1582"/>
      <c r="Z57" s="1582"/>
      <c r="AA57" s="1582"/>
      <c r="AB57" s="1582"/>
      <c r="AC57" s="1582"/>
      <c r="AD57" s="1582"/>
      <c r="AE57" s="1582"/>
      <c r="AF57" s="1582"/>
      <c r="AG57" s="1582"/>
      <c r="AH57" s="1582"/>
      <c r="AI57" s="1582"/>
      <c r="AJ57" s="1582"/>
      <c r="AK57" s="1582"/>
      <c r="AL57" s="1582"/>
      <c r="AM57" s="1582"/>
      <c r="AN57" s="1582"/>
      <c r="AO57" s="1582"/>
      <c r="AP57" s="1582"/>
      <c r="AQ57" s="1582"/>
      <c r="AR57" s="1582"/>
      <c r="AS57" s="1582"/>
      <c r="AT57" s="1582"/>
      <c r="AU57" s="1582"/>
      <c r="AV57" s="1596"/>
      <c r="AW57" s="1595"/>
      <c r="AX57" s="1594"/>
      <c r="AY57" s="1731" t="s">
        <v>22</v>
      </c>
      <c r="AZ57" s="1731"/>
      <c r="BA57" s="1731"/>
      <c r="BB57" s="2996"/>
      <c r="BC57" s="2997"/>
      <c r="BD57" s="2997"/>
      <c r="BE57" s="2997"/>
      <c r="BF57" s="2997"/>
      <c r="BG57" s="2997"/>
      <c r="BH57" s="2997"/>
      <c r="BI57" s="2997"/>
      <c r="BJ57" s="2997"/>
      <c r="BK57" s="2997"/>
      <c r="BL57" s="2997"/>
      <c r="BM57" s="2998"/>
      <c r="BN57" s="1754"/>
      <c r="BO57" s="1754"/>
      <c r="BP57" s="1754"/>
      <c r="BQ57" s="1754"/>
      <c r="BR57" s="1615"/>
      <c r="BS57" s="1616"/>
      <c r="BT57" s="1616"/>
      <c r="BU57" s="1582"/>
      <c r="BV57" s="1582"/>
      <c r="BW57" s="1582"/>
      <c r="BX57" s="1626"/>
      <c r="BY57" s="1582"/>
      <c r="BZ57" s="1582"/>
      <c r="CA57" s="1582"/>
      <c r="CB57" s="1582"/>
      <c r="CC57" s="1582"/>
      <c r="CD57" s="1582"/>
      <c r="CE57" s="1582"/>
      <c r="CF57" s="1582"/>
      <c r="CG57" s="1582"/>
      <c r="CH57" s="1582"/>
      <c r="CI57" s="1582"/>
      <c r="CJ57" s="1582"/>
      <c r="CK57" s="1582"/>
      <c r="CL57" s="1582"/>
      <c r="CM57" s="1582"/>
      <c r="CN57" s="1582"/>
      <c r="CO57" s="1582"/>
      <c r="CP57" s="1582"/>
      <c r="CQ57" s="1582"/>
      <c r="CR57" s="1582"/>
      <c r="CS57" s="1582"/>
      <c r="CT57" s="1582"/>
      <c r="CU57" s="1582"/>
      <c r="CV57" s="1582"/>
      <c r="CW57" s="1582"/>
      <c r="CX57" s="1596"/>
      <c r="CY57" s="1595"/>
      <c r="CZ57" s="1594"/>
      <c r="DA57" s="1594" t="s">
        <v>26</v>
      </c>
      <c r="DB57" s="1594"/>
      <c r="DC57" s="18"/>
      <c r="DF57" s="1718"/>
      <c r="DG57" s="1718"/>
    </row>
    <row r="58" spans="4:111" ht="8.25" customHeight="1" thickBot="1">
      <c r="D58" s="2329"/>
      <c r="E58" s="2330"/>
      <c r="F58" s="2331"/>
      <c r="G58" s="2058"/>
      <c r="H58" s="2059"/>
      <c r="I58" s="2059"/>
      <c r="J58" s="2059"/>
      <c r="K58" s="2059"/>
      <c r="L58" s="2059"/>
      <c r="M58" s="2059"/>
      <c r="N58" s="2059"/>
      <c r="O58" s="2059"/>
      <c r="P58" s="2059"/>
      <c r="Q58" s="2060"/>
      <c r="R58" s="2209"/>
      <c r="S58" s="1754"/>
      <c r="T58" s="1754"/>
      <c r="U58" s="1754"/>
      <c r="Y58" s="12"/>
      <c r="Z58" s="12"/>
      <c r="AA58" s="12"/>
      <c r="AB58" s="12"/>
      <c r="AC58" s="12"/>
      <c r="AD58" s="1592" t="s">
        <v>113</v>
      </c>
      <c r="AE58" s="1592"/>
      <c r="AF58" s="12"/>
      <c r="AG58" s="12"/>
      <c r="AH58" s="12"/>
      <c r="AI58" s="12"/>
      <c r="AJ58" s="12"/>
      <c r="AK58" s="12"/>
      <c r="AL58" s="12"/>
      <c r="AM58" s="1592" t="s">
        <v>113</v>
      </c>
      <c r="AN58" s="1592"/>
      <c r="AO58" s="12"/>
      <c r="AP58" s="12"/>
      <c r="AQ58" s="12"/>
      <c r="AR58" s="12"/>
      <c r="AS58" s="12"/>
      <c r="AT58" s="12"/>
      <c r="AU58" s="12"/>
      <c r="AV58" s="12"/>
      <c r="AY58" s="1731"/>
      <c r="AZ58" s="1731"/>
      <c r="BA58" s="1731"/>
      <c r="BB58" s="2999"/>
      <c r="BC58" s="3000"/>
      <c r="BD58" s="3000"/>
      <c r="BE58" s="3000"/>
      <c r="BF58" s="3000"/>
      <c r="BG58" s="3000"/>
      <c r="BH58" s="3000"/>
      <c r="BI58" s="3000"/>
      <c r="BJ58" s="3000"/>
      <c r="BK58" s="3000"/>
      <c r="BL58" s="3000"/>
      <c r="BM58" s="3001"/>
      <c r="BN58" s="1754"/>
      <c r="BO58" s="1754"/>
      <c r="BP58" s="1754"/>
      <c r="BQ58" s="1754"/>
      <c r="BR58" s="41"/>
      <c r="BS58" s="41"/>
      <c r="BT58" s="41"/>
      <c r="BU58" s="41"/>
      <c r="BV58" s="41"/>
      <c r="BW58" s="1592" t="s">
        <v>113</v>
      </c>
      <c r="BX58" s="1592"/>
      <c r="BY58" s="12"/>
      <c r="BZ58" s="12"/>
      <c r="CA58" s="12"/>
      <c r="CB58" s="12"/>
      <c r="CC58" s="12"/>
      <c r="CD58" s="12"/>
      <c r="CE58" s="12"/>
      <c r="CF58" s="1592" t="s">
        <v>113</v>
      </c>
      <c r="CG58" s="1592"/>
      <c r="CH58" s="12"/>
      <c r="CI58" s="12"/>
      <c r="CJ58" s="12"/>
      <c r="CK58" s="12"/>
      <c r="CL58" s="12"/>
      <c r="CM58" s="12"/>
      <c r="CN58" s="12"/>
      <c r="CO58" s="1592" t="s">
        <v>113</v>
      </c>
      <c r="CP58" s="1592"/>
      <c r="CQ58" s="12"/>
      <c r="CR58" s="12"/>
      <c r="CS58" s="12"/>
      <c r="CT58" s="12"/>
      <c r="CU58" s="12"/>
      <c r="CV58" s="12"/>
      <c r="CW58" s="12"/>
      <c r="CX58" s="12"/>
      <c r="DA58" s="1594"/>
      <c r="DB58" s="1594"/>
      <c r="DC58" s="18"/>
      <c r="DF58" s="1718"/>
      <c r="DG58" s="1718"/>
    </row>
    <row r="59" spans="4:111" ht="8.25" customHeight="1" thickTop="1">
      <c r="D59" s="78"/>
      <c r="E59" s="79"/>
      <c r="F59" s="79"/>
      <c r="G59" s="79"/>
      <c r="H59" s="79"/>
      <c r="I59" s="79"/>
      <c r="J59" s="79"/>
      <c r="K59" s="79"/>
      <c r="L59" s="79"/>
      <c r="M59" s="79"/>
      <c r="N59" s="79"/>
      <c r="O59" s="79"/>
      <c r="P59" s="79"/>
      <c r="Q59" s="80"/>
      <c r="R59" s="2208" t="s">
        <v>119</v>
      </c>
      <c r="S59" s="1755"/>
      <c r="T59" s="1755"/>
      <c r="U59" s="1755"/>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95" t="s">
        <v>119</v>
      </c>
      <c r="BC59" s="1594"/>
      <c r="BH59" s="1594" t="s">
        <v>41</v>
      </c>
      <c r="BI59" s="1594"/>
      <c r="BJ59" s="1594"/>
      <c r="BK59" s="1594"/>
      <c r="BL59" s="1594"/>
      <c r="BM59" s="2004"/>
      <c r="BN59" s="1755" t="s">
        <v>119</v>
      </c>
      <c r="BO59" s="1755"/>
      <c r="BP59" s="1755"/>
      <c r="BQ59" s="1755"/>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1718"/>
      <c r="DG59" s="1718"/>
    </row>
    <row r="60" spans="4:111" ht="8.25" customHeight="1">
      <c r="D60" s="2100" t="s">
        <v>24</v>
      </c>
      <c r="E60" s="2101"/>
      <c r="F60" s="2101"/>
      <c r="G60" s="2101"/>
      <c r="H60" s="2101"/>
      <c r="I60" s="2101"/>
      <c r="J60" s="2101"/>
      <c r="K60" s="2101"/>
      <c r="L60" s="2101"/>
      <c r="M60" s="2101"/>
      <c r="N60" s="2101"/>
      <c r="O60" s="2101"/>
      <c r="P60" s="2101"/>
      <c r="Q60" s="2102"/>
      <c r="R60" s="2209"/>
      <c r="S60" s="1754"/>
      <c r="T60" s="1754"/>
      <c r="U60" s="1754"/>
      <c r="V60" s="1615" t="str">
        <f>IFERROR(MID($V68,LEN($V68)-8,1),"")</f>
        <v/>
      </c>
      <c r="W60" s="1616"/>
      <c r="X60" s="1616"/>
      <c r="Y60" s="1582" t="str">
        <f>IFERROR(MID($V68,LEN($V68)-7,1),"")</f>
        <v/>
      </c>
      <c r="Z60" s="1582"/>
      <c r="AA60" s="1582"/>
      <c r="AB60" s="1582" t="str">
        <f>IFERROR(MID($V68,LEN($V68)-6,1),"")</f>
        <v/>
      </c>
      <c r="AC60" s="1582"/>
      <c r="AD60" s="1582"/>
      <c r="AE60" s="1582" t="str">
        <f>IFERROR(MID($V68,LEN($V68)-5,1),"")</f>
        <v/>
      </c>
      <c r="AF60" s="1582"/>
      <c r="AG60" s="1582"/>
      <c r="AH60" s="1582" t="str">
        <f>IFERROR(MID($V68,LEN($V68)-4,1),"")</f>
        <v>2</v>
      </c>
      <c r="AI60" s="1582"/>
      <c r="AJ60" s="1582"/>
      <c r="AK60" s="1582" t="str">
        <f>IFERROR(MID($V68,LEN($V68)-3,1),"")</f>
        <v>4</v>
      </c>
      <c r="AL60" s="1582"/>
      <c r="AM60" s="1582"/>
      <c r="AN60" s="1582" t="str">
        <f>IFERROR(MID($V68,LEN($V68)-2,1),"")</f>
        <v>1</v>
      </c>
      <c r="AO60" s="1582"/>
      <c r="AP60" s="1582"/>
      <c r="AQ60" s="1582" t="str">
        <f>IFERROR(MID($V68,LEN($V68)-1,1),"")</f>
        <v>7</v>
      </c>
      <c r="AR60" s="1582"/>
      <c r="AS60" s="1582"/>
      <c r="AT60" s="1582" t="str">
        <f>IFERROR(MID($V68,LEN($V68),1),"")</f>
        <v>2</v>
      </c>
      <c r="AU60" s="1582"/>
      <c r="AV60" s="1596"/>
      <c r="AW60" s="1593"/>
      <c r="AX60" s="1594"/>
      <c r="BB60" s="1595"/>
      <c r="BC60" s="1594"/>
      <c r="BH60" s="1594"/>
      <c r="BI60" s="1594"/>
      <c r="BJ60" s="1594"/>
      <c r="BK60" s="1594"/>
      <c r="BL60" s="1594"/>
      <c r="BM60" s="2004"/>
      <c r="BN60" s="1754"/>
      <c r="BO60" s="1754"/>
      <c r="BP60" s="1754"/>
      <c r="BQ60" s="1754"/>
      <c r="BR60" s="1615" t="str">
        <f>IFERROR(MID($BR68,LEN($BR68)-10,1),"")</f>
        <v/>
      </c>
      <c r="BS60" s="1616"/>
      <c r="BT60" s="1616"/>
      <c r="BU60" s="1582" t="str">
        <f>IFERROR(MID($BR68,LEN($BR68)-9,1),"")</f>
        <v/>
      </c>
      <c r="BV60" s="1582"/>
      <c r="BW60" s="1582"/>
      <c r="BX60" s="1626" t="str">
        <f>IFERROR(MID($BR68,LEN($BR68)-8,1),"")</f>
        <v/>
      </c>
      <c r="BY60" s="1582"/>
      <c r="BZ60" s="1582"/>
      <c r="CA60" s="1582" t="str">
        <f>IFERROR(MID($BR68,LEN($BR68)-7,1),"")</f>
        <v/>
      </c>
      <c r="CB60" s="1582"/>
      <c r="CC60" s="1582"/>
      <c r="CD60" s="1582" t="str">
        <f>IFERROR(MID($BR68,LEN($BR68)-6,1),"")</f>
        <v/>
      </c>
      <c r="CE60" s="1582"/>
      <c r="CF60" s="1582"/>
      <c r="CG60" s="1582" t="str">
        <f>IFERROR(MID($BR68,LEN($BR68)-5,1),"")</f>
        <v/>
      </c>
      <c r="CH60" s="1582"/>
      <c r="CI60" s="1582"/>
      <c r="CJ60" s="1582" t="str">
        <f>IFERROR(MID($BR68,LEN($BR68)-4,1),"")</f>
        <v/>
      </c>
      <c r="CK60" s="1582"/>
      <c r="CL60" s="1582"/>
      <c r="CM60" s="1582" t="str">
        <f>IFERROR(MID($BR68,LEN($BR68)-3,1),"")</f>
        <v/>
      </c>
      <c r="CN60" s="1582"/>
      <c r="CO60" s="1582"/>
      <c r="CP60" s="1582" t="str">
        <f>IFERROR(MID($BR68,LEN($BR68)-2,1),"")</f>
        <v>4</v>
      </c>
      <c r="CQ60" s="1582"/>
      <c r="CR60" s="1582"/>
      <c r="CS60" s="1582" t="str">
        <f>IFERROR(MID($BR68,LEN($BR68)-1,1),"")</f>
        <v>8</v>
      </c>
      <c r="CT60" s="1582"/>
      <c r="CU60" s="1582"/>
      <c r="CV60" s="1582" t="str">
        <f>IFERROR(MID($BR68,LEN($BR68),1),"")</f>
        <v>3</v>
      </c>
      <c r="CW60" s="1582"/>
      <c r="CX60" s="1596"/>
      <c r="CY60" s="1593"/>
      <c r="CZ60" s="1594"/>
      <c r="DC60" s="74"/>
      <c r="DF60" s="1718"/>
      <c r="DG60" s="1718"/>
    </row>
    <row r="61" spans="4:111" ht="8.25" customHeight="1">
      <c r="D61" s="2100"/>
      <c r="E61" s="2101"/>
      <c r="F61" s="2101"/>
      <c r="G61" s="2101"/>
      <c r="H61" s="2101"/>
      <c r="I61" s="2101"/>
      <c r="J61" s="2101"/>
      <c r="K61" s="2101"/>
      <c r="L61" s="2101"/>
      <c r="M61" s="2101"/>
      <c r="N61" s="2101"/>
      <c r="O61" s="2101"/>
      <c r="P61" s="2101"/>
      <c r="Q61" s="2102"/>
      <c r="R61" s="2209"/>
      <c r="S61" s="1754"/>
      <c r="T61" s="1754"/>
      <c r="U61" s="1754"/>
      <c r="V61" s="1615"/>
      <c r="W61" s="1616"/>
      <c r="X61" s="1616"/>
      <c r="Y61" s="1582"/>
      <c r="Z61" s="1582"/>
      <c r="AA61" s="1582"/>
      <c r="AB61" s="1582"/>
      <c r="AC61" s="1582"/>
      <c r="AD61" s="1582"/>
      <c r="AE61" s="1582"/>
      <c r="AF61" s="1582"/>
      <c r="AG61" s="1582"/>
      <c r="AH61" s="1582"/>
      <c r="AI61" s="1582"/>
      <c r="AJ61" s="1582"/>
      <c r="AK61" s="1582"/>
      <c r="AL61" s="1582"/>
      <c r="AM61" s="1582"/>
      <c r="AN61" s="1582"/>
      <c r="AO61" s="1582"/>
      <c r="AP61" s="1582"/>
      <c r="AQ61" s="1582"/>
      <c r="AR61" s="1582"/>
      <c r="AS61" s="1582"/>
      <c r="AT61" s="1582"/>
      <c r="AU61" s="1582"/>
      <c r="AV61" s="1596"/>
      <c r="AW61" s="1595"/>
      <c r="AX61" s="1594"/>
      <c r="BB61" s="2020">
        <v>0.02</v>
      </c>
      <c r="BC61" s="2021"/>
      <c r="BD61" s="2021"/>
      <c r="BE61" s="2021"/>
      <c r="BF61" s="2021"/>
      <c r="BG61" s="2021"/>
      <c r="BH61" s="2021"/>
      <c r="BI61" s="2021"/>
      <c r="BJ61" s="2021"/>
      <c r="BK61" s="2021"/>
      <c r="BL61" s="2021"/>
      <c r="BM61" s="2022"/>
      <c r="BN61" s="1754"/>
      <c r="BO61" s="1754"/>
      <c r="BP61" s="1754"/>
      <c r="BQ61" s="1754"/>
      <c r="BR61" s="1615"/>
      <c r="BS61" s="1616"/>
      <c r="BT61" s="1616"/>
      <c r="BU61" s="1582"/>
      <c r="BV61" s="1582"/>
      <c r="BW61" s="1582"/>
      <c r="BX61" s="1626"/>
      <c r="BY61" s="1582"/>
      <c r="BZ61" s="1582"/>
      <c r="CA61" s="1582"/>
      <c r="CB61" s="1582"/>
      <c r="CC61" s="1582"/>
      <c r="CD61" s="1582"/>
      <c r="CE61" s="1582"/>
      <c r="CF61" s="1582"/>
      <c r="CG61" s="1582"/>
      <c r="CH61" s="1582"/>
      <c r="CI61" s="1582"/>
      <c r="CJ61" s="1582"/>
      <c r="CK61" s="1582"/>
      <c r="CL61" s="1582"/>
      <c r="CM61" s="1582"/>
      <c r="CN61" s="1582"/>
      <c r="CO61" s="1582"/>
      <c r="CP61" s="1582"/>
      <c r="CQ61" s="1582"/>
      <c r="CR61" s="1582"/>
      <c r="CS61" s="1582"/>
      <c r="CT61" s="1582"/>
      <c r="CU61" s="1582"/>
      <c r="CV61" s="1582"/>
      <c r="CW61" s="1582"/>
      <c r="CX61" s="1596"/>
      <c r="CY61" s="1595"/>
      <c r="CZ61" s="1594"/>
      <c r="DC61" s="74"/>
      <c r="DF61" s="1718"/>
      <c r="DG61" s="1718"/>
    </row>
    <row r="62" spans="4:111" ht="8.25" customHeight="1">
      <c r="D62" s="82"/>
      <c r="E62" s="8"/>
      <c r="F62" s="8"/>
      <c r="G62" s="8"/>
      <c r="H62" s="8"/>
      <c r="I62" s="8"/>
      <c r="J62" s="8"/>
      <c r="K62" s="8"/>
      <c r="L62" s="8"/>
      <c r="M62" s="2096" t="s">
        <v>38</v>
      </c>
      <c r="N62" s="2096"/>
      <c r="O62" s="2096"/>
      <c r="P62" s="2096"/>
      <c r="Q62" s="2097"/>
      <c r="R62" s="2209"/>
      <c r="S62" s="1754"/>
      <c r="T62" s="1754"/>
      <c r="U62" s="1754"/>
      <c r="V62" s="1615"/>
      <c r="W62" s="1616"/>
      <c r="X62" s="1616"/>
      <c r="Y62" s="1582"/>
      <c r="Z62" s="1582"/>
      <c r="AA62" s="1582"/>
      <c r="AB62" s="1582"/>
      <c r="AC62" s="1582"/>
      <c r="AD62" s="1582"/>
      <c r="AE62" s="1582"/>
      <c r="AF62" s="1582"/>
      <c r="AG62" s="1582"/>
      <c r="AH62" s="1582"/>
      <c r="AI62" s="1582"/>
      <c r="AJ62" s="1582"/>
      <c r="AK62" s="1582"/>
      <c r="AL62" s="1582"/>
      <c r="AM62" s="1582"/>
      <c r="AN62" s="1582"/>
      <c r="AO62" s="1582"/>
      <c r="AP62" s="1582"/>
      <c r="AQ62" s="1582"/>
      <c r="AR62" s="1582"/>
      <c r="AS62" s="1582"/>
      <c r="AT62" s="1582"/>
      <c r="AU62" s="1582"/>
      <c r="AV62" s="1596"/>
      <c r="AW62" s="1595"/>
      <c r="AX62" s="1594"/>
      <c r="AY62" s="1731" t="s">
        <v>22</v>
      </c>
      <c r="AZ62" s="1731"/>
      <c r="BA62" s="1731"/>
      <c r="BB62" s="2020"/>
      <c r="BC62" s="2021"/>
      <c r="BD62" s="2021"/>
      <c r="BE62" s="2021"/>
      <c r="BF62" s="2021"/>
      <c r="BG62" s="2021"/>
      <c r="BH62" s="2021"/>
      <c r="BI62" s="2021"/>
      <c r="BJ62" s="2021"/>
      <c r="BK62" s="2021"/>
      <c r="BL62" s="2021"/>
      <c r="BM62" s="2022"/>
      <c r="BN62" s="1754"/>
      <c r="BO62" s="1754"/>
      <c r="BP62" s="1754"/>
      <c r="BQ62" s="1754"/>
      <c r="BR62" s="1615"/>
      <c r="BS62" s="1616"/>
      <c r="BT62" s="1616"/>
      <c r="BU62" s="1582"/>
      <c r="BV62" s="1582"/>
      <c r="BW62" s="1582"/>
      <c r="BX62" s="1626"/>
      <c r="BY62" s="1582"/>
      <c r="BZ62" s="1582"/>
      <c r="CA62" s="1582"/>
      <c r="CB62" s="1582"/>
      <c r="CC62" s="1582"/>
      <c r="CD62" s="1582"/>
      <c r="CE62" s="1582"/>
      <c r="CF62" s="1582"/>
      <c r="CG62" s="1582"/>
      <c r="CH62" s="1582"/>
      <c r="CI62" s="1582"/>
      <c r="CJ62" s="1582"/>
      <c r="CK62" s="1582"/>
      <c r="CL62" s="1582"/>
      <c r="CM62" s="1582"/>
      <c r="CN62" s="1582"/>
      <c r="CO62" s="1582"/>
      <c r="CP62" s="1582"/>
      <c r="CQ62" s="1582"/>
      <c r="CR62" s="1582"/>
      <c r="CS62" s="1582"/>
      <c r="CT62" s="1582"/>
      <c r="CU62" s="1582"/>
      <c r="CV62" s="1582"/>
      <c r="CW62" s="1582"/>
      <c r="CX62" s="1596"/>
      <c r="CY62" s="1595"/>
      <c r="CZ62" s="1594"/>
      <c r="DA62" s="1594" t="s">
        <v>26</v>
      </c>
      <c r="DB62" s="1594"/>
      <c r="DC62" s="74"/>
      <c r="DF62" s="1718"/>
      <c r="DG62" s="1718"/>
    </row>
    <row r="63" spans="4:111" ht="8.25" customHeight="1" thickBot="1">
      <c r="D63" s="83"/>
      <c r="E63" s="84"/>
      <c r="F63" s="84"/>
      <c r="G63" s="84"/>
      <c r="H63" s="84"/>
      <c r="I63" s="84"/>
      <c r="J63" s="84"/>
      <c r="K63" s="84"/>
      <c r="L63" s="84"/>
      <c r="M63" s="2098"/>
      <c r="N63" s="2098"/>
      <c r="O63" s="2098"/>
      <c r="P63" s="2098"/>
      <c r="Q63" s="2099"/>
      <c r="R63" s="2210"/>
      <c r="S63" s="1756"/>
      <c r="T63" s="1756"/>
      <c r="U63" s="1756"/>
      <c r="V63" s="76"/>
      <c r="W63" s="76"/>
      <c r="X63" s="76"/>
      <c r="Y63" s="76"/>
      <c r="Z63" s="76"/>
      <c r="AA63" s="76"/>
      <c r="AB63" s="76"/>
      <c r="AC63" s="76"/>
      <c r="AD63" s="1750" t="s">
        <v>113</v>
      </c>
      <c r="AE63" s="1750"/>
      <c r="AF63" s="76"/>
      <c r="AG63" s="76"/>
      <c r="AH63" s="76"/>
      <c r="AI63" s="76"/>
      <c r="AJ63" s="76"/>
      <c r="AK63" s="76"/>
      <c r="AL63" s="76"/>
      <c r="AM63" s="1750" t="s">
        <v>113</v>
      </c>
      <c r="AN63" s="1750"/>
      <c r="AO63" s="76"/>
      <c r="AP63" s="76"/>
      <c r="AQ63" s="76"/>
      <c r="AR63" s="76"/>
      <c r="AS63" s="76"/>
      <c r="AT63" s="76"/>
      <c r="AU63" s="76"/>
      <c r="AV63" s="76"/>
      <c r="AW63" s="76"/>
      <c r="AX63" s="76"/>
      <c r="AY63" s="2094"/>
      <c r="AZ63" s="2094"/>
      <c r="BA63" s="2094"/>
      <c r="BB63" s="2023"/>
      <c r="BC63" s="2024"/>
      <c r="BD63" s="2024"/>
      <c r="BE63" s="2024"/>
      <c r="BF63" s="2024"/>
      <c r="BG63" s="2024"/>
      <c r="BH63" s="2024"/>
      <c r="BI63" s="2024"/>
      <c r="BJ63" s="2024"/>
      <c r="BK63" s="2024"/>
      <c r="BL63" s="2024"/>
      <c r="BM63" s="2025"/>
      <c r="BN63" s="1756"/>
      <c r="BO63" s="1756"/>
      <c r="BP63" s="1756"/>
      <c r="BQ63" s="1756"/>
      <c r="BR63" s="85"/>
      <c r="BS63" s="85"/>
      <c r="BT63" s="85"/>
      <c r="BU63" s="85"/>
      <c r="BV63" s="85"/>
      <c r="BW63" s="1750" t="s">
        <v>113</v>
      </c>
      <c r="BX63" s="1750"/>
      <c r="BY63" s="76"/>
      <c r="BZ63" s="76"/>
      <c r="CA63" s="76"/>
      <c r="CB63" s="76"/>
      <c r="CC63" s="76"/>
      <c r="CD63" s="76"/>
      <c r="CE63" s="76"/>
      <c r="CF63" s="1750" t="s">
        <v>113</v>
      </c>
      <c r="CG63" s="1750"/>
      <c r="CH63" s="76"/>
      <c r="CI63" s="76"/>
      <c r="CJ63" s="76"/>
      <c r="CK63" s="76"/>
      <c r="CL63" s="76"/>
      <c r="CM63" s="76"/>
      <c r="CN63" s="76"/>
      <c r="CO63" s="1750" t="s">
        <v>113</v>
      </c>
      <c r="CP63" s="1750"/>
      <c r="CQ63" s="76"/>
      <c r="CR63" s="76"/>
      <c r="CS63" s="76"/>
      <c r="CT63" s="76"/>
      <c r="CU63" s="76"/>
      <c r="CV63" s="76"/>
      <c r="CW63" s="76"/>
      <c r="CX63" s="76"/>
      <c r="CY63" s="76"/>
      <c r="CZ63" s="76"/>
      <c r="DA63" s="1720"/>
      <c r="DB63" s="1720"/>
      <c r="DC63" s="77"/>
      <c r="DF63" s="1718"/>
      <c r="DG63" s="1718"/>
    </row>
    <row r="64" spans="4:111" ht="10.5" customHeight="1" thickTop="1">
      <c r="DF64" s="501"/>
      <c r="DG64" s="501"/>
    </row>
    <row r="65" spans="4:121" ht="20.25" customHeight="1">
      <c r="H65" s="33" t="s">
        <v>503</v>
      </c>
      <c r="I65" s="33"/>
      <c r="K65" s="33"/>
      <c r="L65" s="33"/>
      <c r="M65" s="33"/>
      <c r="N65" s="33"/>
      <c r="O65" s="33"/>
      <c r="P65" s="33"/>
      <c r="Q65" s="33"/>
      <c r="R65" s="30"/>
      <c r="S65" s="30"/>
      <c r="T65" s="30"/>
      <c r="U65" s="30"/>
      <c r="V65" s="2990">
        <v>24172</v>
      </c>
      <c r="W65" s="2991"/>
      <c r="X65" s="2991"/>
      <c r="Y65" s="2991"/>
      <c r="Z65" s="2991"/>
      <c r="AA65" s="2991"/>
      <c r="AB65" s="2991"/>
      <c r="AC65" s="2991"/>
      <c r="AD65" s="2991"/>
      <c r="AE65" s="2991"/>
      <c r="AF65" s="2991"/>
      <c r="AG65" s="2991"/>
      <c r="AH65" s="2991"/>
      <c r="AI65" s="2991"/>
      <c r="AJ65" s="2991"/>
      <c r="AK65" s="2991"/>
      <c r="AL65" s="2991"/>
      <c r="AM65" s="2991"/>
      <c r="AN65" s="2991"/>
      <c r="AO65" s="2991"/>
      <c r="AP65" s="2991"/>
      <c r="AQ65" s="2991"/>
      <c r="AR65" s="2991"/>
      <c r="AS65" s="2991"/>
      <c r="AT65" s="2991"/>
      <c r="AU65" s="2991"/>
      <c r="AV65" s="2992"/>
      <c r="AW65" s="30"/>
      <c r="AX65" s="30"/>
      <c r="AY65" s="30"/>
      <c r="AZ65" s="30"/>
      <c r="BA65" s="30"/>
      <c r="BB65" s="30"/>
      <c r="BC65" s="141" t="s">
        <v>502</v>
      </c>
      <c r="BD65" s="30"/>
      <c r="BE65" s="30"/>
      <c r="BF65" s="30"/>
      <c r="BG65" s="30"/>
      <c r="BH65" s="30"/>
      <c r="BI65" s="30"/>
      <c r="BJ65" s="30"/>
      <c r="BK65" s="30"/>
      <c r="BL65" s="30"/>
      <c r="BM65" s="30"/>
      <c r="BN65" s="30"/>
      <c r="BO65" s="30"/>
      <c r="BP65" s="30"/>
      <c r="BQ65" s="30"/>
      <c r="BR65" s="2987">
        <f>SUM(BR66,BR67)</f>
        <v>251013</v>
      </c>
      <c r="BS65" s="2988"/>
      <c r="BT65" s="2988"/>
      <c r="BU65" s="2988"/>
      <c r="BV65" s="2988"/>
      <c r="BW65" s="2988"/>
      <c r="BX65" s="2988"/>
      <c r="BY65" s="2988"/>
      <c r="BZ65" s="2988"/>
      <c r="CA65" s="2988"/>
      <c r="CB65" s="2988"/>
      <c r="CC65" s="2988"/>
      <c r="CD65" s="2988"/>
      <c r="CE65" s="2988"/>
      <c r="CF65" s="2988"/>
      <c r="CG65" s="2988"/>
      <c r="CH65" s="2988"/>
      <c r="CI65" s="2988"/>
      <c r="CJ65" s="2988"/>
      <c r="CK65" s="2988"/>
      <c r="CL65" s="2988"/>
      <c r="CM65" s="2988"/>
      <c r="CN65" s="2988"/>
      <c r="CO65" s="2988"/>
      <c r="CP65" s="2988"/>
      <c r="CQ65" s="2988"/>
      <c r="CR65" s="2988"/>
      <c r="CS65" s="2988"/>
      <c r="CT65" s="2988"/>
      <c r="CU65" s="2988"/>
      <c r="CV65" s="2988"/>
      <c r="CW65" s="2988"/>
      <c r="CX65" s="2989"/>
      <c r="DF65" s="501"/>
      <c r="DG65" s="501"/>
    </row>
    <row r="66" spans="4:121" ht="21" customHeight="1">
      <c r="G66" s="33"/>
      <c r="K66" s="33"/>
      <c r="L66" s="33"/>
      <c r="M66" s="33"/>
      <c r="N66" s="33"/>
      <c r="O66" s="33"/>
      <c r="P66" s="33"/>
      <c r="Q66" s="33"/>
      <c r="R66" s="30"/>
      <c r="S66" s="30"/>
      <c r="T66" s="30"/>
      <c r="U66" s="30"/>
      <c r="V66" s="2987">
        <f>SUM(V67:AV67)</f>
        <v>19833</v>
      </c>
      <c r="W66" s="2988"/>
      <c r="X66" s="2988"/>
      <c r="Y66" s="2988"/>
      <c r="Z66" s="2988"/>
      <c r="AA66" s="2988"/>
      <c r="AB66" s="2988"/>
      <c r="AC66" s="2988"/>
      <c r="AD66" s="2988"/>
      <c r="AE66" s="2988"/>
      <c r="AF66" s="2988"/>
      <c r="AG66" s="2988"/>
      <c r="AH66" s="2988"/>
      <c r="AI66" s="2988"/>
      <c r="AJ66" s="2988"/>
      <c r="AK66" s="2988"/>
      <c r="AL66" s="2988"/>
      <c r="AM66" s="2988"/>
      <c r="AN66" s="2988"/>
      <c r="AO66" s="2988"/>
      <c r="AP66" s="2988"/>
      <c r="AQ66" s="2988"/>
      <c r="AR66" s="2988"/>
      <c r="AS66" s="2988"/>
      <c r="AT66" s="2988"/>
      <c r="AU66" s="2988"/>
      <c r="AV66" s="2989"/>
      <c r="AW66" s="30"/>
      <c r="AX66" s="30"/>
      <c r="AY66" s="30"/>
      <c r="AZ66" s="30"/>
      <c r="BA66" s="30"/>
      <c r="BB66" s="30"/>
      <c r="BC66" s="141" t="s">
        <v>503</v>
      </c>
      <c r="BD66" s="30"/>
      <c r="BE66" s="30"/>
      <c r="BF66" s="30"/>
      <c r="BG66" s="30"/>
      <c r="BH66" s="30"/>
      <c r="BI66" s="30"/>
      <c r="BJ66" s="30"/>
      <c r="BK66" s="30"/>
      <c r="BL66" s="30"/>
      <c r="BM66" s="30"/>
      <c r="BN66" s="30"/>
      <c r="BO66" s="30"/>
      <c r="BP66" s="30"/>
      <c r="BQ66" s="30"/>
      <c r="BR66" s="2987">
        <f>ROUNDDOWN(V65*BB51,0)</f>
        <v>72516</v>
      </c>
      <c r="BS66" s="2988"/>
      <c r="BT66" s="2988"/>
      <c r="BU66" s="2988"/>
      <c r="BV66" s="2988"/>
      <c r="BW66" s="2988"/>
      <c r="BX66" s="2988"/>
      <c r="BY66" s="2988"/>
      <c r="BZ66" s="2988"/>
      <c r="CA66" s="2988"/>
      <c r="CB66" s="2988"/>
      <c r="CC66" s="2988"/>
      <c r="CD66" s="2988"/>
      <c r="CE66" s="2988"/>
      <c r="CF66" s="2988"/>
      <c r="CG66" s="2988"/>
      <c r="CH66" s="2988"/>
      <c r="CI66" s="2988"/>
      <c r="CJ66" s="2988"/>
      <c r="CK66" s="2988"/>
      <c r="CL66" s="2988"/>
      <c r="CM66" s="2988"/>
      <c r="CN66" s="2988"/>
      <c r="CO66" s="2988"/>
      <c r="CP66" s="2988"/>
      <c r="CQ66" s="2988"/>
      <c r="CR66" s="2988"/>
      <c r="CS66" s="2988"/>
      <c r="CT66" s="2988"/>
      <c r="CU66" s="2988"/>
      <c r="CV66" s="2988"/>
      <c r="CW66" s="2988"/>
      <c r="CX66" s="2989"/>
      <c r="DF66" s="501"/>
      <c r="DG66" s="501"/>
    </row>
    <row r="67" spans="4:121" ht="22.9" customHeight="1">
      <c r="D67" s="502"/>
      <c r="E67" s="502"/>
      <c r="F67" s="502"/>
      <c r="G67" s="33"/>
      <c r="H67" s="33" t="s">
        <v>636</v>
      </c>
      <c r="I67" s="33"/>
      <c r="K67" s="33"/>
      <c r="L67" s="33"/>
      <c r="M67" s="33"/>
      <c r="N67" s="33"/>
      <c r="O67" s="33"/>
      <c r="P67" s="33"/>
      <c r="Q67" s="33"/>
      <c r="R67" s="30"/>
      <c r="S67" s="30"/>
      <c r="T67" s="30"/>
      <c r="U67" s="30"/>
      <c r="V67" s="2990">
        <v>19833</v>
      </c>
      <c r="W67" s="2991"/>
      <c r="X67" s="2991"/>
      <c r="Y67" s="2991"/>
      <c r="Z67" s="2991"/>
      <c r="AA67" s="2991"/>
      <c r="AB67" s="2991"/>
      <c r="AC67" s="2991"/>
      <c r="AD67" s="2991"/>
      <c r="AE67" s="2991"/>
      <c r="AF67" s="2991"/>
      <c r="AG67" s="2991"/>
      <c r="AH67" s="2991"/>
      <c r="AI67" s="2991"/>
      <c r="AJ67" s="2991"/>
      <c r="AK67" s="2991"/>
      <c r="AL67" s="2991"/>
      <c r="AM67" s="2991"/>
      <c r="AN67" s="2991"/>
      <c r="AO67" s="2991"/>
      <c r="AP67" s="2991"/>
      <c r="AQ67" s="2991"/>
      <c r="AR67" s="2991"/>
      <c r="AS67" s="2991"/>
      <c r="AT67" s="2991"/>
      <c r="AU67" s="2991"/>
      <c r="AV67" s="2992"/>
      <c r="AW67" s="30"/>
      <c r="AX67" s="30"/>
      <c r="AY67" s="30"/>
      <c r="AZ67" s="30"/>
      <c r="BA67" s="30"/>
      <c r="BB67" s="30"/>
      <c r="BC67" s="141" t="s">
        <v>637</v>
      </c>
      <c r="BD67" s="30"/>
      <c r="BE67" s="30"/>
      <c r="BF67" s="30"/>
      <c r="BG67" s="30"/>
      <c r="BH67" s="30"/>
      <c r="BI67" s="30"/>
      <c r="BJ67" s="30"/>
      <c r="BK67" s="30"/>
      <c r="BL67" s="30"/>
      <c r="BM67" s="30"/>
      <c r="BN67" s="30"/>
      <c r="BO67" s="30"/>
      <c r="BP67" s="30"/>
      <c r="BQ67" s="30"/>
      <c r="BR67" s="2987">
        <f>ROUNDDOWN(V67*BB56,0)</f>
        <v>178497</v>
      </c>
      <c r="BS67" s="2988"/>
      <c r="BT67" s="2988"/>
      <c r="BU67" s="2988"/>
      <c r="BV67" s="2988"/>
      <c r="BW67" s="2988"/>
      <c r="BX67" s="2988"/>
      <c r="BY67" s="2988"/>
      <c r="BZ67" s="2988"/>
      <c r="CA67" s="2988"/>
      <c r="CB67" s="2988"/>
      <c r="CC67" s="2988"/>
      <c r="CD67" s="2988"/>
      <c r="CE67" s="2988"/>
      <c r="CF67" s="2988"/>
      <c r="CG67" s="2988"/>
      <c r="CH67" s="2988"/>
      <c r="CI67" s="2988"/>
      <c r="CJ67" s="2988"/>
      <c r="CK67" s="2988"/>
      <c r="CL67" s="2988"/>
      <c r="CM67" s="2988"/>
      <c r="CN67" s="2988"/>
      <c r="CO67" s="2988"/>
      <c r="CP67" s="2988"/>
      <c r="CQ67" s="2988"/>
      <c r="CR67" s="2988"/>
      <c r="CS67" s="2988"/>
      <c r="CT67" s="2988"/>
      <c r="CU67" s="2988"/>
      <c r="CV67" s="2988"/>
      <c r="CW67" s="2988"/>
      <c r="CX67" s="2989"/>
      <c r="DF67" s="501"/>
      <c r="DG67" s="501"/>
    </row>
    <row r="68" spans="4:121" ht="20.25" customHeight="1">
      <c r="D68" s="502"/>
      <c r="E68" s="502"/>
      <c r="F68" s="502"/>
      <c r="G68" s="504"/>
      <c r="H68" s="33" t="s">
        <v>24</v>
      </c>
      <c r="I68" s="33"/>
      <c r="J68" s="33"/>
      <c r="K68" s="33"/>
      <c r="L68" s="33"/>
      <c r="M68" s="33"/>
      <c r="N68" s="33"/>
      <c r="O68" s="33"/>
      <c r="P68" s="33"/>
      <c r="Q68" s="504"/>
      <c r="V68" s="2987">
        <f>V65</f>
        <v>24172</v>
      </c>
      <c r="W68" s="2988"/>
      <c r="X68" s="2988"/>
      <c r="Y68" s="2988"/>
      <c r="Z68" s="2988"/>
      <c r="AA68" s="2988"/>
      <c r="AB68" s="2988"/>
      <c r="AC68" s="2988"/>
      <c r="AD68" s="2988"/>
      <c r="AE68" s="2988"/>
      <c r="AF68" s="2988"/>
      <c r="AG68" s="2988"/>
      <c r="AH68" s="2988"/>
      <c r="AI68" s="2988"/>
      <c r="AJ68" s="2988"/>
      <c r="AK68" s="2988"/>
      <c r="AL68" s="2988"/>
      <c r="AM68" s="2988"/>
      <c r="AN68" s="2988"/>
      <c r="AO68" s="2988"/>
      <c r="AP68" s="2988"/>
      <c r="AQ68" s="2988"/>
      <c r="AR68" s="2988"/>
      <c r="AS68" s="2988"/>
      <c r="AT68" s="2988"/>
      <c r="AU68" s="2988"/>
      <c r="AV68" s="2989"/>
      <c r="BB68" s="503"/>
      <c r="BC68" s="141" t="s">
        <v>24</v>
      </c>
      <c r="BD68" s="503"/>
      <c r="BE68" s="503"/>
      <c r="BF68" s="503"/>
      <c r="BG68" s="503"/>
      <c r="BH68" s="503"/>
      <c r="BI68" s="503"/>
      <c r="BJ68" s="503"/>
      <c r="BK68" s="503"/>
      <c r="BL68" s="503"/>
      <c r="BM68" s="503"/>
      <c r="BQ68" s="30"/>
      <c r="BR68" s="2987">
        <f>ROUND(V68*BB61,0)</f>
        <v>483</v>
      </c>
      <c r="BS68" s="2988"/>
      <c r="BT68" s="2988"/>
      <c r="BU68" s="2988"/>
      <c r="BV68" s="2988"/>
      <c r="BW68" s="2988"/>
      <c r="BX68" s="2988"/>
      <c r="BY68" s="2988"/>
      <c r="BZ68" s="2988"/>
      <c r="CA68" s="2988"/>
      <c r="CB68" s="2988"/>
      <c r="CC68" s="2988"/>
      <c r="CD68" s="2988"/>
      <c r="CE68" s="2988"/>
      <c r="CF68" s="2988"/>
      <c r="CG68" s="2988"/>
      <c r="CH68" s="2988"/>
      <c r="CI68" s="2988"/>
      <c r="CJ68" s="2988"/>
      <c r="CK68" s="2988"/>
      <c r="CL68" s="2988"/>
      <c r="CM68" s="2988"/>
      <c r="CN68" s="2988"/>
      <c r="CO68" s="2988"/>
      <c r="CP68" s="2988"/>
      <c r="CQ68" s="2988"/>
      <c r="CR68" s="2988"/>
      <c r="CS68" s="2988"/>
      <c r="CT68" s="2988"/>
      <c r="CU68" s="2988"/>
      <c r="CV68" s="2988"/>
      <c r="CW68" s="2988"/>
      <c r="CX68" s="2989"/>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R59:U63"/>
    <mergeCell ref="BB59:BC60"/>
    <mergeCell ref="BH59:BM60"/>
    <mergeCell ref="BN59:BQ63"/>
    <mergeCell ref="D60:Q61"/>
    <mergeCell ref="V60:X62"/>
    <mergeCell ref="Y60:AA62"/>
    <mergeCell ref="AB60:AD62"/>
    <mergeCell ref="AE60:AG62"/>
    <mergeCell ref="AH60:AJ62"/>
    <mergeCell ref="M62:Q63"/>
    <mergeCell ref="AY62:BA63"/>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4:U58"/>
    <mergeCell ref="BB54:BC55"/>
    <mergeCell ref="BH54:BM55"/>
    <mergeCell ref="V55:X57"/>
    <mergeCell ref="Y55:AA57"/>
    <mergeCell ref="AB55:AD57"/>
    <mergeCell ref="AE55:AG57"/>
    <mergeCell ref="AH55:AJ57"/>
    <mergeCell ref="AK55:AM57"/>
    <mergeCell ref="AY57:BA58"/>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2023-12-08T00:54:14Z</dcterms:modified>
</cp:coreProperties>
</file>