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7235" windowHeight="7380"/>
  </bookViews>
  <sheets>
    <sheet name="均等法" sheetId="1" r:id="rId1"/>
    <sheet name="育介法" sheetId="2" r:id="rId2"/>
    <sheet name="パート法" sheetId="3" r:id="rId3"/>
  </sheets>
  <calcPr calcId="114210"/>
</workbook>
</file>

<file path=xl/calcChain.xml><?xml version="1.0" encoding="utf-8"?>
<calcChain xmlns="http://schemas.openxmlformats.org/spreadsheetml/2006/main">
  <c r="C6" i="3"/>
  <c r="E28"/>
  <c r="E26"/>
  <c r="E24"/>
  <c r="E22"/>
  <c r="E20"/>
  <c r="E18"/>
  <c r="E16"/>
  <c r="E14"/>
  <c r="E12"/>
  <c r="E10"/>
  <c r="E8"/>
  <c r="E6"/>
  <c r="D6"/>
  <c r="D28"/>
  <c r="D26"/>
  <c r="D24"/>
  <c r="D22"/>
  <c r="D20"/>
  <c r="D18"/>
  <c r="D16"/>
  <c r="D14"/>
  <c r="D12"/>
  <c r="D10"/>
  <c r="D8"/>
  <c r="C28"/>
  <c r="C26"/>
  <c r="C24"/>
  <c r="C22"/>
  <c r="C20"/>
  <c r="C18"/>
  <c r="C16"/>
  <c r="C14"/>
  <c r="C12"/>
  <c r="C10"/>
  <c r="C8"/>
  <c r="B28"/>
  <c r="B26"/>
  <c r="B24"/>
  <c r="B22"/>
  <c r="B20"/>
  <c r="B18"/>
  <c r="B16"/>
  <c r="B14"/>
  <c r="B12"/>
  <c r="B10"/>
  <c r="B8"/>
  <c r="B6"/>
  <c r="G49" i="2"/>
  <c r="G47"/>
  <c r="G45"/>
  <c r="G43"/>
  <c r="G41"/>
  <c r="G39"/>
  <c r="G37"/>
  <c r="G35"/>
  <c r="G33"/>
  <c r="G31"/>
  <c r="G29"/>
  <c r="F29"/>
  <c r="F49"/>
  <c r="F47"/>
  <c r="F45"/>
  <c r="F43"/>
  <c r="F41"/>
  <c r="F39"/>
  <c r="F37"/>
  <c r="F35"/>
  <c r="F33"/>
  <c r="F31"/>
  <c r="E29"/>
  <c r="E49"/>
  <c r="E47"/>
  <c r="E45"/>
  <c r="E43"/>
  <c r="E41"/>
  <c r="E39"/>
  <c r="E37"/>
  <c r="E35"/>
  <c r="E33"/>
  <c r="E31"/>
  <c r="D49"/>
  <c r="D47"/>
  <c r="D45"/>
  <c r="D43"/>
  <c r="D41"/>
  <c r="D39"/>
  <c r="D37"/>
  <c r="D35"/>
  <c r="D33"/>
  <c r="D31"/>
  <c r="D29"/>
  <c r="C49"/>
  <c r="C47"/>
  <c r="C45"/>
  <c r="C43"/>
  <c r="C41"/>
  <c r="C39"/>
  <c r="C37"/>
  <c r="C35"/>
  <c r="C33"/>
  <c r="C31"/>
  <c r="C29"/>
  <c r="G27"/>
  <c r="G25"/>
  <c r="G23"/>
  <c r="G21"/>
  <c r="G19"/>
  <c r="G17"/>
  <c r="G15"/>
  <c r="G13"/>
  <c r="G11"/>
  <c r="G9"/>
  <c r="G7"/>
  <c r="G5"/>
  <c r="F27"/>
  <c r="F25"/>
  <c r="F23"/>
  <c r="F21"/>
  <c r="F19"/>
  <c r="F17"/>
  <c r="F15"/>
  <c r="F13"/>
  <c r="F11"/>
  <c r="F9"/>
  <c r="F7"/>
  <c r="F5"/>
  <c r="E27"/>
  <c r="E25"/>
  <c r="E23"/>
  <c r="E21"/>
  <c r="E19"/>
  <c r="E17"/>
  <c r="E15"/>
  <c r="E13"/>
  <c r="E11"/>
  <c r="E9"/>
  <c r="E7"/>
  <c r="E5"/>
  <c r="D27"/>
  <c r="D25"/>
  <c r="D23"/>
  <c r="D21"/>
  <c r="D19"/>
  <c r="D17"/>
  <c r="D15"/>
  <c r="D13"/>
  <c r="D11"/>
  <c r="D9"/>
  <c r="D7"/>
  <c r="D5"/>
  <c r="C27"/>
  <c r="C25"/>
  <c r="C23"/>
  <c r="C21"/>
  <c r="C19"/>
  <c r="C17"/>
  <c r="C15"/>
  <c r="C13"/>
  <c r="C11"/>
  <c r="C9"/>
  <c r="C7"/>
  <c r="C5"/>
  <c r="F23" i="1"/>
  <c r="F21"/>
  <c r="F19"/>
  <c r="F17"/>
  <c r="F15"/>
  <c r="F13"/>
  <c r="F11"/>
  <c r="F9"/>
  <c r="F7"/>
  <c r="E23"/>
  <c r="E21"/>
  <c r="E19"/>
  <c r="E17"/>
  <c r="E15"/>
  <c r="E13"/>
  <c r="E11"/>
  <c r="E9"/>
  <c r="E7"/>
  <c r="D23"/>
  <c r="D21"/>
  <c r="D19"/>
  <c r="D17"/>
  <c r="D15"/>
  <c r="D13"/>
  <c r="D11"/>
  <c r="D9"/>
  <c r="D7"/>
  <c r="C23"/>
  <c r="C21"/>
  <c r="C19"/>
  <c r="C17"/>
  <c r="C15"/>
  <c r="C13"/>
  <c r="C11"/>
  <c r="C9"/>
  <c r="C7"/>
  <c r="B23"/>
  <c r="B21"/>
  <c r="B19"/>
  <c r="B17"/>
  <c r="B15"/>
  <c r="B13"/>
  <c r="B11"/>
  <c r="B9"/>
  <c r="B7"/>
</calcChain>
</file>

<file path=xl/sharedStrings.xml><?xml version="1.0" encoding="utf-8"?>
<sst xmlns="http://schemas.openxmlformats.org/spreadsheetml/2006/main" count="99" uniqueCount="71">
  <si>
    <t>女性労働者</t>
    <rPh sb="0" eb="2">
      <t>ジョセイ</t>
    </rPh>
    <rPh sb="2" eb="5">
      <t>ロウドウシャ</t>
    </rPh>
    <phoneticPr fontId="1"/>
  </si>
  <si>
    <t>男性労働者</t>
    <rPh sb="0" eb="2">
      <t>ダンセイ</t>
    </rPh>
    <rPh sb="2" eb="5">
      <t>ロウドウシャ</t>
    </rPh>
    <phoneticPr fontId="1"/>
  </si>
  <si>
    <t>事業主</t>
    <rPh sb="0" eb="3">
      <t>ジギョウヌシ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</si>
  <si>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</si>
  <si>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</si>
  <si>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第5条関係</t>
    <rPh sb="0" eb="1">
      <t>ダイ</t>
    </rPh>
    <rPh sb="2" eb="3">
      <t>ジョウ</t>
    </rPh>
    <rPh sb="3" eb="5">
      <t>カンケイ</t>
    </rPh>
    <phoneticPr fontId="1"/>
  </si>
  <si>
    <t>（募集・採用）</t>
    <rPh sb="1" eb="3">
      <t>ボシュウ</t>
    </rPh>
    <rPh sb="4" eb="6">
      <t>サイヨウ</t>
    </rPh>
    <phoneticPr fontId="1"/>
  </si>
  <si>
    <t>　相談者別相談内容の内訳（平成24年度）</t>
    <rPh sb="1" eb="4">
      <t>ソウダンシャ</t>
    </rPh>
    <rPh sb="4" eb="5">
      <t>ベツ</t>
    </rPh>
    <rPh sb="5" eb="7">
      <t>ソウダン</t>
    </rPh>
    <rPh sb="7" eb="9">
      <t>ナイヨウ</t>
    </rPh>
    <rPh sb="10" eb="12">
      <t>ウチワケ</t>
    </rPh>
    <rPh sb="13" eb="15">
      <t>ヘイセイ</t>
    </rPh>
    <rPh sb="17" eb="19">
      <t>ネンド</t>
    </rPh>
    <phoneticPr fontId="1"/>
  </si>
  <si>
    <t>第6条関係</t>
    <rPh sb="0" eb="1">
      <t>ダイ</t>
    </rPh>
    <rPh sb="2" eb="3">
      <t>ジョウ</t>
    </rPh>
    <rPh sb="3" eb="5">
      <t>カンケイ</t>
    </rPh>
    <phoneticPr fontId="1"/>
  </si>
  <si>
    <t>第7条関係</t>
    <rPh sb="0" eb="1">
      <t>ダイ</t>
    </rPh>
    <rPh sb="2" eb="3">
      <t>ジョウ</t>
    </rPh>
    <rPh sb="3" eb="5">
      <t>カンケイ</t>
    </rPh>
    <phoneticPr fontId="1"/>
  </si>
  <si>
    <t>第9条関係</t>
    <rPh sb="0" eb="1">
      <t>ダイ</t>
    </rPh>
    <rPh sb="2" eb="3">
      <t>ジョウ</t>
    </rPh>
    <rPh sb="3" eb="5">
      <t>カンケイ</t>
    </rPh>
    <phoneticPr fontId="1"/>
  </si>
  <si>
    <t>第11条関係</t>
    <rPh sb="0" eb="1">
      <t>ダイ</t>
    </rPh>
    <rPh sb="3" eb="4">
      <t>ジョウ</t>
    </rPh>
    <rPh sb="4" eb="6">
      <t>カンケイ</t>
    </rPh>
    <phoneticPr fontId="1"/>
  </si>
  <si>
    <t>第12条、第13条関係</t>
    <rPh sb="0" eb="1">
      <t>ダイ</t>
    </rPh>
    <rPh sb="3" eb="4">
      <t>ジョウ</t>
    </rPh>
    <rPh sb="5" eb="6">
      <t>ダイ</t>
    </rPh>
    <rPh sb="8" eb="9">
      <t>ジョウ</t>
    </rPh>
    <rPh sb="9" eb="11">
      <t>カンケイ</t>
    </rPh>
    <phoneticPr fontId="1"/>
  </si>
  <si>
    <t>第14条関係</t>
    <rPh sb="0" eb="1">
      <t>ダイ</t>
    </rPh>
    <rPh sb="3" eb="4">
      <t>ジョウ</t>
    </rPh>
    <rPh sb="4" eb="6">
      <t>カンケイ</t>
    </rPh>
    <phoneticPr fontId="1"/>
  </si>
  <si>
    <t>（件）</t>
    <rPh sb="1" eb="2">
      <t>ケン</t>
    </rPh>
    <phoneticPr fontId="1"/>
  </si>
  <si>
    <t>第5条関係（育児休業）</t>
    <rPh sb="0" eb="1">
      <t>ダイ</t>
    </rPh>
    <rPh sb="2" eb="3">
      <t>ジョウ</t>
    </rPh>
    <rPh sb="3" eb="5">
      <t>カンケイ</t>
    </rPh>
    <rPh sb="6" eb="8">
      <t>イクジ</t>
    </rPh>
    <rPh sb="8" eb="10">
      <t>キュウギョウ</t>
    </rPh>
    <phoneticPr fontId="1"/>
  </si>
  <si>
    <t>第10条関係</t>
    <rPh sb="0" eb="1">
      <t>ダイ</t>
    </rPh>
    <rPh sb="3" eb="4">
      <t>ジョウ</t>
    </rPh>
    <rPh sb="4" eb="6">
      <t>カンケイ</t>
    </rPh>
    <phoneticPr fontId="1"/>
  </si>
  <si>
    <t>小計</t>
    <rPh sb="0" eb="2">
      <t>ショウケイ</t>
    </rPh>
    <phoneticPr fontId="1"/>
  </si>
  <si>
    <t>第１１条関係（介護休業）</t>
    <rPh sb="0" eb="1">
      <t>ダイ</t>
    </rPh>
    <rPh sb="3" eb="4">
      <t>ジョウ</t>
    </rPh>
    <rPh sb="4" eb="6">
      <t>カンケイ</t>
    </rPh>
    <rPh sb="7" eb="9">
      <t>カイゴ</t>
    </rPh>
    <rPh sb="9" eb="11">
      <t>キュウギョウ</t>
    </rPh>
    <phoneticPr fontId="1"/>
  </si>
  <si>
    <t>第26条関係</t>
    <rPh sb="0" eb="1">
      <t>ダイ</t>
    </rPh>
    <rPh sb="3" eb="4">
      <t>ジョウ</t>
    </rPh>
    <rPh sb="4" eb="6">
      <t>カンケイ</t>
    </rPh>
    <phoneticPr fontId="1"/>
  </si>
  <si>
    <t>職業家庭両立推進者関係</t>
    <rPh sb="0" eb="2">
      <t>ショクギョウ</t>
    </rPh>
    <rPh sb="2" eb="4">
      <t>カテイ</t>
    </rPh>
    <rPh sb="4" eb="6">
      <t>リョウリツ</t>
    </rPh>
    <rPh sb="6" eb="8">
      <t>スイシン</t>
    </rPh>
    <rPh sb="8" eb="9">
      <t>シャ</t>
    </rPh>
    <rPh sb="9" eb="11">
      <t>カンケイ</t>
    </rPh>
    <phoneticPr fontId="1"/>
  </si>
  <si>
    <t>第8条関係</t>
    <rPh sb="0" eb="1">
      <t>ダイ</t>
    </rPh>
    <rPh sb="2" eb="3">
      <t>ジョウ</t>
    </rPh>
    <rPh sb="3" eb="5">
      <t>カンケイ</t>
    </rPh>
    <phoneticPr fontId="1"/>
  </si>
  <si>
    <t>第13条関係</t>
    <rPh sb="0" eb="1">
      <t>ダイ</t>
    </rPh>
    <rPh sb="3" eb="4">
      <t>ジョウ</t>
    </rPh>
    <rPh sb="4" eb="6">
      <t>カンケイ</t>
    </rPh>
    <phoneticPr fontId="1"/>
  </si>
  <si>
    <t>第15条関係</t>
    <rPh sb="0" eb="1">
      <t>ダイ</t>
    </rPh>
    <rPh sb="3" eb="4">
      <t>ジョウ</t>
    </rPh>
    <rPh sb="4" eb="6">
      <t>カンケイ</t>
    </rPh>
    <phoneticPr fontId="1"/>
  </si>
  <si>
    <t>短時間労働者</t>
    <rPh sb="0" eb="3">
      <t>タンジカン</t>
    </rPh>
    <rPh sb="3" eb="6">
      <t>ロウドウシャ</t>
    </rPh>
    <phoneticPr fontId="1"/>
  </si>
  <si>
    <t>　（労働条件の文書交付等）</t>
    <rPh sb="2" eb="4">
      <t>ロウドウ</t>
    </rPh>
    <rPh sb="4" eb="6">
      <t>ジョウケン</t>
    </rPh>
    <rPh sb="7" eb="9">
      <t>ブンショ</t>
    </rPh>
    <rPh sb="9" eb="11">
      <t>コウフ</t>
    </rPh>
    <rPh sb="11" eb="12">
      <t>ナド</t>
    </rPh>
    <phoneticPr fontId="1"/>
  </si>
  <si>
    <t>　（就業規則の作成手続）</t>
    <rPh sb="2" eb="4">
      <t>シュウギョウ</t>
    </rPh>
    <rPh sb="4" eb="6">
      <t>キソク</t>
    </rPh>
    <rPh sb="7" eb="9">
      <t>サクセイ</t>
    </rPh>
    <rPh sb="9" eb="11">
      <t>テツヅキ</t>
    </rPh>
    <phoneticPr fontId="1"/>
  </si>
  <si>
    <t>第12条関係</t>
    <rPh sb="0" eb="1">
      <t>ダイ</t>
    </rPh>
    <rPh sb="3" eb="4">
      <t>ジョウ</t>
    </rPh>
    <rPh sb="4" eb="6">
      <t>カンケイ</t>
    </rPh>
    <phoneticPr fontId="1"/>
  </si>
  <si>
    <t>（配置・昇進・降格・教育訓練等）</t>
    <rPh sb="1" eb="3">
      <t>ハイチ</t>
    </rPh>
    <rPh sb="4" eb="6">
      <t>ショウシン</t>
    </rPh>
    <rPh sb="7" eb="9">
      <t>コウカク</t>
    </rPh>
    <rPh sb="10" eb="12">
      <t>キョウイク</t>
    </rPh>
    <rPh sb="12" eb="14">
      <t>クンレン</t>
    </rPh>
    <rPh sb="14" eb="15">
      <t>ナド</t>
    </rPh>
    <phoneticPr fontId="1"/>
  </si>
  <si>
    <t>（間接差別）</t>
    <rPh sb="1" eb="3">
      <t>カンセツ</t>
    </rPh>
    <rPh sb="3" eb="5">
      <t>サベツ</t>
    </rPh>
    <phoneticPr fontId="1"/>
  </si>
  <si>
    <t>（セクシュアルハラスメント）</t>
    <phoneticPr fontId="1"/>
  </si>
  <si>
    <t>（母性健康管理）</t>
    <rPh sb="1" eb="3">
      <t>ボセイ</t>
    </rPh>
    <rPh sb="3" eb="5">
      <t>ケンコウ</t>
    </rPh>
    <rPh sb="5" eb="7">
      <t>カンリ</t>
    </rPh>
    <phoneticPr fontId="1"/>
  </si>
  <si>
    <t>（ポジティブ・アクション）</t>
    <phoneticPr fontId="1"/>
  </si>
  <si>
    <t>第16条の8関係（所定外労働の制限）</t>
    <rPh sb="0" eb="1">
      <t>ダイ</t>
    </rPh>
    <rPh sb="3" eb="4">
      <t>ジョウ</t>
    </rPh>
    <rPh sb="6" eb="8">
      <t>カンケイ</t>
    </rPh>
    <rPh sb="9" eb="12">
      <t>ショテイガイ</t>
    </rPh>
    <rPh sb="12" eb="14">
      <t>ロウドウ</t>
    </rPh>
    <rPh sb="15" eb="17">
      <t>セイゲン</t>
    </rPh>
    <phoneticPr fontId="1"/>
  </si>
  <si>
    <t>第17条関係（時間外労働の制限）</t>
    <rPh sb="0" eb="1">
      <t>ダイ</t>
    </rPh>
    <rPh sb="3" eb="4">
      <t>ジョウ</t>
    </rPh>
    <rPh sb="4" eb="6">
      <t>カンケイ</t>
    </rPh>
    <rPh sb="7" eb="10">
      <t>ジカンガイ</t>
    </rPh>
    <rPh sb="10" eb="12">
      <t>ロウドウ</t>
    </rPh>
    <rPh sb="13" eb="15">
      <t>セイゲン</t>
    </rPh>
    <phoneticPr fontId="1"/>
  </si>
  <si>
    <t>第19条関係（深夜業の制限）</t>
    <rPh sb="0" eb="1">
      <t>ダイ</t>
    </rPh>
    <rPh sb="3" eb="4">
      <t>ジョウ</t>
    </rPh>
    <rPh sb="4" eb="6">
      <t>カンケイ</t>
    </rPh>
    <rPh sb="7" eb="10">
      <t>シンヤギョウ</t>
    </rPh>
    <rPh sb="11" eb="13">
      <t>セイゲン</t>
    </rPh>
    <phoneticPr fontId="1"/>
  </si>
  <si>
    <t>第23条第1項、第23条第2項関係</t>
    <rPh sb="0" eb="1">
      <t>ダイ</t>
    </rPh>
    <rPh sb="3" eb="4">
      <t>ジョウ</t>
    </rPh>
    <rPh sb="4" eb="5">
      <t>ダイ</t>
    </rPh>
    <rPh sb="6" eb="7">
      <t>コウ</t>
    </rPh>
    <rPh sb="15" eb="17">
      <t>カンケイ</t>
    </rPh>
    <phoneticPr fontId="1"/>
  </si>
  <si>
    <t>（所定労働時間の短縮措置等）</t>
  </si>
  <si>
    <t>（所定労働時間の短縮措置等）</t>
    <rPh sb="1" eb="3">
      <t>ショテイ</t>
    </rPh>
    <rPh sb="3" eb="5">
      <t>ロウドウ</t>
    </rPh>
    <rPh sb="5" eb="7">
      <t>ジカン</t>
    </rPh>
    <rPh sb="8" eb="10">
      <t>タンシュク</t>
    </rPh>
    <rPh sb="10" eb="13">
      <t>ソチトウ</t>
    </rPh>
    <phoneticPr fontId="1"/>
  </si>
  <si>
    <t>第24条第1項（所定労働時間の短縮措置等）</t>
    <rPh sb="0" eb="1">
      <t>ダイ</t>
    </rPh>
    <rPh sb="3" eb="4">
      <t>ジョウ</t>
    </rPh>
    <phoneticPr fontId="1"/>
  </si>
  <si>
    <t>第26条関係（労働者の配置に関する配慮）</t>
    <rPh sb="0" eb="1">
      <t>ダイ</t>
    </rPh>
    <rPh sb="3" eb="4">
      <t>ジョウ</t>
    </rPh>
    <rPh sb="4" eb="6">
      <t>カンケイ</t>
    </rPh>
    <rPh sb="7" eb="10">
      <t>ロウドウシャ</t>
    </rPh>
    <rPh sb="11" eb="13">
      <t>ハイチ</t>
    </rPh>
    <rPh sb="14" eb="15">
      <t>カン</t>
    </rPh>
    <rPh sb="17" eb="19">
      <t>ハイリョ</t>
    </rPh>
    <phoneticPr fontId="1"/>
  </si>
  <si>
    <t>則第5条第4項から第6項関係</t>
    <rPh sb="0" eb="1">
      <t>ソク</t>
    </rPh>
    <rPh sb="1" eb="2">
      <t>ダイ</t>
    </rPh>
    <rPh sb="3" eb="4">
      <t>ジョウ</t>
    </rPh>
    <rPh sb="4" eb="5">
      <t>ダイ</t>
    </rPh>
    <rPh sb="6" eb="7">
      <t>コウ</t>
    </rPh>
    <rPh sb="9" eb="10">
      <t>ダイ</t>
    </rPh>
    <rPh sb="11" eb="12">
      <t>コウ</t>
    </rPh>
    <rPh sb="12" eb="14">
      <t>カンケイ</t>
    </rPh>
    <phoneticPr fontId="1"/>
  </si>
  <si>
    <t>（休業期間等の通知）</t>
    <rPh sb="1" eb="3">
      <t>キュウギョウ</t>
    </rPh>
    <rPh sb="3" eb="5">
      <t>キカン</t>
    </rPh>
    <rPh sb="5" eb="6">
      <t>ナド</t>
    </rPh>
    <rPh sb="7" eb="9">
      <t>ツウチ</t>
    </rPh>
    <phoneticPr fontId="1"/>
  </si>
  <si>
    <t>第10条、第16条の4、第16条の9、第18条の2、</t>
    <rPh sb="0" eb="1">
      <t>ダイ</t>
    </rPh>
    <rPh sb="3" eb="4">
      <t>ジョウ</t>
    </rPh>
    <rPh sb="5" eb="6">
      <t>ダイ</t>
    </rPh>
    <rPh sb="8" eb="9">
      <t>ジョウ</t>
    </rPh>
    <rPh sb="12" eb="13">
      <t>ダイ</t>
    </rPh>
    <rPh sb="15" eb="16">
      <t>ジョウ</t>
    </rPh>
    <rPh sb="19" eb="20">
      <t>ダイ</t>
    </rPh>
    <rPh sb="22" eb="23">
      <t>ジョウ</t>
    </rPh>
    <phoneticPr fontId="1"/>
  </si>
  <si>
    <t>第20条の2、第23条の2、第52条の4関係（不利益取扱い）</t>
    <rPh sb="7" eb="8">
      <t>ダイ</t>
    </rPh>
    <rPh sb="10" eb="11">
      <t>ジョウ</t>
    </rPh>
    <rPh sb="14" eb="15">
      <t>ダイ</t>
    </rPh>
    <rPh sb="17" eb="18">
      <t>ジョウ</t>
    </rPh>
    <rPh sb="23" eb="26">
      <t>フリエキ</t>
    </rPh>
    <rPh sb="26" eb="28">
      <t>トリアツカ</t>
    </rPh>
    <phoneticPr fontId="1"/>
  </si>
  <si>
    <t>育児関係</t>
    <rPh sb="0" eb="2">
      <t>イクジ</t>
    </rPh>
    <rPh sb="2" eb="4">
      <t>カンケイ</t>
    </rPh>
    <phoneticPr fontId="1"/>
  </si>
  <si>
    <t>介護関係</t>
    <rPh sb="0" eb="2">
      <t>カイゴ</t>
    </rPh>
    <rPh sb="2" eb="4">
      <t>カンケイ</t>
    </rPh>
    <phoneticPr fontId="1"/>
  </si>
  <si>
    <t>第16条の5、第16条の6関係（介護休暇）</t>
    <rPh sb="0" eb="1">
      <t>ダイ</t>
    </rPh>
    <rPh sb="3" eb="4">
      <t>ジョウ</t>
    </rPh>
    <rPh sb="13" eb="15">
      <t>カンケイ</t>
    </rPh>
    <rPh sb="16" eb="18">
      <t>カイゴ</t>
    </rPh>
    <rPh sb="18" eb="20">
      <t>キュウカ</t>
    </rPh>
    <phoneticPr fontId="1"/>
  </si>
  <si>
    <t>第23条の2、第52条の4関係（不利益取扱い）</t>
    <rPh sb="0" eb="1">
      <t>ダイ</t>
    </rPh>
    <rPh sb="3" eb="4">
      <t>ジョウ</t>
    </rPh>
    <rPh sb="7" eb="8">
      <t>ダイ</t>
    </rPh>
    <rPh sb="10" eb="11">
      <t>ジョウ</t>
    </rPh>
    <rPh sb="13" eb="15">
      <t>カンケイ</t>
    </rPh>
    <phoneticPr fontId="1"/>
  </si>
  <si>
    <t>第18条関係（時間外労働の制限）</t>
    <rPh sb="0" eb="1">
      <t>ダイ</t>
    </rPh>
    <rPh sb="3" eb="4">
      <t>ジョウ</t>
    </rPh>
    <rPh sb="4" eb="6">
      <t>カンケイ</t>
    </rPh>
    <rPh sb="7" eb="10">
      <t>ジカンガイ</t>
    </rPh>
    <rPh sb="10" eb="12">
      <t>ロウドウ</t>
    </rPh>
    <rPh sb="13" eb="15">
      <t>セイゲン</t>
    </rPh>
    <phoneticPr fontId="1"/>
  </si>
  <si>
    <t>第20条関係（深夜業の制限）</t>
    <rPh sb="0" eb="1">
      <t>ダイ</t>
    </rPh>
    <rPh sb="3" eb="4">
      <t>ジョウ</t>
    </rPh>
    <rPh sb="4" eb="6">
      <t>カンケイ</t>
    </rPh>
    <rPh sb="7" eb="10">
      <t>シンヤギョウ</t>
    </rPh>
    <rPh sb="11" eb="13">
      <t>セイゲン</t>
    </rPh>
    <phoneticPr fontId="1"/>
  </si>
  <si>
    <t>第23条第3項関係</t>
    <rPh sb="0" eb="1">
      <t>ダイ</t>
    </rPh>
    <rPh sb="3" eb="4">
      <t>ジョウ</t>
    </rPh>
    <rPh sb="4" eb="5">
      <t>ダイ</t>
    </rPh>
    <rPh sb="6" eb="7">
      <t>コウ</t>
    </rPh>
    <rPh sb="7" eb="9">
      <t>カンケイ</t>
    </rPh>
    <phoneticPr fontId="1"/>
  </si>
  <si>
    <t>第24条第2項関係</t>
    <rPh sb="0" eb="1">
      <t>ダイ</t>
    </rPh>
    <rPh sb="3" eb="4">
      <t>ジョウ</t>
    </rPh>
    <rPh sb="4" eb="5">
      <t>ダイ</t>
    </rPh>
    <rPh sb="6" eb="7">
      <t>コウ</t>
    </rPh>
    <rPh sb="7" eb="9">
      <t>カンケイ</t>
    </rPh>
    <phoneticPr fontId="1"/>
  </si>
  <si>
    <t>（労働者の配置に関する配慮）</t>
  </si>
  <si>
    <t>（差別的取扱いの禁止）</t>
    <rPh sb="1" eb="4">
      <t>サベツテキ</t>
    </rPh>
    <rPh sb="4" eb="6">
      <t>トリアツカ</t>
    </rPh>
    <rPh sb="8" eb="10">
      <t>キンシ</t>
    </rPh>
    <phoneticPr fontId="1"/>
  </si>
  <si>
    <t>（賃金の均衡待遇）</t>
    <rPh sb="1" eb="3">
      <t>チンギン</t>
    </rPh>
    <rPh sb="4" eb="6">
      <t>キンコウ</t>
    </rPh>
    <rPh sb="6" eb="8">
      <t>タイグウ</t>
    </rPh>
    <phoneticPr fontId="1"/>
  </si>
  <si>
    <t>（教育訓練）</t>
    <rPh sb="1" eb="3">
      <t>キョウイク</t>
    </rPh>
    <rPh sb="3" eb="5">
      <t>クンレン</t>
    </rPh>
    <phoneticPr fontId="1"/>
  </si>
  <si>
    <t>（福利厚生施設）</t>
    <rPh sb="1" eb="3">
      <t>フクリ</t>
    </rPh>
    <rPh sb="3" eb="5">
      <t>コウセイ</t>
    </rPh>
    <rPh sb="5" eb="7">
      <t>シセツ</t>
    </rPh>
    <phoneticPr fontId="1"/>
  </si>
  <si>
    <t>（通常の労働者への転換）</t>
    <rPh sb="1" eb="3">
      <t>ツウジョウ</t>
    </rPh>
    <rPh sb="4" eb="7">
      <t>ロウドウシャ</t>
    </rPh>
    <rPh sb="9" eb="11">
      <t>テンカン</t>
    </rPh>
    <phoneticPr fontId="1"/>
  </si>
  <si>
    <t>（待遇に関する説明）</t>
    <rPh sb="1" eb="3">
      <t>タイグウ</t>
    </rPh>
    <rPh sb="4" eb="5">
      <t>カン</t>
    </rPh>
    <rPh sb="7" eb="9">
      <t>セツメイ</t>
    </rPh>
    <phoneticPr fontId="1"/>
  </si>
  <si>
    <t>（指針）</t>
    <rPh sb="1" eb="3">
      <t>シシン</t>
    </rPh>
    <phoneticPr fontId="1"/>
  </si>
  <si>
    <t>（短時間雇用管理者）</t>
    <rPh sb="1" eb="4">
      <t>タンジカン</t>
    </rPh>
    <rPh sb="4" eb="6">
      <t>コヨウ</t>
    </rPh>
    <rPh sb="6" eb="9">
      <t>カンリシャ</t>
    </rPh>
    <phoneticPr fontId="1"/>
  </si>
  <si>
    <t>（年休、解雇、社会保険等）</t>
    <rPh sb="1" eb="3">
      <t>ネンキュウ</t>
    </rPh>
    <rPh sb="4" eb="6">
      <t>カイコ</t>
    </rPh>
    <rPh sb="7" eb="9">
      <t>シャカイ</t>
    </rPh>
    <rPh sb="9" eb="11">
      <t>ホケン</t>
    </rPh>
    <rPh sb="11" eb="12">
      <t>ナド</t>
    </rPh>
    <phoneticPr fontId="1"/>
  </si>
  <si>
    <t>第16条の2、第16条の3関係</t>
    <rPh sb="0" eb="1">
      <t>ダイ</t>
    </rPh>
    <rPh sb="3" eb="4">
      <t>ジョウ</t>
    </rPh>
    <rPh sb="7" eb="8">
      <t>ダイ</t>
    </rPh>
    <rPh sb="10" eb="11">
      <t>ジョウ</t>
    </rPh>
    <rPh sb="13" eb="15">
      <t>カンケイ</t>
    </rPh>
    <phoneticPr fontId="1"/>
  </si>
  <si>
    <t>（子の看護休暇）</t>
  </si>
  <si>
    <t>（婚姻、妊娠・出産等を理由とする不利益取扱い）</t>
    <rPh sb="1" eb="3">
      <t>コンイン</t>
    </rPh>
    <rPh sb="4" eb="6">
      <t>ニンシン</t>
    </rPh>
    <rPh sb="7" eb="9">
      <t>シュッサン</t>
    </rPh>
    <rPh sb="9" eb="10">
      <t>ナド</t>
    </rPh>
    <rPh sb="11" eb="13">
      <t>リユウ</t>
    </rPh>
    <rPh sb="16" eb="19">
      <t>フリエキ</t>
    </rPh>
    <rPh sb="19" eb="21">
      <t>トリアツカ</t>
    </rPh>
    <phoneticPr fontId="1"/>
  </si>
  <si>
    <t>第16条、第16条の7、第18条の2、第20条の2、</t>
    <rPh sb="0" eb="1">
      <t>ダイ</t>
    </rPh>
    <rPh sb="3" eb="4">
      <t>ジョウ</t>
    </rPh>
    <rPh sb="12" eb="13">
      <t>ダイ</t>
    </rPh>
    <rPh sb="15" eb="16">
      <t>ジョウ</t>
    </rPh>
    <rPh sb="19" eb="20">
      <t>ダイ</t>
    </rPh>
    <rPh sb="22" eb="23">
      <t>ジョウ</t>
    </rPh>
    <phoneticPr fontId="1"/>
  </si>
  <si>
    <t>（３）　パートタイム労働法関係</t>
    <rPh sb="10" eb="13">
      <t>ロウドウホウ</t>
    </rPh>
    <rPh sb="13" eb="15">
      <t>カンケイ</t>
    </rPh>
    <phoneticPr fontId="1"/>
  </si>
  <si>
    <t>（２）　育児・介護休業法関係</t>
    <rPh sb="4" eb="6">
      <t>イクジ</t>
    </rPh>
    <rPh sb="7" eb="9">
      <t>カイゴ</t>
    </rPh>
    <rPh sb="9" eb="12">
      <t>キュウギョウホウ</t>
    </rPh>
    <rPh sb="12" eb="14">
      <t>カンケイ</t>
    </rPh>
    <phoneticPr fontId="1"/>
  </si>
  <si>
    <t>　（１）　男女雇用機会均等法関係</t>
    <rPh sb="5" eb="7">
      <t>ダンジョ</t>
    </rPh>
    <rPh sb="7" eb="9">
      <t>コヨウ</t>
    </rPh>
    <rPh sb="9" eb="11">
      <t>キカイ</t>
    </rPh>
    <rPh sb="11" eb="14">
      <t>キントウホウ</t>
    </rPh>
    <rPh sb="14" eb="16">
      <t>カンケイ</t>
    </rPh>
    <phoneticPr fontId="1"/>
  </si>
  <si>
    <t>３  相談者別相談内容の内訳</t>
    <rPh sb="3" eb="6">
      <t>ソウダンシャ</t>
    </rPh>
    <rPh sb="6" eb="7">
      <t>ベツ</t>
    </rPh>
    <rPh sb="7" eb="9">
      <t>ソウダン</t>
    </rPh>
    <rPh sb="9" eb="11">
      <t>ナイヨウ</t>
    </rPh>
    <rPh sb="12" eb="14">
      <t>ウチワケ</t>
    </rPh>
    <phoneticPr fontId="1"/>
  </si>
</sst>
</file>

<file path=xl/styles.xml><?xml version="1.0" encoding="utf-8"?>
<styleSheet xmlns="http://schemas.openxmlformats.org/spreadsheetml/2006/main">
  <numFmts count="2">
    <numFmt numFmtId="176" formatCode="\(0.0%\)"/>
    <numFmt numFmtId="177" formatCode="#,##0_ "/>
  </numFmts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5" xfId="0" applyNumberFormat="1" applyBorder="1">
      <alignment vertical="center"/>
    </xf>
    <xf numFmtId="176" fontId="0" fillId="0" borderId="7" xfId="0" applyNumberForma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5" xfId="0" applyFont="1" applyBorder="1">
      <alignment vertical="center"/>
    </xf>
    <xf numFmtId="0" fontId="8" fillId="0" borderId="4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0" fillId="0" borderId="2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1" xfId="0" applyNumberFormat="1" applyBorder="1">
      <alignment vertical="center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A8" sqref="A8"/>
    </sheetView>
  </sheetViews>
  <sheetFormatPr defaultRowHeight="18" customHeight="1"/>
  <cols>
    <col min="1" max="1" width="36.125" customWidth="1"/>
    <col min="2" max="6" width="10.625" customWidth="1"/>
  </cols>
  <sheetData>
    <row r="1" spans="1:6" ht="29.25" customHeight="1">
      <c r="A1" s="27" t="s">
        <v>70</v>
      </c>
      <c r="B1" s="27"/>
      <c r="C1" s="27"/>
      <c r="D1" s="27"/>
      <c r="E1" s="27"/>
      <c r="F1" s="27"/>
    </row>
    <row r="2" spans="1:6" ht="21" customHeight="1"/>
    <row r="3" spans="1:6" ht="21" customHeight="1">
      <c r="A3" s="12" t="s">
        <v>69</v>
      </c>
    </row>
    <row r="4" spans="1:6" ht="21" customHeight="1">
      <c r="A4" s="13" t="s">
        <v>7</v>
      </c>
      <c r="F4" s="9" t="s">
        <v>14</v>
      </c>
    </row>
    <row r="5" spans="1:6" ht="18" customHeight="1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</row>
    <row r="6" spans="1:6" ht="18" customHeight="1">
      <c r="A6" s="5" t="s">
        <v>5</v>
      </c>
      <c r="B6" s="5">
        <v>3</v>
      </c>
      <c r="C6" s="5">
        <v>5</v>
      </c>
      <c r="D6" s="5">
        <v>23</v>
      </c>
      <c r="E6" s="5">
        <v>24</v>
      </c>
      <c r="F6" s="4">
        <v>55</v>
      </c>
    </row>
    <row r="7" spans="1:6" ht="18" customHeight="1">
      <c r="A7" s="6" t="s">
        <v>6</v>
      </c>
      <c r="B7" s="10">
        <f>B6/775</f>
        <v>3.8709677419354839E-3</v>
      </c>
      <c r="C7" s="10">
        <f>C6/67</f>
        <v>7.4626865671641784E-2</v>
      </c>
      <c r="D7" s="10">
        <f>D6/402</f>
        <v>5.721393034825871E-2</v>
      </c>
      <c r="E7" s="10">
        <f>E6/335</f>
        <v>7.1641791044776124E-2</v>
      </c>
      <c r="F7" s="10">
        <f>F6/1579</f>
        <v>3.4832172260924638E-2</v>
      </c>
    </row>
    <row r="8" spans="1:6" ht="18" customHeight="1">
      <c r="A8" s="5" t="s">
        <v>8</v>
      </c>
      <c r="B8" s="5">
        <v>15</v>
      </c>
      <c r="C8" s="5">
        <v>1</v>
      </c>
      <c r="D8" s="5">
        <v>4</v>
      </c>
      <c r="E8" s="5">
        <v>8</v>
      </c>
      <c r="F8" s="4">
        <v>28</v>
      </c>
    </row>
    <row r="9" spans="1:6" ht="18" customHeight="1">
      <c r="A9" s="6" t="s">
        <v>28</v>
      </c>
      <c r="B9" s="10">
        <f>B8/775</f>
        <v>1.935483870967742E-2</v>
      </c>
      <c r="C9" s="10">
        <f>C8/67</f>
        <v>1.4925373134328358E-2</v>
      </c>
      <c r="D9" s="10">
        <f>D8/402</f>
        <v>9.9502487562189053E-3</v>
      </c>
      <c r="E9" s="10">
        <f>E8/335</f>
        <v>2.3880597014925373E-2</v>
      </c>
      <c r="F9" s="10">
        <f>F8/1579</f>
        <v>1.7732742241925271E-2</v>
      </c>
    </row>
    <row r="10" spans="1:6" ht="18" customHeight="1">
      <c r="A10" s="5" t="s">
        <v>9</v>
      </c>
      <c r="B10" s="5">
        <v>1</v>
      </c>
      <c r="C10" s="5">
        <v>0</v>
      </c>
      <c r="D10" s="5">
        <v>2</v>
      </c>
      <c r="E10" s="5">
        <v>0</v>
      </c>
      <c r="F10" s="4">
        <v>3</v>
      </c>
    </row>
    <row r="11" spans="1:6" ht="18" customHeight="1">
      <c r="A11" s="6" t="s">
        <v>29</v>
      </c>
      <c r="B11" s="10">
        <f>B10/775</f>
        <v>1.2903225806451613E-3</v>
      </c>
      <c r="C11" s="10">
        <f>C10/67</f>
        <v>0</v>
      </c>
      <c r="D11" s="10">
        <f>D10/402</f>
        <v>4.9751243781094526E-3</v>
      </c>
      <c r="E11" s="10">
        <f>E10/335</f>
        <v>0</v>
      </c>
      <c r="F11" s="10">
        <f>F10/1579</f>
        <v>1.8999366687777073E-3</v>
      </c>
    </row>
    <row r="12" spans="1:6" ht="18" customHeight="1">
      <c r="A12" s="5" t="s">
        <v>10</v>
      </c>
      <c r="B12" s="5">
        <v>102</v>
      </c>
      <c r="C12" s="5">
        <v>0</v>
      </c>
      <c r="D12" s="5">
        <v>50</v>
      </c>
      <c r="E12" s="5">
        <v>37</v>
      </c>
      <c r="F12" s="4">
        <v>189</v>
      </c>
    </row>
    <row r="13" spans="1:6" ht="18" customHeight="1">
      <c r="A13" s="14" t="s">
        <v>65</v>
      </c>
      <c r="B13" s="10">
        <f>B12/775</f>
        <v>0.13161290322580646</v>
      </c>
      <c r="C13" s="10">
        <f>C12/67</f>
        <v>0</v>
      </c>
      <c r="D13" s="10">
        <f>D12/402</f>
        <v>0.12437810945273632</v>
      </c>
      <c r="E13" s="10">
        <f>E12/335</f>
        <v>0.11044776119402985</v>
      </c>
      <c r="F13" s="10">
        <f>F12/1579</f>
        <v>0.11969601013299556</v>
      </c>
    </row>
    <row r="14" spans="1:6" ht="18" customHeight="1">
      <c r="A14" s="5" t="s">
        <v>11</v>
      </c>
      <c r="B14" s="5">
        <v>402</v>
      </c>
      <c r="C14" s="5">
        <v>55</v>
      </c>
      <c r="D14" s="5">
        <v>111</v>
      </c>
      <c r="E14" s="5">
        <v>135</v>
      </c>
      <c r="F14" s="4">
        <v>703</v>
      </c>
    </row>
    <row r="15" spans="1:6" ht="18" customHeight="1">
      <c r="A15" s="6" t="s">
        <v>30</v>
      </c>
      <c r="B15" s="10">
        <f>B14/775</f>
        <v>0.51870967741935481</v>
      </c>
      <c r="C15" s="10">
        <f>C14/67</f>
        <v>0.82089552238805974</v>
      </c>
      <c r="D15" s="10">
        <f>D14/402</f>
        <v>0.27611940298507465</v>
      </c>
      <c r="E15" s="10">
        <f>E14/335</f>
        <v>0.40298507462686567</v>
      </c>
      <c r="F15" s="10">
        <f>F14/1579</f>
        <v>0.44521849271690944</v>
      </c>
    </row>
    <row r="16" spans="1:6" ht="18" customHeight="1">
      <c r="A16" s="5" t="s">
        <v>12</v>
      </c>
      <c r="B16" s="5">
        <v>114</v>
      </c>
      <c r="C16" s="5">
        <v>0</v>
      </c>
      <c r="D16" s="5">
        <v>122</v>
      </c>
      <c r="E16" s="5">
        <v>59</v>
      </c>
      <c r="F16" s="4">
        <v>295</v>
      </c>
    </row>
    <row r="17" spans="1:6" ht="18" customHeight="1">
      <c r="A17" s="6" t="s">
        <v>31</v>
      </c>
      <c r="B17" s="10">
        <f>B16/775</f>
        <v>0.14709677419354839</v>
      </c>
      <c r="C17" s="10">
        <f>C16/67</f>
        <v>0</v>
      </c>
      <c r="D17" s="10">
        <f>D16/402</f>
        <v>0.30348258706467662</v>
      </c>
      <c r="E17" s="10">
        <f>E16/335</f>
        <v>0.17611940298507461</v>
      </c>
      <c r="F17" s="10">
        <f>F16/1579</f>
        <v>0.18682710576314124</v>
      </c>
    </row>
    <row r="18" spans="1:6" ht="18" customHeight="1">
      <c r="A18" s="5" t="s">
        <v>13</v>
      </c>
      <c r="B18" s="5">
        <v>0</v>
      </c>
      <c r="C18" s="5">
        <v>0</v>
      </c>
      <c r="D18" s="5">
        <v>6</v>
      </c>
      <c r="E18" s="5">
        <v>12</v>
      </c>
      <c r="F18" s="4">
        <v>18</v>
      </c>
    </row>
    <row r="19" spans="1:6" ht="18" customHeight="1">
      <c r="A19" s="6" t="s">
        <v>32</v>
      </c>
      <c r="B19" s="10">
        <f>B18/775</f>
        <v>0</v>
      </c>
      <c r="C19" s="10">
        <f>C18/67</f>
        <v>0</v>
      </c>
      <c r="D19" s="10">
        <f>D18/402</f>
        <v>1.4925373134328358E-2</v>
      </c>
      <c r="E19" s="10">
        <f>E18/335</f>
        <v>3.5820895522388062E-2</v>
      </c>
      <c r="F19" s="10">
        <f>F18/1579</f>
        <v>1.1399620012666244E-2</v>
      </c>
    </row>
    <row r="20" spans="1:6" ht="18" customHeight="1">
      <c r="A20" s="28" t="s">
        <v>3</v>
      </c>
      <c r="B20" s="7">
        <v>138</v>
      </c>
      <c r="C20" s="7">
        <v>6</v>
      </c>
      <c r="D20" s="7">
        <v>84</v>
      </c>
      <c r="E20" s="7">
        <v>60</v>
      </c>
      <c r="F20" s="3">
        <v>288</v>
      </c>
    </row>
    <row r="21" spans="1:6" ht="18" customHeight="1" thickBot="1">
      <c r="A21" s="29"/>
      <c r="B21" s="11">
        <f>B20/775</f>
        <v>0.17806451612903226</v>
      </c>
      <c r="C21" s="11">
        <f>C20/67</f>
        <v>8.9552238805970144E-2</v>
      </c>
      <c r="D21" s="11">
        <f>D20/402</f>
        <v>0.20895522388059701</v>
      </c>
      <c r="E21" s="11">
        <f>E20/335</f>
        <v>0.17910447761194029</v>
      </c>
      <c r="F21" s="11">
        <f>F20/1579</f>
        <v>0.1823939202026599</v>
      </c>
    </row>
    <row r="22" spans="1:6" ht="18" customHeight="1" thickTop="1">
      <c r="A22" s="30" t="s">
        <v>4</v>
      </c>
      <c r="B22" s="7">
        <v>775</v>
      </c>
      <c r="C22" s="7">
        <v>67</v>
      </c>
      <c r="D22" s="7">
        <v>402</v>
      </c>
      <c r="E22" s="7">
        <v>335</v>
      </c>
      <c r="F22" s="23">
        <v>1579</v>
      </c>
    </row>
    <row r="23" spans="1:6" ht="18" customHeight="1">
      <c r="A23" s="31"/>
      <c r="B23" s="10">
        <f>B22/775</f>
        <v>1</v>
      </c>
      <c r="C23" s="10">
        <f>C22/67</f>
        <v>1</v>
      </c>
      <c r="D23" s="10">
        <f>D22/402</f>
        <v>1</v>
      </c>
      <c r="E23" s="10">
        <f>E22/335</f>
        <v>1</v>
      </c>
      <c r="F23" s="10">
        <f>F22/1579</f>
        <v>1</v>
      </c>
    </row>
  </sheetData>
  <mergeCells count="3">
    <mergeCell ref="A1:F1"/>
    <mergeCell ref="A20:A21"/>
    <mergeCell ref="A22:A23"/>
  </mergeCells>
  <phoneticPr fontId="1"/>
  <pageMargins left="0.7" right="0.7" top="0.75" bottom="0.75" header="0.3" footer="0.3"/>
  <pageSetup paperSize="9" orientation="portrait" r:id="rId1"/>
  <headerFooter>
    <oddFooter>&amp;C-3-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opLeftCell="A16" workbookViewId="0">
      <selection activeCell="B24" sqref="B24:B25"/>
    </sheetView>
  </sheetViews>
  <sheetFormatPr defaultRowHeight="18" customHeight="1"/>
  <cols>
    <col min="1" max="1" width="3.875" customWidth="1"/>
    <col min="2" max="2" width="39.625" customWidth="1"/>
    <col min="3" max="7" width="9.625" customWidth="1"/>
  </cols>
  <sheetData>
    <row r="1" spans="1:7" ht="21" customHeight="1">
      <c r="A1" s="12" t="s">
        <v>68</v>
      </c>
    </row>
    <row r="2" spans="1:7" ht="21" customHeight="1">
      <c r="A2" s="13" t="s">
        <v>7</v>
      </c>
      <c r="G2" s="9" t="s">
        <v>14</v>
      </c>
    </row>
    <row r="3" spans="1:7" ht="18" customHeight="1">
      <c r="A3" s="16"/>
      <c r="B3" s="17"/>
      <c r="C3" s="21" t="s">
        <v>0</v>
      </c>
      <c r="D3" s="22" t="s">
        <v>1</v>
      </c>
      <c r="E3" s="22" t="s">
        <v>2</v>
      </c>
      <c r="F3" s="22" t="s">
        <v>3</v>
      </c>
      <c r="G3" s="22" t="s">
        <v>4</v>
      </c>
    </row>
    <row r="4" spans="1:7" ht="15.95" customHeight="1">
      <c r="A4" s="34" t="s">
        <v>45</v>
      </c>
      <c r="B4" s="28" t="s">
        <v>15</v>
      </c>
      <c r="C4" s="5">
        <v>228</v>
      </c>
      <c r="D4" s="5">
        <v>37</v>
      </c>
      <c r="E4" s="5">
        <v>514</v>
      </c>
      <c r="F4" s="5">
        <v>193</v>
      </c>
      <c r="G4" s="4">
        <v>972</v>
      </c>
    </row>
    <row r="5" spans="1:7" ht="15.95" customHeight="1">
      <c r="A5" s="35"/>
      <c r="B5" s="31"/>
      <c r="C5" s="10">
        <f>C4/553</f>
        <v>0.41229656419529837</v>
      </c>
      <c r="D5" s="10">
        <f>D4/77</f>
        <v>0.48051948051948051</v>
      </c>
      <c r="E5" s="10">
        <f>E4/1584</f>
        <v>0.3244949494949495</v>
      </c>
      <c r="F5" s="10">
        <f>F4/668</f>
        <v>0.28892215568862273</v>
      </c>
      <c r="G5" s="10">
        <f>G4/2882</f>
        <v>0.33726578764746706</v>
      </c>
    </row>
    <row r="6" spans="1:7" ht="15.95" customHeight="1">
      <c r="A6" s="35"/>
      <c r="B6" s="19" t="s">
        <v>63</v>
      </c>
      <c r="C6" s="5">
        <v>27</v>
      </c>
      <c r="D6" s="5">
        <v>6</v>
      </c>
      <c r="E6" s="5">
        <v>140</v>
      </c>
      <c r="F6" s="5">
        <v>78</v>
      </c>
      <c r="G6" s="4">
        <v>251</v>
      </c>
    </row>
    <row r="7" spans="1:7" ht="15.95" customHeight="1">
      <c r="A7" s="35"/>
      <c r="B7" s="20" t="s">
        <v>64</v>
      </c>
      <c r="C7" s="10">
        <f>C6/553</f>
        <v>4.8824593128390596E-2</v>
      </c>
      <c r="D7" s="10">
        <f>D6/77</f>
        <v>7.792207792207792E-2</v>
      </c>
      <c r="E7" s="10">
        <f>E6/1584</f>
        <v>8.8383838383838384E-2</v>
      </c>
      <c r="F7" s="10">
        <f>F6/668</f>
        <v>0.11676646706586827</v>
      </c>
      <c r="G7" s="10">
        <f>G6/2882</f>
        <v>8.7092297015961134E-2</v>
      </c>
    </row>
    <row r="8" spans="1:7" ht="15.95" customHeight="1">
      <c r="A8" s="35"/>
      <c r="B8" s="15" t="s">
        <v>43</v>
      </c>
      <c r="C8" s="5">
        <v>54</v>
      </c>
      <c r="D8" s="5">
        <v>1</v>
      </c>
      <c r="E8" s="5">
        <v>11</v>
      </c>
      <c r="F8" s="5">
        <v>6</v>
      </c>
      <c r="G8" s="4">
        <v>72</v>
      </c>
    </row>
    <row r="9" spans="1:7" ht="15.95" customHeight="1">
      <c r="A9" s="35"/>
      <c r="B9" s="14" t="s">
        <v>44</v>
      </c>
      <c r="C9" s="10">
        <f>C8/553</f>
        <v>9.7649186256781192E-2</v>
      </c>
      <c r="D9" s="10">
        <f>D8/77</f>
        <v>1.2987012987012988E-2</v>
      </c>
      <c r="E9" s="10">
        <f>E8/1584</f>
        <v>6.9444444444444441E-3</v>
      </c>
      <c r="F9" s="10">
        <f>F8/668</f>
        <v>8.9820359281437123E-3</v>
      </c>
      <c r="G9" s="10">
        <f>G8/2882</f>
        <v>2.4982650936849409E-2</v>
      </c>
    </row>
    <row r="10" spans="1:7" ht="15.95" customHeight="1">
      <c r="A10" s="35"/>
      <c r="B10" s="28" t="s">
        <v>33</v>
      </c>
      <c r="C10" s="5">
        <v>32</v>
      </c>
      <c r="D10" s="5">
        <v>6</v>
      </c>
      <c r="E10" s="5">
        <v>140</v>
      </c>
      <c r="F10" s="5">
        <v>66</v>
      </c>
      <c r="G10" s="4">
        <v>244</v>
      </c>
    </row>
    <row r="11" spans="1:7" ht="15.95" customHeight="1">
      <c r="A11" s="35"/>
      <c r="B11" s="31"/>
      <c r="C11" s="10">
        <f>C10/553</f>
        <v>5.7866184448462928E-2</v>
      </c>
      <c r="D11" s="10">
        <f>D10/77</f>
        <v>7.792207792207792E-2</v>
      </c>
      <c r="E11" s="10">
        <f>E10/1584</f>
        <v>8.8383838383838384E-2</v>
      </c>
      <c r="F11" s="10">
        <f>F10/668</f>
        <v>9.880239520958084E-2</v>
      </c>
      <c r="G11" s="10">
        <f>G10/2882</f>
        <v>8.4663428174878555E-2</v>
      </c>
    </row>
    <row r="12" spans="1:7" ht="15.95" customHeight="1">
      <c r="A12" s="35"/>
      <c r="B12" s="28" t="s">
        <v>34</v>
      </c>
      <c r="C12" s="5">
        <v>20</v>
      </c>
      <c r="D12" s="5">
        <v>4</v>
      </c>
      <c r="E12" s="5">
        <v>103</v>
      </c>
      <c r="F12" s="5">
        <v>47</v>
      </c>
      <c r="G12" s="4">
        <v>174</v>
      </c>
    </row>
    <row r="13" spans="1:7" ht="15.95" customHeight="1">
      <c r="A13" s="35"/>
      <c r="B13" s="31"/>
      <c r="C13" s="10">
        <f>C12/553</f>
        <v>3.6166365280289332E-2</v>
      </c>
      <c r="D13" s="10">
        <f>D12/77</f>
        <v>5.1948051948051951E-2</v>
      </c>
      <c r="E13" s="10">
        <f>E12/1584</f>
        <v>6.5025252525252528E-2</v>
      </c>
      <c r="F13" s="10">
        <f>F12/668</f>
        <v>7.0359281437125748E-2</v>
      </c>
      <c r="G13" s="10">
        <f>G12/2882</f>
        <v>6.0374739764052741E-2</v>
      </c>
    </row>
    <row r="14" spans="1:7" ht="15.95" customHeight="1">
      <c r="A14" s="35"/>
      <c r="B14" s="28" t="s">
        <v>35</v>
      </c>
      <c r="C14" s="5">
        <v>17</v>
      </c>
      <c r="D14" s="5">
        <v>3</v>
      </c>
      <c r="E14" s="5">
        <v>97</v>
      </c>
      <c r="F14" s="5">
        <v>38</v>
      </c>
      <c r="G14" s="4">
        <v>155</v>
      </c>
    </row>
    <row r="15" spans="1:7" ht="15.95" customHeight="1">
      <c r="A15" s="35"/>
      <c r="B15" s="31"/>
      <c r="C15" s="10">
        <f>C14/553</f>
        <v>3.074141048824593E-2</v>
      </c>
      <c r="D15" s="10">
        <f>D14/77</f>
        <v>3.896103896103896E-2</v>
      </c>
      <c r="E15" s="10">
        <f>E14/1584</f>
        <v>6.1237373737373736E-2</v>
      </c>
      <c r="F15" s="10">
        <f>F14/668</f>
        <v>5.6886227544910177E-2</v>
      </c>
      <c r="G15" s="10">
        <f>G14/2882</f>
        <v>5.3782095766828589E-2</v>
      </c>
    </row>
    <row r="16" spans="1:7" ht="15.95" customHeight="1">
      <c r="A16" s="35"/>
      <c r="B16" s="5" t="s">
        <v>36</v>
      </c>
      <c r="C16" s="5">
        <v>124</v>
      </c>
      <c r="D16" s="5">
        <v>11</v>
      </c>
      <c r="E16" s="5">
        <v>383</v>
      </c>
      <c r="F16" s="5">
        <v>163</v>
      </c>
      <c r="G16" s="4">
        <v>681</v>
      </c>
    </row>
    <row r="17" spans="1:7" ht="15.95" customHeight="1">
      <c r="A17" s="35"/>
      <c r="B17" s="6" t="s">
        <v>38</v>
      </c>
      <c r="C17" s="10">
        <f>C16/553</f>
        <v>0.22423146473779385</v>
      </c>
      <c r="D17" s="10">
        <f>D16/77</f>
        <v>0.14285714285714285</v>
      </c>
      <c r="E17" s="10">
        <f>E16/1584</f>
        <v>0.24179292929292928</v>
      </c>
      <c r="F17" s="10">
        <f>F16/668</f>
        <v>0.2440119760479042</v>
      </c>
      <c r="G17" s="10">
        <f>G16/2882</f>
        <v>0.236294240111034</v>
      </c>
    </row>
    <row r="18" spans="1:7" ht="15.95" customHeight="1">
      <c r="A18" s="35"/>
      <c r="B18" s="28" t="s">
        <v>39</v>
      </c>
      <c r="C18" s="5">
        <v>8</v>
      </c>
      <c r="D18" s="5">
        <v>3</v>
      </c>
      <c r="E18" s="5">
        <v>49</v>
      </c>
      <c r="F18" s="5">
        <v>16</v>
      </c>
      <c r="G18" s="4">
        <v>76</v>
      </c>
    </row>
    <row r="19" spans="1:7" ht="15.95" customHeight="1">
      <c r="A19" s="35"/>
      <c r="B19" s="31"/>
      <c r="C19" s="10">
        <f>C18/553</f>
        <v>1.4466546112115732E-2</v>
      </c>
      <c r="D19" s="10">
        <f>D18/77</f>
        <v>3.896103896103896E-2</v>
      </c>
      <c r="E19" s="10">
        <f>E18/1584</f>
        <v>3.0934343434343436E-2</v>
      </c>
      <c r="F19" s="10">
        <f>F18/668</f>
        <v>2.3952095808383235E-2</v>
      </c>
      <c r="G19" s="10">
        <f>G18/2882</f>
        <v>2.63705759888966E-2</v>
      </c>
    </row>
    <row r="20" spans="1:7" ht="15.95" customHeight="1">
      <c r="A20" s="35"/>
      <c r="B20" s="28" t="s">
        <v>40</v>
      </c>
      <c r="C20" s="5">
        <v>2</v>
      </c>
      <c r="D20" s="5">
        <v>0</v>
      </c>
      <c r="E20" s="5">
        <v>0</v>
      </c>
      <c r="F20" s="5">
        <v>1</v>
      </c>
      <c r="G20" s="4">
        <v>3</v>
      </c>
    </row>
    <row r="21" spans="1:7" ht="15.95" customHeight="1">
      <c r="A21" s="35"/>
      <c r="B21" s="31"/>
      <c r="C21" s="10">
        <f>C20/553</f>
        <v>3.616636528028933E-3</v>
      </c>
      <c r="D21" s="10">
        <f>D20/77</f>
        <v>0</v>
      </c>
      <c r="E21" s="10">
        <f>E20/1584</f>
        <v>0</v>
      </c>
      <c r="F21" s="10">
        <f>F20/668</f>
        <v>1.4970059880239522E-3</v>
      </c>
      <c r="G21" s="10">
        <f>G20/2882</f>
        <v>1.040943789035392E-3</v>
      </c>
    </row>
    <row r="22" spans="1:7" ht="15.95" customHeight="1">
      <c r="A22" s="35"/>
      <c r="B22" s="5" t="s">
        <v>41</v>
      </c>
      <c r="C22" s="5">
        <v>12</v>
      </c>
      <c r="D22" s="5">
        <v>0</v>
      </c>
      <c r="E22" s="5">
        <v>46</v>
      </c>
      <c r="F22" s="5">
        <v>17</v>
      </c>
      <c r="G22" s="4">
        <v>75</v>
      </c>
    </row>
    <row r="23" spans="1:7" ht="15.95" customHeight="1">
      <c r="A23" s="35"/>
      <c r="B23" s="6" t="s">
        <v>42</v>
      </c>
      <c r="C23" s="10">
        <f>C22/553</f>
        <v>2.1699819168173599E-2</v>
      </c>
      <c r="D23" s="10">
        <f>D22/77</f>
        <v>0</v>
      </c>
      <c r="E23" s="10">
        <f>E22/1584</f>
        <v>2.904040404040404E-2</v>
      </c>
      <c r="F23" s="10">
        <f>F22/668</f>
        <v>2.5449101796407185E-2</v>
      </c>
      <c r="G23" s="10">
        <f>G22/2882</f>
        <v>2.6023594725884801E-2</v>
      </c>
    </row>
    <row r="24" spans="1:7" ht="15.95" customHeight="1">
      <c r="A24" s="35"/>
      <c r="B24" s="28" t="s">
        <v>3</v>
      </c>
      <c r="C24" s="5">
        <v>29</v>
      </c>
      <c r="D24" s="5">
        <v>6</v>
      </c>
      <c r="E24" s="5">
        <v>101</v>
      </c>
      <c r="F24" s="5">
        <v>43</v>
      </c>
      <c r="G24" s="4">
        <v>179</v>
      </c>
    </row>
    <row r="25" spans="1:7" ht="15.95" customHeight="1" thickBot="1">
      <c r="A25" s="35"/>
      <c r="B25" s="29"/>
      <c r="C25" s="11">
        <f>C24/553</f>
        <v>5.2441229656419529E-2</v>
      </c>
      <c r="D25" s="11">
        <f>D24/77</f>
        <v>7.792207792207792E-2</v>
      </c>
      <c r="E25" s="11">
        <f>E24/1584</f>
        <v>6.3762626262626257E-2</v>
      </c>
      <c r="F25" s="11">
        <f>F24/668</f>
        <v>6.4371257485029934E-2</v>
      </c>
      <c r="G25" s="11">
        <f>G24/2882</f>
        <v>6.2109646079111729E-2</v>
      </c>
    </row>
    <row r="26" spans="1:7" ht="15.95" customHeight="1" thickTop="1">
      <c r="A26" s="35"/>
      <c r="B26" s="30" t="s">
        <v>17</v>
      </c>
      <c r="C26" s="24">
        <v>553</v>
      </c>
      <c r="D26" s="24">
        <v>77</v>
      </c>
      <c r="E26" s="24">
        <v>1584</v>
      </c>
      <c r="F26" s="24">
        <v>668</v>
      </c>
      <c r="G26" s="24">
        <v>2882</v>
      </c>
    </row>
    <row r="27" spans="1:7" ht="15.95" customHeight="1">
      <c r="A27" s="36"/>
      <c r="B27" s="31"/>
      <c r="C27" s="10">
        <f>C26/553</f>
        <v>1</v>
      </c>
      <c r="D27" s="10">
        <f>D26/77</f>
        <v>1</v>
      </c>
      <c r="E27" s="10">
        <f>E26/1584</f>
        <v>1</v>
      </c>
      <c r="F27" s="10">
        <f>F26/668</f>
        <v>1</v>
      </c>
      <c r="G27" s="10">
        <f>G26/2882</f>
        <v>1</v>
      </c>
    </row>
    <row r="28" spans="1:7" ht="15.95" customHeight="1">
      <c r="A28" s="34" t="s">
        <v>46</v>
      </c>
      <c r="B28" s="5" t="s">
        <v>18</v>
      </c>
      <c r="C28" s="5">
        <v>19</v>
      </c>
      <c r="D28" s="5">
        <v>16</v>
      </c>
      <c r="E28" s="5">
        <v>177</v>
      </c>
      <c r="F28" s="5">
        <v>82</v>
      </c>
      <c r="G28" s="4">
        <v>294</v>
      </c>
    </row>
    <row r="29" spans="1:7" ht="15.95" customHeight="1">
      <c r="A29" s="35"/>
      <c r="B29" s="6"/>
      <c r="C29" s="10">
        <f>C28/35</f>
        <v>0.54285714285714282</v>
      </c>
      <c r="D29" s="10">
        <f>D28/26</f>
        <v>0.61538461538461542</v>
      </c>
      <c r="E29" s="10">
        <f>E28/604</f>
        <v>0.29304635761589404</v>
      </c>
      <c r="F29" s="10">
        <f>F28/316</f>
        <v>0.25949367088607594</v>
      </c>
      <c r="G29" s="10">
        <f>G28/981</f>
        <v>0.29969418960244648</v>
      </c>
    </row>
    <row r="30" spans="1:7" ht="15.95" customHeight="1">
      <c r="A30" s="35"/>
      <c r="B30" s="5" t="s">
        <v>47</v>
      </c>
      <c r="C30" s="5">
        <v>11</v>
      </c>
      <c r="D30" s="5">
        <v>6</v>
      </c>
      <c r="E30" s="5">
        <v>136</v>
      </c>
      <c r="F30" s="5">
        <v>66</v>
      </c>
      <c r="G30" s="4">
        <v>219</v>
      </c>
    </row>
    <row r="31" spans="1:7" ht="15.95" customHeight="1">
      <c r="A31" s="35"/>
      <c r="B31" s="6"/>
      <c r="C31" s="10">
        <f>C30/35</f>
        <v>0.31428571428571428</v>
      </c>
      <c r="D31" s="10">
        <f>D30/26</f>
        <v>0.23076923076923078</v>
      </c>
      <c r="E31" s="10">
        <f>E30/604</f>
        <v>0.2251655629139073</v>
      </c>
      <c r="F31" s="10">
        <f>F30/316</f>
        <v>0.20886075949367089</v>
      </c>
      <c r="G31" s="10">
        <f>G30/981</f>
        <v>0.22324159021406728</v>
      </c>
    </row>
    <row r="32" spans="1:7" ht="15.95" customHeight="1">
      <c r="A32" s="35"/>
      <c r="B32" s="15" t="s">
        <v>66</v>
      </c>
      <c r="C32" s="5">
        <v>0</v>
      </c>
      <c r="D32" s="5">
        <v>0</v>
      </c>
      <c r="E32" s="5">
        <v>1</v>
      </c>
      <c r="F32" s="5">
        <v>0</v>
      </c>
      <c r="G32" s="4">
        <v>1</v>
      </c>
    </row>
    <row r="33" spans="1:7" ht="15.95" customHeight="1">
      <c r="A33" s="35"/>
      <c r="B33" s="14" t="s">
        <v>48</v>
      </c>
      <c r="C33" s="10">
        <f>C32/35</f>
        <v>0</v>
      </c>
      <c r="D33" s="10">
        <f>D32/26</f>
        <v>0</v>
      </c>
      <c r="E33" s="10">
        <f>E32/604</f>
        <v>1.6556291390728477E-3</v>
      </c>
      <c r="F33" s="10">
        <f>F32/316</f>
        <v>0</v>
      </c>
      <c r="G33" s="10">
        <f>G32/981</f>
        <v>1.0193679918450561E-3</v>
      </c>
    </row>
    <row r="34" spans="1:7" ht="15.95" customHeight="1">
      <c r="A34" s="35"/>
      <c r="B34" s="5" t="s">
        <v>49</v>
      </c>
      <c r="C34" s="5">
        <v>0</v>
      </c>
      <c r="D34" s="5">
        <v>0</v>
      </c>
      <c r="E34" s="5">
        <v>57</v>
      </c>
      <c r="F34" s="5">
        <v>31</v>
      </c>
      <c r="G34" s="4">
        <v>88</v>
      </c>
    </row>
    <row r="35" spans="1:7" ht="15.95" customHeight="1">
      <c r="A35" s="35"/>
      <c r="B35" s="6"/>
      <c r="C35" s="10">
        <f>C34/35</f>
        <v>0</v>
      </c>
      <c r="D35" s="10">
        <f>D34/26</f>
        <v>0</v>
      </c>
      <c r="E35" s="10">
        <f>E34/604</f>
        <v>9.4370860927152314E-2</v>
      </c>
      <c r="F35" s="10">
        <f>F34/316</f>
        <v>9.8101265822784806E-2</v>
      </c>
      <c r="G35" s="10">
        <f>G34/981</f>
        <v>8.9704383282364936E-2</v>
      </c>
    </row>
    <row r="36" spans="1:7" ht="15.95" customHeight="1">
      <c r="A36" s="35"/>
      <c r="B36" s="5" t="s">
        <v>50</v>
      </c>
      <c r="C36" s="5">
        <v>0</v>
      </c>
      <c r="D36" s="5">
        <v>1</v>
      </c>
      <c r="E36" s="5">
        <v>60</v>
      </c>
      <c r="F36" s="5">
        <v>30</v>
      </c>
      <c r="G36" s="4">
        <v>91</v>
      </c>
    </row>
    <row r="37" spans="1:7" ht="15.95" customHeight="1">
      <c r="A37" s="35"/>
      <c r="B37" s="6"/>
      <c r="C37" s="10">
        <f>C36/35</f>
        <v>0</v>
      </c>
      <c r="D37" s="10">
        <f>D36/26</f>
        <v>3.8461538461538464E-2</v>
      </c>
      <c r="E37" s="10">
        <f>E36/604</f>
        <v>9.9337748344370855E-2</v>
      </c>
      <c r="F37" s="10">
        <f>F36/316</f>
        <v>9.49367088607595E-2</v>
      </c>
      <c r="G37" s="10">
        <f>G36/981</f>
        <v>9.2762487257900109E-2</v>
      </c>
    </row>
    <row r="38" spans="1:7" ht="15.95" customHeight="1">
      <c r="A38" s="35"/>
      <c r="B38" s="5" t="s">
        <v>51</v>
      </c>
      <c r="C38" s="5">
        <v>2</v>
      </c>
      <c r="D38" s="5">
        <v>1</v>
      </c>
      <c r="E38" s="5">
        <v>105</v>
      </c>
      <c r="F38" s="5">
        <v>69</v>
      </c>
      <c r="G38" s="4">
        <v>177</v>
      </c>
    </row>
    <row r="39" spans="1:7" ht="15.95" customHeight="1">
      <c r="A39" s="35"/>
      <c r="B39" s="6" t="s">
        <v>37</v>
      </c>
      <c r="C39" s="10">
        <f>C38/35</f>
        <v>5.7142857142857141E-2</v>
      </c>
      <c r="D39" s="10">
        <f>D38/26</f>
        <v>3.8461538461538464E-2</v>
      </c>
      <c r="E39" s="10">
        <f>E38/604</f>
        <v>0.17384105960264901</v>
      </c>
      <c r="F39" s="10">
        <f>F38/316</f>
        <v>0.21835443037974683</v>
      </c>
      <c r="G39" s="10">
        <f>G38/981</f>
        <v>0.18042813455657492</v>
      </c>
    </row>
    <row r="40" spans="1:7" ht="15.95" customHeight="1">
      <c r="A40" s="35"/>
      <c r="B40" s="5" t="s">
        <v>52</v>
      </c>
      <c r="C40" s="5">
        <v>0</v>
      </c>
      <c r="D40" s="5">
        <v>0</v>
      </c>
      <c r="E40" s="5">
        <v>16</v>
      </c>
      <c r="F40" s="5">
        <v>5</v>
      </c>
      <c r="G40" s="4">
        <v>21</v>
      </c>
    </row>
    <row r="41" spans="1:7" ht="15.95" customHeight="1">
      <c r="A41" s="35"/>
      <c r="B41" s="6" t="s">
        <v>37</v>
      </c>
      <c r="C41" s="10">
        <f>C40/35</f>
        <v>0</v>
      </c>
      <c r="D41" s="10">
        <f>D40/26</f>
        <v>0</v>
      </c>
      <c r="E41" s="10">
        <f>E40/604</f>
        <v>2.6490066225165563E-2</v>
      </c>
      <c r="F41" s="10">
        <f>F40/316</f>
        <v>1.5822784810126583E-2</v>
      </c>
      <c r="G41" s="10">
        <f>G40/981</f>
        <v>2.1406727828746176E-2</v>
      </c>
    </row>
    <row r="42" spans="1:7" ht="15.95" customHeight="1">
      <c r="A42" s="35"/>
      <c r="B42" s="5" t="s">
        <v>19</v>
      </c>
      <c r="C42" s="5">
        <v>1</v>
      </c>
      <c r="D42" s="5">
        <v>0</v>
      </c>
      <c r="E42" s="5">
        <v>0</v>
      </c>
      <c r="F42" s="5">
        <v>0</v>
      </c>
      <c r="G42" s="4">
        <v>1</v>
      </c>
    </row>
    <row r="43" spans="1:7" ht="15.95" customHeight="1">
      <c r="A43" s="35"/>
      <c r="B43" s="6" t="s">
        <v>53</v>
      </c>
      <c r="C43" s="10">
        <f>C42/35</f>
        <v>2.8571428571428571E-2</v>
      </c>
      <c r="D43" s="10">
        <f>D42/26</f>
        <v>0</v>
      </c>
      <c r="E43" s="10">
        <f>E42/604</f>
        <v>0</v>
      </c>
      <c r="F43" s="10">
        <f>F42/316</f>
        <v>0</v>
      </c>
      <c r="G43" s="10">
        <f>G42/981</f>
        <v>1.0193679918450561E-3</v>
      </c>
    </row>
    <row r="44" spans="1:7" ht="15.95" customHeight="1">
      <c r="A44" s="35"/>
      <c r="B44" s="5" t="s">
        <v>41</v>
      </c>
      <c r="C44" s="5">
        <v>1</v>
      </c>
      <c r="D44" s="5">
        <v>1</v>
      </c>
      <c r="E44" s="5">
        <v>21</v>
      </c>
      <c r="F44" s="5">
        <v>11</v>
      </c>
      <c r="G44" s="4">
        <v>34</v>
      </c>
    </row>
    <row r="45" spans="1:7" ht="15.95" customHeight="1">
      <c r="A45" s="35"/>
      <c r="B45" s="6" t="s">
        <v>42</v>
      </c>
      <c r="C45" s="18">
        <f>C44/35</f>
        <v>2.8571428571428571E-2</v>
      </c>
      <c r="D45" s="18">
        <f>D44/26</f>
        <v>3.8461538461538464E-2</v>
      </c>
      <c r="E45" s="18">
        <f>E44/604</f>
        <v>3.4768211920529798E-2</v>
      </c>
      <c r="F45" s="18">
        <f>F44/316</f>
        <v>3.4810126582278479E-2</v>
      </c>
      <c r="G45" s="18">
        <f>G44/981</f>
        <v>3.4658511722731905E-2</v>
      </c>
    </row>
    <row r="46" spans="1:7" ht="15.95" customHeight="1">
      <c r="A46" s="35"/>
      <c r="B46" s="28" t="s">
        <v>3</v>
      </c>
      <c r="C46" s="5">
        <v>1</v>
      </c>
      <c r="D46" s="5">
        <v>1</v>
      </c>
      <c r="E46" s="5">
        <v>31</v>
      </c>
      <c r="F46" s="5">
        <v>22</v>
      </c>
      <c r="G46" s="5">
        <v>55</v>
      </c>
    </row>
    <row r="47" spans="1:7" ht="15.95" customHeight="1" thickBot="1">
      <c r="A47" s="35"/>
      <c r="B47" s="29"/>
      <c r="C47" s="11">
        <f>C46/35</f>
        <v>2.8571428571428571E-2</v>
      </c>
      <c r="D47" s="11">
        <f>D46/26</f>
        <v>3.8461538461538464E-2</v>
      </c>
      <c r="E47" s="11">
        <f>E46/604</f>
        <v>5.1324503311258277E-2</v>
      </c>
      <c r="F47" s="11">
        <f>F46/316</f>
        <v>6.9620253164556958E-2</v>
      </c>
      <c r="G47" s="11">
        <f>G46/981</f>
        <v>5.6065239551478081E-2</v>
      </c>
    </row>
    <row r="48" spans="1:7" ht="15.95" customHeight="1" thickTop="1">
      <c r="A48" s="35"/>
      <c r="B48" s="30" t="s">
        <v>17</v>
      </c>
      <c r="C48" s="7">
        <v>35</v>
      </c>
      <c r="D48" s="7">
        <v>26</v>
      </c>
      <c r="E48" s="7">
        <v>604</v>
      </c>
      <c r="F48" s="7">
        <v>316</v>
      </c>
      <c r="G48" s="7">
        <v>981</v>
      </c>
    </row>
    <row r="49" spans="1:7" ht="15.95" customHeight="1">
      <c r="A49" s="36"/>
      <c r="B49" s="31"/>
      <c r="C49" s="10">
        <f>C48/35</f>
        <v>1</v>
      </c>
      <c r="D49" s="10">
        <f>D48/26</f>
        <v>1</v>
      </c>
      <c r="E49" s="10">
        <f>E48/604</f>
        <v>1</v>
      </c>
      <c r="F49" s="10">
        <f>F48/316</f>
        <v>1</v>
      </c>
      <c r="G49" s="10">
        <f>G48/981</f>
        <v>1</v>
      </c>
    </row>
    <row r="50" spans="1:7" ht="28.5" customHeight="1">
      <c r="A50" s="32" t="s">
        <v>20</v>
      </c>
      <c r="B50" s="33"/>
      <c r="C50" s="17">
        <v>0</v>
      </c>
      <c r="D50" s="1">
        <v>0</v>
      </c>
      <c r="E50" s="1">
        <v>3</v>
      </c>
      <c r="F50" s="1">
        <v>0</v>
      </c>
      <c r="G50" s="1">
        <v>3</v>
      </c>
    </row>
    <row r="51" spans="1:7" ht="28.5" customHeight="1">
      <c r="A51" s="32" t="s">
        <v>4</v>
      </c>
      <c r="B51" s="33"/>
      <c r="C51" s="25">
        <v>588</v>
      </c>
      <c r="D51" s="26">
        <v>103</v>
      </c>
      <c r="E51" s="26">
        <v>2191</v>
      </c>
      <c r="F51" s="26">
        <v>984</v>
      </c>
      <c r="G51" s="26">
        <v>3866</v>
      </c>
    </row>
  </sheetData>
  <mergeCells count="14">
    <mergeCell ref="B26:B27"/>
    <mergeCell ref="B46:B47"/>
    <mergeCell ref="B48:B49"/>
    <mergeCell ref="A50:B50"/>
    <mergeCell ref="A51:B51"/>
    <mergeCell ref="A4:A27"/>
    <mergeCell ref="A28:A49"/>
    <mergeCell ref="B4:B5"/>
    <mergeCell ref="B10:B11"/>
    <mergeCell ref="B12:B13"/>
    <mergeCell ref="B14:B15"/>
    <mergeCell ref="B18:B19"/>
    <mergeCell ref="B20:B21"/>
    <mergeCell ref="B24:B25"/>
  </mergeCells>
  <phoneticPr fontId="1"/>
  <pageMargins left="0.7" right="0.39" top="0.44" bottom="0.41" header="0.3" footer="0.3"/>
  <pageSetup paperSize="9" orientation="portrait" r:id="rId1"/>
  <headerFooter>
    <oddFooter>&amp;C-4-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A13" sqref="A13"/>
    </sheetView>
  </sheetViews>
  <sheetFormatPr defaultRowHeight="18" customHeight="1"/>
  <cols>
    <col min="1" max="1" width="35.625" customWidth="1"/>
    <col min="2" max="5" width="12.625" customWidth="1"/>
  </cols>
  <sheetData>
    <row r="1" spans="1:5" ht="21" customHeight="1">
      <c r="A1" s="12" t="s">
        <v>67</v>
      </c>
    </row>
    <row r="2" spans="1:5" ht="21" customHeight="1">
      <c r="A2" s="13" t="s">
        <v>7</v>
      </c>
      <c r="E2" s="9" t="s">
        <v>14</v>
      </c>
    </row>
    <row r="3" spans="1:5" ht="18" customHeight="1">
      <c r="A3" s="5"/>
      <c r="B3" s="37" t="s">
        <v>24</v>
      </c>
      <c r="C3" s="37" t="s">
        <v>2</v>
      </c>
      <c r="D3" s="37" t="s">
        <v>3</v>
      </c>
      <c r="E3" s="37" t="s">
        <v>4</v>
      </c>
    </row>
    <row r="4" spans="1:5" ht="18" customHeight="1">
      <c r="A4" s="6"/>
      <c r="B4" s="38"/>
      <c r="C4" s="38"/>
      <c r="D4" s="38"/>
      <c r="E4" s="38"/>
    </row>
    <row r="5" spans="1:5" ht="18" customHeight="1">
      <c r="A5" s="7" t="s">
        <v>8</v>
      </c>
      <c r="B5" s="7">
        <v>11</v>
      </c>
      <c r="C5" s="7">
        <v>25</v>
      </c>
      <c r="D5" s="7">
        <v>10</v>
      </c>
      <c r="E5" s="3">
        <v>46</v>
      </c>
    </row>
    <row r="6" spans="1:5" ht="18" customHeight="1">
      <c r="A6" s="6" t="s">
        <v>25</v>
      </c>
      <c r="B6" s="10">
        <f>B5/52</f>
        <v>0.21153846153846154</v>
      </c>
      <c r="C6" s="10">
        <f>C5/221</f>
        <v>0.11312217194570136</v>
      </c>
      <c r="D6" s="10">
        <f>D5/124</f>
        <v>8.0645161290322578E-2</v>
      </c>
      <c r="E6" s="10">
        <f>E5/397</f>
        <v>0.11586901763224182</v>
      </c>
    </row>
    <row r="7" spans="1:5" ht="18" customHeight="1">
      <c r="A7" s="5" t="s">
        <v>9</v>
      </c>
      <c r="B7" s="5">
        <v>0</v>
      </c>
      <c r="C7" s="5">
        <v>7</v>
      </c>
      <c r="D7" s="5">
        <v>2</v>
      </c>
      <c r="E7" s="4">
        <v>9</v>
      </c>
    </row>
    <row r="8" spans="1:5" ht="18" customHeight="1">
      <c r="A8" s="6" t="s">
        <v>26</v>
      </c>
      <c r="B8" s="10">
        <f>B7/52</f>
        <v>0</v>
      </c>
      <c r="C8" s="10">
        <f>C7/221</f>
        <v>3.1674208144796379E-2</v>
      </c>
      <c r="D8" s="10">
        <f>D7/124</f>
        <v>1.6129032258064516E-2</v>
      </c>
      <c r="E8" s="10">
        <f>E7/397</f>
        <v>2.2670025188916875E-2</v>
      </c>
    </row>
    <row r="9" spans="1:5" ht="18" customHeight="1">
      <c r="A9" s="5" t="s">
        <v>21</v>
      </c>
      <c r="B9" s="5">
        <v>1</v>
      </c>
      <c r="C9" s="5">
        <v>9</v>
      </c>
      <c r="D9" s="5">
        <v>1</v>
      </c>
      <c r="E9" s="4">
        <v>11</v>
      </c>
    </row>
    <row r="10" spans="1:5" ht="18" customHeight="1">
      <c r="A10" s="6" t="s">
        <v>54</v>
      </c>
      <c r="B10" s="10">
        <f>B9/52</f>
        <v>1.9230769230769232E-2</v>
      </c>
      <c r="C10" s="10">
        <f>C9/221</f>
        <v>4.072398190045249E-2</v>
      </c>
      <c r="D10" s="10">
        <f>D9/124</f>
        <v>8.0645161290322578E-3</v>
      </c>
      <c r="E10" s="10">
        <f>E9/397</f>
        <v>2.7707808564231738E-2</v>
      </c>
    </row>
    <row r="11" spans="1:5" ht="18" customHeight="1">
      <c r="A11" s="5" t="s">
        <v>10</v>
      </c>
      <c r="B11" s="5">
        <v>1</v>
      </c>
      <c r="C11" s="5">
        <v>12</v>
      </c>
      <c r="D11" s="5">
        <v>8</v>
      </c>
      <c r="E11" s="4">
        <v>21</v>
      </c>
    </row>
    <row r="12" spans="1:5" ht="18" customHeight="1">
      <c r="A12" s="6" t="s">
        <v>55</v>
      </c>
      <c r="B12" s="10">
        <f>B11/52</f>
        <v>1.9230769230769232E-2</v>
      </c>
      <c r="C12" s="10">
        <f>C11/221</f>
        <v>5.4298642533936653E-2</v>
      </c>
      <c r="D12" s="10">
        <f>D11/124</f>
        <v>6.4516129032258063E-2</v>
      </c>
      <c r="E12" s="10">
        <f>E11/397</f>
        <v>5.2896725440806043E-2</v>
      </c>
    </row>
    <row r="13" spans="1:5" ht="18" customHeight="1">
      <c r="A13" s="5" t="s">
        <v>16</v>
      </c>
      <c r="B13" s="5">
        <v>1</v>
      </c>
      <c r="C13" s="5">
        <v>4</v>
      </c>
      <c r="D13" s="5">
        <v>4</v>
      </c>
      <c r="E13" s="4">
        <v>9</v>
      </c>
    </row>
    <row r="14" spans="1:5" ht="18" customHeight="1">
      <c r="A14" s="6" t="s">
        <v>56</v>
      </c>
      <c r="B14" s="10">
        <f>B13/52</f>
        <v>1.9230769230769232E-2</v>
      </c>
      <c r="C14" s="10">
        <f>C13/221</f>
        <v>1.8099547511312219E-2</v>
      </c>
      <c r="D14" s="10">
        <f>D13/124</f>
        <v>3.2258064516129031E-2</v>
      </c>
      <c r="E14" s="10">
        <f>E13/397</f>
        <v>2.2670025188916875E-2</v>
      </c>
    </row>
    <row r="15" spans="1:5" ht="18" customHeight="1">
      <c r="A15" s="5" t="s">
        <v>11</v>
      </c>
      <c r="B15" s="5">
        <v>0</v>
      </c>
      <c r="C15" s="5">
        <v>3</v>
      </c>
      <c r="D15" s="5">
        <v>0</v>
      </c>
      <c r="E15" s="4">
        <v>3</v>
      </c>
    </row>
    <row r="16" spans="1:5" ht="18" customHeight="1">
      <c r="A16" s="6" t="s">
        <v>57</v>
      </c>
      <c r="B16" s="10">
        <f>B15/52</f>
        <v>0</v>
      </c>
      <c r="C16" s="10">
        <f>C15/221</f>
        <v>1.3574660633484163E-2</v>
      </c>
      <c r="D16" s="10">
        <f>D15/124</f>
        <v>0</v>
      </c>
      <c r="E16" s="10">
        <f>E15/397</f>
        <v>7.556675062972292E-3</v>
      </c>
    </row>
    <row r="17" spans="1:5" ht="18" customHeight="1">
      <c r="A17" s="5" t="s">
        <v>27</v>
      </c>
      <c r="B17" s="5">
        <v>5</v>
      </c>
      <c r="C17" s="5">
        <v>88</v>
      </c>
      <c r="D17" s="5">
        <v>61</v>
      </c>
      <c r="E17" s="4">
        <v>154</v>
      </c>
    </row>
    <row r="18" spans="1:5" ht="18" customHeight="1">
      <c r="A18" s="6" t="s">
        <v>58</v>
      </c>
      <c r="B18" s="10">
        <f>B17/52</f>
        <v>9.6153846153846159E-2</v>
      </c>
      <c r="C18" s="10">
        <f>C17/221</f>
        <v>0.39819004524886875</v>
      </c>
      <c r="D18" s="10">
        <f>D17/124</f>
        <v>0.49193548387096775</v>
      </c>
      <c r="E18" s="10">
        <f>E17/397</f>
        <v>0.38790931989924432</v>
      </c>
    </row>
    <row r="19" spans="1:5" ht="18" customHeight="1">
      <c r="A19" s="5" t="s">
        <v>22</v>
      </c>
      <c r="B19" s="5">
        <v>4</v>
      </c>
      <c r="C19" s="5">
        <v>11</v>
      </c>
      <c r="D19" s="5">
        <v>3</v>
      </c>
      <c r="E19" s="4">
        <v>18</v>
      </c>
    </row>
    <row r="20" spans="1:5" ht="18" customHeight="1">
      <c r="A20" s="6" t="s">
        <v>59</v>
      </c>
      <c r="B20" s="10">
        <f>B19/52</f>
        <v>7.6923076923076927E-2</v>
      </c>
      <c r="C20" s="10">
        <f>C19/221</f>
        <v>4.9773755656108594E-2</v>
      </c>
      <c r="D20" s="10">
        <f>D19/124</f>
        <v>2.4193548387096774E-2</v>
      </c>
      <c r="E20" s="10">
        <f>E19/397</f>
        <v>4.534005037783375E-2</v>
      </c>
    </row>
    <row r="21" spans="1:5" ht="18" customHeight="1">
      <c r="A21" s="5" t="s">
        <v>13</v>
      </c>
      <c r="B21" s="5">
        <v>16</v>
      </c>
      <c r="C21" s="5">
        <v>29</v>
      </c>
      <c r="D21" s="5">
        <v>15</v>
      </c>
      <c r="E21" s="4">
        <v>60</v>
      </c>
    </row>
    <row r="22" spans="1:5" ht="18" customHeight="1">
      <c r="A22" s="6" t="s">
        <v>60</v>
      </c>
      <c r="B22" s="10">
        <f>B21/52</f>
        <v>0.30769230769230771</v>
      </c>
      <c r="C22" s="10">
        <f>C21/221</f>
        <v>0.13122171945701358</v>
      </c>
      <c r="D22" s="10">
        <f>D21/124</f>
        <v>0.12096774193548387</v>
      </c>
      <c r="E22" s="10">
        <f>E21/397</f>
        <v>0.15113350125944586</v>
      </c>
    </row>
    <row r="23" spans="1:5" ht="18" customHeight="1">
      <c r="A23" s="5" t="s">
        <v>23</v>
      </c>
      <c r="B23" s="5">
        <v>0</v>
      </c>
      <c r="C23" s="5">
        <v>2</v>
      </c>
      <c r="D23" s="5">
        <v>1</v>
      </c>
      <c r="E23" s="4">
        <v>3</v>
      </c>
    </row>
    <row r="24" spans="1:5" ht="18" customHeight="1">
      <c r="A24" s="6" t="s">
        <v>61</v>
      </c>
      <c r="B24" s="10">
        <f>B23/52</f>
        <v>0</v>
      </c>
      <c r="C24" s="10">
        <f>C23/221</f>
        <v>9.0497737556561094E-3</v>
      </c>
      <c r="D24" s="10">
        <f>D23/124</f>
        <v>8.0645161290322578E-3</v>
      </c>
      <c r="E24" s="10">
        <f>E23/397</f>
        <v>7.556675062972292E-3</v>
      </c>
    </row>
    <row r="25" spans="1:5" ht="18" customHeight="1">
      <c r="A25" s="7" t="s">
        <v>3</v>
      </c>
      <c r="B25" s="7">
        <v>13</v>
      </c>
      <c r="C25" s="7">
        <v>31</v>
      </c>
      <c r="D25" s="7">
        <v>19</v>
      </c>
      <c r="E25" s="3">
        <v>63</v>
      </c>
    </row>
    <row r="26" spans="1:5" ht="18" customHeight="1" thickBot="1">
      <c r="A26" s="8" t="s">
        <v>62</v>
      </c>
      <c r="B26" s="11">
        <f>B25/52</f>
        <v>0.25</v>
      </c>
      <c r="C26" s="11">
        <f>C25/221</f>
        <v>0.14027149321266968</v>
      </c>
      <c r="D26" s="11">
        <f>D25/124</f>
        <v>0.15322580645161291</v>
      </c>
      <c r="E26" s="11">
        <f>E25/397</f>
        <v>0.15869017632241814</v>
      </c>
    </row>
    <row r="27" spans="1:5" ht="18" customHeight="1" thickTop="1">
      <c r="A27" s="30" t="s">
        <v>4</v>
      </c>
      <c r="B27" s="7">
        <v>52</v>
      </c>
      <c r="C27" s="7">
        <v>221</v>
      </c>
      <c r="D27" s="7">
        <v>124</v>
      </c>
      <c r="E27" s="7">
        <v>397</v>
      </c>
    </row>
    <row r="28" spans="1:5" ht="18" customHeight="1">
      <c r="A28" s="31"/>
      <c r="B28" s="10">
        <f>B27/52</f>
        <v>1</v>
      </c>
      <c r="C28" s="10">
        <f>C27/221</f>
        <v>1</v>
      </c>
      <c r="D28" s="10">
        <f>D27/124</f>
        <v>1</v>
      </c>
      <c r="E28" s="10">
        <f>E27/397</f>
        <v>1</v>
      </c>
    </row>
  </sheetData>
  <mergeCells count="5">
    <mergeCell ref="E3:E4"/>
    <mergeCell ref="A27:A28"/>
    <mergeCell ref="B3:B4"/>
    <mergeCell ref="C3:C4"/>
    <mergeCell ref="D3:D4"/>
  </mergeCells>
  <phoneticPr fontId="1"/>
  <pageMargins left="0.7" right="0.7" top="0.75" bottom="0.75" header="0.3" footer="0.3"/>
  <pageSetup paperSize="9" orientation="portrait" r:id="rId1"/>
  <headerFooter>
    <oddFooter>&amp;C-5-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均等法</vt:lpstr>
      <vt:lpstr>育介法</vt:lpstr>
      <vt:lpstr>パート法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均等システム</dc:creator>
  <cp:lastModifiedBy>a-kukiyama</cp:lastModifiedBy>
  <cp:lastPrinted>2013-05-23T01:13:20Z</cp:lastPrinted>
  <dcterms:created xsi:type="dcterms:W3CDTF">2013-05-01T06:08:36Z</dcterms:created>
  <dcterms:modified xsi:type="dcterms:W3CDTF">2013-05-23T01:13:23Z</dcterms:modified>
</cp:coreProperties>
</file>