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370" windowHeight="7560"/>
  </bookViews>
  <sheets>
    <sheet name="便所数参考計算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17" i="1"/>
  <c r="E16" i="1"/>
  <c r="E15" i="1" l="1"/>
  <c r="E13" i="1" s="1"/>
  <c r="G7" i="1"/>
  <c r="E11" i="1" l="1"/>
  <c r="E12" i="1"/>
</calcChain>
</file>

<file path=xl/sharedStrings.xml><?xml version="1.0" encoding="utf-8"?>
<sst xmlns="http://schemas.openxmlformats.org/spreadsheetml/2006/main" count="33" uniqueCount="27">
  <si>
    <t>男性</t>
    <rPh sb="0" eb="2">
      <t>ダンセイ</t>
    </rPh>
    <phoneticPr fontId="1"/>
  </si>
  <si>
    <t>女性</t>
    <rPh sb="0" eb="2">
      <t>ジョセイ</t>
    </rPh>
    <phoneticPr fontId="1"/>
  </si>
  <si>
    <t>男性（大）</t>
    <rPh sb="0" eb="2">
      <t>ダンセイ</t>
    </rPh>
    <rPh sb="3" eb="4">
      <t>ダイ</t>
    </rPh>
    <phoneticPr fontId="1"/>
  </si>
  <si>
    <t>男性（小）</t>
    <rPh sb="0" eb="2">
      <t>ダンセイ</t>
    </rPh>
    <rPh sb="3" eb="4">
      <t>ショウ</t>
    </rPh>
    <phoneticPr fontId="1"/>
  </si>
  <si>
    <t>合計</t>
    <rPh sb="0" eb="2">
      <t>ゴウケイ</t>
    </rPh>
    <phoneticPr fontId="1"/>
  </si>
  <si>
    <t>労働者数</t>
    <rPh sb="0" eb="3">
      <t>ロウドウシャ</t>
    </rPh>
    <rPh sb="3" eb="4">
      <t>スウ</t>
    </rPh>
    <phoneticPr fontId="1"/>
  </si>
  <si>
    <t>独立個室型便所の数</t>
    <rPh sb="0" eb="2">
      <t>ドクリツ</t>
    </rPh>
    <rPh sb="2" eb="5">
      <t>コシツガタ</t>
    </rPh>
    <rPh sb="5" eb="7">
      <t>ベンジョ</t>
    </rPh>
    <rPh sb="8" eb="9">
      <t>カズ</t>
    </rPh>
    <phoneticPr fontId="1"/>
  </si>
  <si>
    <t>男女別便所
必要数</t>
    <phoneticPr fontId="1"/>
  </si>
  <si>
    <t>▼入力欄</t>
    <rPh sb="1" eb="3">
      <t>ニュウリョク</t>
    </rPh>
    <rPh sb="3" eb="4">
      <t>ラン</t>
    </rPh>
    <phoneticPr fontId="1"/>
  </si>
  <si>
    <t>このExcelファイルは、愛知労働局労働基準部健康課にて参考として作成したものです。</t>
    <rPh sb="13" eb="15">
      <t>アイチ</t>
    </rPh>
    <rPh sb="15" eb="17">
      <t>ロウドウ</t>
    </rPh>
    <rPh sb="17" eb="18">
      <t>キョク</t>
    </rPh>
    <rPh sb="18" eb="20">
      <t>ロウドウ</t>
    </rPh>
    <rPh sb="20" eb="22">
      <t>キジュン</t>
    </rPh>
    <rPh sb="22" eb="23">
      <t>ブ</t>
    </rPh>
    <rPh sb="23" eb="25">
      <t>ケンコウ</t>
    </rPh>
    <rPh sb="25" eb="26">
      <t>カ</t>
    </rPh>
    <rPh sb="28" eb="30">
      <t>サンコウ</t>
    </rPh>
    <rPh sb="33" eb="35">
      <t>サクセイ</t>
    </rPh>
    <phoneticPr fontId="1"/>
  </si>
  <si>
    <t>●</t>
    <phoneticPr fontId="1"/>
  </si>
  <si>
    <t>詳細は関係法令をご参照ください。</t>
    <rPh sb="0" eb="2">
      <t>ショウサイ</t>
    </rPh>
    <rPh sb="3" eb="5">
      <t>カンケイ</t>
    </rPh>
    <rPh sb="5" eb="7">
      <t>ホウレイ</t>
    </rPh>
    <rPh sb="9" eb="11">
      <t>サンショウ</t>
    </rPh>
    <phoneticPr fontId="1"/>
  </si>
  <si>
    <t>事務所則・安衛則の便所設置基準に基づく必要数参考計算</t>
    <rPh sb="0" eb="2">
      <t>ジム</t>
    </rPh>
    <rPh sb="2" eb="3">
      <t>ショ</t>
    </rPh>
    <rPh sb="3" eb="4">
      <t>ソク</t>
    </rPh>
    <rPh sb="5" eb="8">
      <t>アンエイソク</t>
    </rPh>
    <rPh sb="9" eb="11">
      <t>ベンジョ</t>
    </rPh>
    <rPh sb="11" eb="13">
      <t>セッチ</t>
    </rPh>
    <rPh sb="13" eb="15">
      <t>キジュン</t>
    </rPh>
    <rPh sb="16" eb="17">
      <t>モト</t>
    </rPh>
    <rPh sb="19" eb="22">
      <t>ヒツヨウスウ</t>
    </rPh>
    <rPh sb="22" eb="24">
      <t>サンコウ</t>
    </rPh>
    <rPh sb="24" eb="26">
      <t>ケイサン</t>
    </rPh>
    <phoneticPr fontId="1"/>
  </si>
  <si>
    <t>①</t>
    <phoneticPr fontId="1"/>
  </si>
  <si>
    <t>②</t>
    <phoneticPr fontId="1"/>
  </si>
  <si>
    <t>計算内訳</t>
    <rPh sb="0" eb="2">
      <t>ケイサン</t>
    </rPh>
    <rPh sb="2" eb="4">
      <t>ウチワケ</t>
    </rPh>
    <phoneticPr fontId="1"/>
  </si>
  <si>
    <t>①の入力欄、労働者数（男性、女性）と、独立個室型便所の数を入力してください。</t>
    <rPh sb="2" eb="4">
      <t>ニュウリョク</t>
    </rPh>
    <rPh sb="4" eb="5">
      <t>ラン</t>
    </rPh>
    <rPh sb="6" eb="9">
      <t>ロウドウシャ</t>
    </rPh>
    <rPh sb="9" eb="10">
      <t>スウ</t>
    </rPh>
    <rPh sb="11" eb="13">
      <t>ダンセイ</t>
    </rPh>
    <rPh sb="14" eb="16">
      <t>ジョセイ</t>
    </rPh>
    <rPh sb="19" eb="21">
      <t>ドクリツ</t>
    </rPh>
    <rPh sb="21" eb="24">
      <t>コシツガタ</t>
    </rPh>
    <rPh sb="24" eb="26">
      <t>ベンジョ</t>
    </rPh>
    <rPh sb="27" eb="28">
      <t>カズ</t>
    </rPh>
    <rPh sb="29" eb="31">
      <t>ニュウリョク</t>
    </rPh>
    <phoneticPr fontId="1"/>
  </si>
  <si>
    <t>②に便所設置基準に基づく必要数が表示されます。</t>
    <rPh sb="2" eb="4">
      <t>ベンジョ</t>
    </rPh>
    <rPh sb="4" eb="6">
      <t>セッチ</t>
    </rPh>
    <rPh sb="6" eb="8">
      <t>キジュン</t>
    </rPh>
    <rPh sb="9" eb="10">
      <t>モト</t>
    </rPh>
    <rPh sb="12" eb="15">
      <t>ヒツヨウスウ</t>
    </rPh>
    <rPh sb="16" eb="18">
      <t>ヒョウジ</t>
    </rPh>
    <phoneticPr fontId="1"/>
  </si>
  <si>
    <t>（2022.8）</t>
    <phoneticPr fontId="1"/>
  </si>
  <si>
    <r>
      <rPr>
        <sz val="9"/>
        <color theme="1"/>
        <rFont val="MS P ゴシック"/>
        <family val="3"/>
        <charset val="128"/>
      </rPr>
      <t>独立個室型便所の特例</t>
    </r>
    <r>
      <rPr>
        <sz val="11"/>
        <color theme="1"/>
        <rFont val="MS P ゴシック"/>
        <family val="2"/>
        <charset val="128"/>
      </rPr>
      <t xml:space="preserve">
</t>
    </r>
    <r>
      <rPr>
        <sz val="8"/>
        <color theme="1"/>
        <rFont val="MS P ゴシック"/>
        <family val="3"/>
        <charset val="128"/>
      </rPr>
      <t>事務所則17条の2・2項
安衛則 628条の2・2項</t>
    </r>
    <rPh sb="0" eb="2">
      <t>ドクリツ</t>
    </rPh>
    <rPh sb="2" eb="5">
      <t>コシツガタ</t>
    </rPh>
    <rPh sb="5" eb="7">
      <t>ベンジョ</t>
    </rPh>
    <rPh sb="8" eb="10">
      <t>トクレイ</t>
    </rPh>
    <rPh sb="12" eb="14">
      <t>ジム</t>
    </rPh>
    <rPh sb="14" eb="15">
      <t>ショ</t>
    </rPh>
    <rPh sb="15" eb="16">
      <t>ソク</t>
    </rPh>
    <rPh sb="18" eb="19">
      <t>ジョウ</t>
    </rPh>
    <rPh sb="23" eb="24">
      <t>コウ</t>
    </rPh>
    <rPh sb="25" eb="28">
      <t>アンエイソク</t>
    </rPh>
    <rPh sb="32" eb="33">
      <t>ジョウ</t>
    </rPh>
    <rPh sb="37" eb="38">
      <t>コウ</t>
    </rPh>
    <phoneticPr fontId="1"/>
  </si>
  <si>
    <t>10人以内の特例　</t>
    <rPh sb="2" eb="3">
      <t>ニン</t>
    </rPh>
    <rPh sb="3" eb="5">
      <t>イナイ</t>
    </rPh>
    <rPh sb="6" eb="8">
      <t>トクレイ</t>
    </rPh>
    <phoneticPr fontId="1"/>
  </si>
  <si>
    <t>事務所則17条の2・1項
安衛則 628条の2・1項</t>
    <phoneticPr fontId="1"/>
  </si>
  <si>
    <r>
      <t xml:space="preserve">原則
</t>
    </r>
    <r>
      <rPr>
        <sz val="8"/>
        <color theme="1"/>
        <rFont val="MS P ゴシック"/>
        <family val="3"/>
        <charset val="128"/>
      </rPr>
      <t>事務所則17条・1項
安衛則 628条・1項</t>
    </r>
    <rPh sb="0" eb="2">
      <t>ゲンソク</t>
    </rPh>
    <rPh sb="4" eb="6">
      <t>ジム</t>
    </rPh>
    <rPh sb="6" eb="7">
      <t>ショ</t>
    </rPh>
    <rPh sb="7" eb="8">
      <t>ソク</t>
    </rPh>
    <rPh sb="15" eb="18">
      <t>アンエイソク</t>
    </rPh>
    <rPh sb="22" eb="23">
      <t>ジョウ</t>
    </rPh>
    <rPh sb="25" eb="26">
      <t>コウ</t>
    </rPh>
    <phoneticPr fontId="1"/>
  </si>
  <si>
    <t>② 男性（大）60人ごと</t>
    <rPh sb="2" eb="3">
      <t>オトコ</t>
    </rPh>
    <rPh sb="3" eb="4">
      <t>セイ</t>
    </rPh>
    <rPh sb="5" eb="6">
      <t>ダイ</t>
    </rPh>
    <rPh sb="9" eb="10">
      <t>ニン</t>
    </rPh>
    <phoneticPr fontId="1"/>
  </si>
  <si>
    <t>③ 男性（小）30人ごと</t>
    <rPh sb="2" eb="3">
      <t>オトコ</t>
    </rPh>
    <rPh sb="3" eb="4">
      <t>セイ</t>
    </rPh>
    <rPh sb="5" eb="6">
      <t>ショウ</t>
    </rPh>
    <rPh sb="9" eb="10">
      <t>ニン</t>
    </rPh>
    <phoneticPr fontId="1"/>
  </si>
  <si>
    <t>④ 女性 20人ごと</t>
    <rPh sb="2" eb="3">
      <t>オンナ</t>
    </rPh>
    <rPh sb="3" eb="4">
      <t>セイ</t>
    </rPh>
    <rPh sb="7" eb="8">
      <t>ニン</t>
    </rPh>
    <phoneticPr fontId="1"/>
  </si>
  <si>
    <t>計算内訳を判定した結果
が②の数となります。</t>
    <rPh sb="0" eb="2">
      <t>ケイサン</t>
    </rPh>
    <rPh sb="2" eb="4">
      <t>ウチワケ</t>
    </rPh>
    <rPh sb="5" eb="7">
      <t>ハンテイ</t>
    </rPh>
    <rPh sb="9" eb="11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</si>
</sst>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MS P ゴシック"/>
      <family val="2"/>
      <charset val="128"/>
    </font>
    <font>
      <sz val="6"/>
      <name val="MS P ゴシック"/>
      <family val="2"/>
      <charset val="128"/>
    </font>
    <font>
      <sz val="8"/>
      <color theme="1"/>
      <name val="MS P ゴシック"/>
      <family val="3"/>
      <charset val="128"/>
    </font>
    <font>
      <sz val="11"/>
      <color theme="0"/>
      <name val="MS P ゴシック"/>
      <family val="2"/>
      <charset val="128"/>
    </font>
    <font>
      <sz val="14"/>
      <color theme="0"/>
      <name val="MS P ゴシック"/>
      <family val="2"/>
      <charset val="128"/>
    </font>
    <font>
      <sz val="14"/>
      <color theme="1"/>
      <name val="MS P ゴシック"/>
      <family val="2"/>
      <charset val="128"/>
    </font>
    <font>
      <sz val="14"/>
      <color theme="1"/>
      <name val="MS P ゴシック"/>
      <family val="3"/>
      <charset val="128"/>
    </font>
    <font>
      <b/>
      <sz val="12"/>
      <color theme="1"/>
      <name val="MS P ゴシック"/>
      <family val="3"/>
      <charset val="128"/>
    </font>
    <font>
      <sz val="9"/>
      <color theme="1"/>
      <name val="MS P ゴシック"/>
      <family val="3"/>
      <charset val="128"/>
    </font>
    <font>
      <sz val="11"/>
      <color theme="1"/>
      <name val="MS P ゴシック"/>
      <family val="3"/>
      <charset val="128"/>
    </font>
    <font>
      <sz val="10"/>
      <color theme="1"/>
      <name val="MS P ゴシック"/>
      <family val="2"/>
      <charset val="128"/>
    </font>
    <font>
      <sz val="10"/>
      <color theme="1"/>
      <name val="MS P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49" fontId="0" fillId="4" borderId="0" xfId="0" applyNumberFormat="1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left" vertical="center"/>
    </xf>
    <xf numFmtId="0" fontId="0" fillId="5" borderId="11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>
      <alignment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6" borderId="1" xfId="0" applyFont="1" applyFill="1" applyBorder="1">
      <alignment vertical="center"/>
    </xf>
    <xf numFmtId="0" fontId="11" fillId="6" borderId="1" xfId="0" applyFont="1" applyFill="1" applyBorder="1">
      <alignment vertical="center"/>
    </xf>
    <xf numFmtId="0" fontId="11" fillId="6" borderId="15" xfId="0" applyFont="1" applyFill="1" applyBorder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textRotation="255"/>
    </xf>
    <xf numFmtId="0" fontId="0" fillId="6" borderId="5" xfId="0" applyFill="1" applyBorder="1" applyAlignment="1">
      <alignment horizontal="center" vertical="center" textRotation="255"/>
    </xf>
    <xf numFmtId="0" fontId="0" fillId="6" borderId="6" xfId="0" applyFill="1" applyBorder="1" applyAlignment="1">
      <alignment horizontal="center" vertical="center" textRotation="255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0" fillId="4" borderId="12" xfId="0" applyFill="1" applyBorder="1" applyAlignment="1">
      <alignment horizontal="left" vertical="center" wrapText="1" indent="2"/>
    </xf>
    <xf numFmtId="0" fontId="0" fillId="4" borderId="0" xfId="0" applyFill="1" applyBorder="1" applyAlignment="1">
      <alignment horizontal="left" vertical="center" wrapText="1" indent="2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13</xdr:row>
      <xdr:rowOff>123825</xdr:rowOff>
    </xdr:from>
    <xdr:to>
      <xdr:col>5</xdr:col>
      <xdr:colOff>514350</xdr:colOff>
      <xdr:row>18</xdr:row>
      <xdr:rowOff>0</xdr:rowOff>
    </xdr:to>
    <xdr:sp macro="" textlink="">
      <xdr:nvSpPr>
        <xdr:cNvPr id="2" name="屈折矢印 1"/>
        <xdr:cNvSpPr/>
      </xdr:nvSpPr>
      <xdr:spPr>
        <a:xfrm>
          <a:off x="5172075" y="3343275"/>
          <a:ext cx="457200" cy="1114425"/>
        </a:xfrm>
        <a:prstGeom prst="bentUpArrow">
          <a:avLst>
            <a:gd name="adj1" fmla="val 49324"/>
            <a:gd name="adj2" fmla="val 42568"/>
            <a:gd name="adj3" fmla="val 50000"/>
          </a:avLst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H18" sqref="H18"/>
    </sheetView>
  </sheetViews>
  <sheetFormatPr defaultColWidth="0" defaultRowHeight="20.100000000000001" customHeight="1" zeroHeight="1"/>
  <cols>
    <col min="1" max="2" width="4.625" customWidth="1"/>
    <col min="3" max="3" width="18.125" customWidth="1"/>
    <col min="4" max="4" width="21.625" customWidth="1"/>
    <col min="5" max="7" width="18.125" style="1" customWidth="1"/>
    <col min="8" max="8" width="4.625" customWidth="1"/>
    <col min="9" max="9" width="0" hidden="1" customWidth="1"/>
    <col min="10" max="16384" width="14.625" hidden="1"/>
  </cols>
  <sheetData>
    <row r="1" spans="1:8" ht="20.100000000000001" customHeight="1">
      <c r="A1" s="7"/>
      <c r="B1" s="37" t="s">
        <v>12</v>
      </c>
      <c r="C1" s="37"/>
      <c r="D1" s="37"/>
      <c r="E1" s="37"/>
      <c r="F1" s="37"/>
      <c r="G1" s="37"/>
      <c r="H1" s="7"/>
    </row>
    <row r="2" spans="1:8" ht="20.100000000000001" customHeight="1">
      <c r="A2" s="7"/>
      <c r="B2" s="37"/>
      <c r="C2" s="37"/>
      <c r="D2" s="37"/>
      <c r="E2" s="37"/>
      <c r="F2" s="37"/>
      <c r="G2" s="37"/>
      <c r="H2" s="7"/>
    </row>
    <row r="3" spans="1:8" ht="20.100000000000001" customHeight="1">
      <c r="A3" s="7"/>
      <c r="B3" s="4" t="s">
        <v>10</v>
      </c>
      <c r="C3" s="8" t="s">
        <v>16</v>
      </c>
      <c r="D3" s="4"/>
      <c r="E3" s="4"/>
      <c r="F3" s="4"/>
      <c r="G3" s="4"/>
      <c r="H3" s="7"/>
    </row>
    <row r="4" spans="1:8" ht="20.100000000000001" customHeight="1">
      <c r="A4" s="7"/>
      <c r="B4" s="4" t="s">
        <v>10</v>
      </c>
      <c r="C4" s="7" t="s">
        <v>17</v>
      </c>
      <c r="D4" s="7"/>
      <c r="E4" s="4"/>
      <c r="F4" s="4"/>
      <c r="G4" s="4"/>
      <c r="H4" s="7"/>
    </row>
    <row r="5" spans="1:8" ht="20.100000000000001" customHeight="1" thickBot="1">
      <c r="A5" s="7"/>
      <c r="B5" s="4"/>
      <c r="C5" s="7"/>
      <c r="D5" s="7"/>
      <c r="E5" s="4"/>
      <c r="F5" s="4"/>
      <c r="G5" s="4"/>
      <c r="H5" s="7"/>
    </row>
    <row r="6" spans="1:8" ht="20.100000000000001" customHeight="1" thickBot="1">
      <c r="A6" s="7"/>
      <c r="B6" s="32" t="s">
        <v>13</v>
      </c>
      <c r="C6" s="35"/>
      <c r="D6" s="36"/>
      <c r="E6" s="14" t="s">
        <v>8</v>
      </c>
      <c r="F6" s="12"/>
      <c r="G6" s="13"/>
      <c r="H6" s="7"/>
    </row>
    <row r="7" spans="1:8" ht="20.100000000000001" customHeight="1">
      <c r="A7" s="7"/>
      <c r="B7" s="33"/>
      <c r="C7" s="46" t="s">
        <v>5</v>
      </c>
      <c r="D7" s="15" t="s">
        <v>0</v>
      </c>
      <c r="E7" s="17"/>
      <c r="F7" s="42" t="s">
        <v>4</v>
      </c>
      <c r="G7" s="44">
        <f>SUM(E7:E8)</f>
        <v>0</v>
      </c>
      <c r="H7" s="7"/>
    </row>
    <row r="8" spans="1:8" ht="20.100000000000001" customHeight="1" thickBot="1">
      <c r="A8" s="7"/>
      <c r="B8" s="33"/>
      <c r="C8" s="47"/>
      <c r="D8" s="16" t="s">
        <v>1</v>
      </c>
      <c r="E8" s="18"/>
      <c r="F8" s="43"/>
      <c r="G8" s="45"/>
      <c r="H8" s="7"/>
    </row>
    <row r="9" spans="1:8" ht="20.100000000000001" customHeight="1" thickBot="1">
      <c r="A9" s="7"/>
      <c r="B9" s="34"/>
      <c r="C9" s="43" t="s">
        <v>6</v>
      </c>
      <c r="D9" s="45"/>
      <c r="E9" s="19"/>
      <c r="F9" s="4"/>
      <c r="G9" s="4"/>
      <c r="H9" s="7"/>
    </row>
    <row r="10" spans="1:8" ht="20.100000000000001" customHeight="1" thickBot="1">
      <c r="A10" s="7"/>
      <c r="B10" s="7"/>
      <c r="C10" s="7"/>
      <c r="D10" s="7"/>
      <c r="E10" s="4"/>
      <c r="F10" s="4"/>
      <c r="G10" s="4"/>
      <c r="H10" s="7"/>
    </row>
    <row r="11" spans="1:8" ht="20.100000000000001" customHeight="1" thickBot="1">
      <c r="A11" s="7"/>
      <c r="B11" s="26" t="s">
        <v>14</v>
      </c>
      <c r="C11" s="40" t="s">
        <v>7</v>
      </c>
      <c r="D11" s="3" t="s">
        <v>2</v>
      </c>
      <c r="E11" s="51">
        <f>IF($E$15="〇","10人以内特例により0",IF($E$9&gt;0,E19,E16))</f>
        <v>0</v>
      </c>
      <c r="F11" s="51"/>
      <c r="G11" s="51"/>
      <c r="H11" s="7"/>
    </row>
    <row r="12" spans="1:8" ht="20.100000000000001" customHeight="1" thickBot="1">
      <c r="A12" s="7"/>
      <c r="B12" s="27"/>
      <c r="C12" s="41"/>
      <c r="D12" s="3" t="s">
        <v>3</v>
      </c>
      <c r="E12" s="51">
        <f>IF($E$15="〇","10人以内特例により0",IF($E$9&gt;0,E20,E17))</f>
        <v>0</v>
      </c>
      <c r="F12" s="51"/>
      <c r="G12" s="51"/>
      <c r="H12" s="7"/>
    </row>
    <row r="13" spans="1:8" ht="20.100000000000001" customHeight="1" thickBot="1">
      <c r="A13" s="7"/>
      <c r="B13" s="28"/>
      <c r="C13" s="41"/>
      <c r="D13" s="3" t="s">
        <v>1</v>
      </c>
      <c r="E13" s="51">
        <f>IF($E$15="〇","10人以内特例により0",IF($E$9&gt;0,E21,E18))</f>
        <v>0</v>
      </c>
      <c r="F13" s="51"/>
      <c r="G13" s="51"/>
      <c r="H13" s="7"/>
    </row>
    <row r="14" spans="1:8" ht="20.100000000000001" customHeight="1" thickBot="1">
      <c r="A14" s="7"/>
      <c r="B14" s="7"/>
      <c r="C14" s="7"/>
      <c r="D14" s="7"/>
      <c r="E14" s="4"/>
      <c r="F14" s="4"/>
      <c r="G14" s="4"/>
      <c r="H14" s="7"/>
    </row>
    <row r="15" spans="1:8" ht="20.100000000000001" customHeight="1">
      <c r="A15" s="7"/>
      <c r="B15" s="29" t="s">
        <v>15</v>
      </c>
      <c r="C15" s="21" t="s">
        <v>20</v>
      </c>
      <c r="D15" s="20" t="s">
        <v>21</v>
      </c>
      <c r="E15" s="9" t="str">
        <f>IF(AND(SUM(E7:E8)&lt;11,E9&gt;0),"〇","－")</f>
        <v>－</v>
      </c>
      <c r="F15" s="4"/>
      <c r="G15" s="4"/>
      <c r="H15" s="7"/>
    </row>
    <row r="16" spans="1:8" ht="20.100000000000001" customHeight="1">
      <c r="A16" s="7"/>
      <c r="B16" s="30"/>
      <c r="C16" s="48" t="s">
        <v>22</v>
      </c>
      <c r="D16" s="23" t="s">
        <v>23</v>
      </c>
      <c r="E16" s="10">
        <f>IF(E7&gt;60,ROUNDUP(E7/60,0),IF(E7=0,0,1))</f>
        <v>0</v>
      </c>
      <c r="F16" s="38" t="s">
        <v>26</v>
      </c>
      <c r="G16" s="39"/>
      <c r="H16" s="7"/>
    </row>
    <row r="17" spans="1:9" ht="20.100000000000001" customHeight="1">
      <c r="A17" s="7"/>
      <c r="B17" s="30"/>
      <c r="C17" s="48"/>
      <c r="D17" s="24" t="s">
        <v>24</v>
      </c>
      <c r="E17" s="10">
        <f>IF(E7&gt;30,ROUNDUP(E7/30,0),IF(E7=0,0,1))</f>
        <v>0</v>
      </c>
      <c r="F17" s="38"/>
      <c r="G17" s="39"/>
      <c r="H17" s="7"/>
    </row>
    <row r="18" spans="1:9" ht="20.100000000000001" customHeight="1">
      <c r="A18" s="7"/>
      <c r="B18" s="30"/>
      <c r="C18" s="48"/>
      <c r="D18" s="24" t="s">
        <v>25</v>
      </c>
      <c r="E18" s="10">
        <f>IF(E8&gt;20,ROUNDUP(E8/20,0),IF(E8=0,0,1))</f>
        <v>0</v>
      </c>
      <c r="F18" s="38"/>
      <c r="G18" s="39"/>
      <c r="H18" s="7"/>
    </row>
    <row r="19" spans="1:9" ht="20.100000000000001" customHeight="1">
      <c r="A19" s="7"/>
      <c r="B19" s="30"/>
      <c r="C19" s="49" t="s">
        <v>19</v>
      </c>
      <c r="D19" s="24" t="s">
        <v>23</v>
      </c>
      <c r="E19" s="10">
        <f>IF(E7&gt;E9*10,ROUNDUP((E7-E9*10)/60,0),IF(E7=0,0,1))</f>
        <v>0</v>
      </c>
      <c r="F19" s="4"/>
      <c r="G19" s="4"/>
      <c r="H19" s="7"/>
    </row>
    <row r="20" spans="1:9" ht="20.100000000000001" customHeight="1">
      <c r="A20" s="7"/>
      <c r="B20" s="30"/>
      <c r="C20" s="48"/>
      <c r="D20" s="24" t="s">
        <v>24</v>
      </c>
      <c r="E20" s="10">
        <f>IF(E7&gt;E9*10,ROUNDUP((E7-E9*10)/30,0),IF(E7=0,0,1))</f>
        <v>0</v>
      </c>
      <c r="F20" s="4"/>
      <c r="G20" s="4"/>
      <c r="H20" s="7"/>
    </row>
    <row r="21" spans="1:9" ht="20.100000000000001" customHeight="1" thickBot="1">
      <c r="A21" s="7"/>
      <c r="B21" s="31"/>
      <c r="C21" s="50"/>
      <c r="D21" s="25" t="s">
        <v>25</v>
      </c>
      <c r="E21" s="11">
        <f>IF(E8&gt;E9*10,ROUNDUP((E8-E9*10)/20,0),IF(E8=0,0,1))</f>
        <v>0</v>
      </c>
      <c r="F21" s="4"/>
      <c r="G21" s="4"/>
      <c r="H21" s="7"/>
    </row>
    <row r="22" spans="1:9" ht="20.100000000000001" customHeight="1">
      <c r="A22" s="7"/>
      <c r="B22" s="7"/>
      <c r="C22" s="7"/>
      <c r="D22" s="7"/>
      <c r="E22" s="4"/>
      <c r="F22" s="4"/>
      <c r="G22" s="4"/>
      <c r="H22" s="7"/>
    </row>
    <row r="23" spans="1:9" ht="20.100000000000001" customHeight="1">
      <c r="A23" s="7"/>
      <c r="B23" s="4" t="s">
        <v>10</v>
      </c>
      <c r="C23" s="5" t="s">
        <v>9</v>
      </c>
      <c r="D23" s="5"/>
      <c r="E23" s="5"/>
      <c r="F23" s="5"/>
      <c r="G23" s="5"/>
      <c r="H23" s="7"/>
    </row>
    <row r="24" spans="1:9" ht="20.100000000000001" customHeight="1">
      <c r="A24" s="7"/>
      <c r="B24" s="4"/>
      <c r="C24" s="5" t="s">
        <v>11</v>
      </c>
      <c r="D24" s="7"/>
      <c r="E24" s="4"/>
      <c r="F24" s="4"/>
      <c r="G24" s="6" t="s">
        <v>18</v>
      </c>
      <c r="H24" s="7"/>
    </row>
    <row r="25" spans="1:9" s="22" customFormat="1" ht="20.100000000000001" customHeight="1">
      <c r="A25" s="7"/>
      <c r="B25" s="4"/>
      <c r="C25" s="5"/>
      <c r="D25" s="7"/>
      <c r="E25" s="4"/>
      <c r="F25" s="4"/>
      <c r="G25" s="4"/>
      <c r="H25" s="7"/>
    </row>
    <row r="26" spans="1:9" ht="20.100000000000001" hidden="1" customHeight="1"/>
    <row r="27" spans="1:9" ht="20.100000000000001" hidden="1" customHeight="1">
      <c r="D27" s="2"/>
      <c r="G27" s="2"/>
      <c r="I27" s="2"/>
    </row>
    <row r="28" spans="1:9" ht="20.100000000000001" hidden="1" customHeight="1"/>
    <row r="29" spans="1:9" ht="20.100000000000001" hidden="1" customHeight="1"/>
  </sheetData>
  <sheetProtection algorithmName="SHA-512" hashValue="E5/TMuCf3iyIbJQ1LGb4nRI9zt5bronmbgXdNpi6h7ZLQ3FBVT9P4+dKjmGxD+oBXKRflFjLV5TPTTm/xSRgpA==" saltValue="iOC/hu+UT1T/6uaeoAj/GQ==" spinCount="100000" sheet="1" objects="1" scenarios="1"/>
  <mergeCells count="16">
    <mergeCell ref="B11:B13"/>
    <mergeCell ref="B15:B21"/>
    <mergeCell ref="B6:B9"/>
    <mergeCell ref="C6:D6"/>
    <mergeCell ref="B1:G2"/>
    <mergeCell ref="F16:G18"/>
    <mergeCell ref="C11:C13"/>
    <mergeCell ref="F7:F8"/>
    <mergeCell ref="G7:G8"/>
    <mergeCell ref="C7:C8"/>
    <mergeCell ref="C9:D9"/>
    <mergeCell ref="C16:C18"/>
    <mergeCell ref="C19:C21"/>
    <mergeCell ref="E11:G11"/>
    <mergeCell ref="E12:G12"/>
    <mergeCell ref="E13:G13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便所数参考計算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2022-08-15T07:56:19Z</dcterms:created>
  <dcterms:modified xsi:type="dcterms:W3CDTF">2022-08-15T07:57:20Z</dcterms:modified>
</cp:coreProperties>
</file>