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0" r:id="rId1"/>
    <sheet name="表紙裏" sheetId="21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'1.求職状況'!$B$2:$AB$48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H26" i="15" l="1"/>
  <c r="E26" i="15"/>
  <c r="K26" i="15"/>
  <c r="W26" i="9" l="1"/>
  <c r="K46" i="11" l="1"/>
  <c r="H46" i="11"/>
  <c r="E46" i="11" s="1"/>
  <c r="E8" i="11"/>
  <c r="E29" i="6" l="1"/>
  <c r="H26" i="18" l="1"/>
  <c r="I46" i="11" l="1"/>
  <c r="F5" i="11" l="1"/>
  <c r="E5" i="11"/>
  <c r="G5" i="11" l="1"/>
  <c r="E26" i="9"/>
  <c r="E27" i="9" s="1"/>
  <c r="N28" i="8"/>
  <c r="H27" i="7" l="1"/>
  <c r="H27" i="6"/>
  <c r="H28" i="6" s="1"/>
  <c r="K27" i="10" l="1"/>
  <c r="E27" i="10"/>
  <c r="N40" i="8" l="1"/>
  <c r="Z43" i="10" l="1"/>
  <c r="E29" i="7" l="1"/>
  <c r="F8" i="11" l="1"/>
  <c r="E31" i="6" l="1"/>
  <c r="Z36" i="8" l="1"/>
  <c r="N42" i="8"/>
  <c r="Q29" i="7" l="1"/>
  <c r="E31" i="7"/>
  <c r="Q31" i="7"/>
  <c r="E33" i="7"/>
  <c r="Q33" i="7"/>
  <c r="E35" i="7"/>
  <c r="Q35" i="7"/>
  <c r="E37" i="7"/>
  <c r="Q37" i="7"/>
  <c r="E39" i="7"/>
  <c r="Q39" i="7"/>
  <c r="E41" i="7"/>
  <c r="Q41" i="7"/>
  <c r="E43" i="7"/>
  <c r="Q43" i="7"/>
  <c r="E27" i="7" l="1"/>
  <c r="E28" i="7" s="1"/>
  <c r="E30" i="8"/>
  <c r="Q43" i="6" l="1"/>
  <c r="Q41" i="6"/>
  <c r="Q39" i="6"/>
  <c r="Q37" i="6"/>
  <c r="Q35" i="6"/>
  <c r="Q33" i="6"/>
  <c r="Q31" i="6"/>
  <c r="Q29" i="6"/>
  <c r="E43" i="6"/>
  <c r="E41" i="6"/>
  <c r="E39" i="6"/>
  <c r="E37" i="6"/>
  <c r="E35" i="6"/>
  <c r="E33" i="6"/>
  <c r="E27" i="6" l="1"/>
  <c r="E28" i="6" s="1"/>
  <c r="Z28" i="8"/>
  <c r="Z30" i="8"/>
  <c r="Z32" i="8"/>
  <c r="Z34" i="8"/>
  <c r="Z38" i="8"/>
  <c r="Z40" i="8"/>
  <c r="Z42" i="8"/>
  <c r="J23" i="11" l="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7" i="11"/>
  <c r="J48" i="11"/>
  <c r="J49" i="11"/>
  <c r="J50" i="11"/>
  <c r="J51" i="11"/>
  <c r="J52" i="11"/>
  <c r="E27" i="15" l="1"/>
  <c r="N38" i="8"/>
  <c r="N36" i="8"/>
  <c r="N34" i="8"/>
  <c r="N32" i="8"/>
  <c r="AC33" i="10" s="1"/>
  <c r="N30" i="8"/>
  <c r="L46" i="11" l="1"/>
  <c r="Z35" i="10" l="1"/>
  <c r="Z33" i="10"/>
  <c r="E26" i="17" l="1"/>
  <c r="E27" i="17" l="1"/>
  <c r="W31" i="10"/>
  <c r="T26" i="15" l="1"/>
  <c r="T27" i="15" l="1"/>
  <c r="E42" i="8"/>
  <c r="H43" i="10" s="1"/>
  <c r="E28" i="8"/>
  <c r="H31" i="10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Z27" i="7" l="1"/>
  <c r="Z28" i="7" l="1"/>
  <c r="W35" i="10"/>
  <c r="N33" i="10" l="1"/>
  <c r="T27" i="6" l="1"/>
  <c r="N27" i="6"/>
  <c r="N28" i="6" l="1"/>
  <c r="T28" i="6"/>
  <c r="N43" i="10"/>
  <c r="AF39" i="10" l="1"/>
  <c r="Q33" i="10" l="1"/>
  <c r="Z27" i="16"/>
  <c r="Q39" i="10"/>
  <c r="Q35" i="10"/>
  <c r="Q31" i="10"/>
  <c r="Q37" i="10"/>
  <c r="Q41" i="10"/>
  <c r="Q43" i="10"/>
  <c r="W43" i="10"/>
  <c r="K27" i="15"/>
  <c r="H27" i="15"/>
  <c r="N26" i="15"/>
  <c r="Q26" i="15"/>
  <c r="W26" i="15"/>
  <c r="W27" i="15" s="1"/>
  <c r="Z26" i="15"/>
  <c r="AC29" i="10"/>
  <c r="N29" i="10"/>
  <c r="T43" i="10"/>
  <c r="N41" i="10"/>
  <c r="AF41" i="10"/>
  <c r="Z41" i="10"/>
  <c r="W41" i="10"/>
  <c r="T41" i="10"/>
  <c r="N39" i="10"/>
  <c r="AC39" i="10"/>
  <c r="Z39" i="10"/>
  <c r="W39" i="10"/>
  <c r="N37" i="10"/>
  <c r="Z37" i="10"/>
  <c r="W37" i="10"/>
  <c r="T37" i="10"/>
  <c r="N35" i="10"/>
  <c r="T35" i="10"/>
  <c r="W33" i="10"/>
  <c r="T33" i="10"/>
  <c r="N31" i="10"/>
  <c r="AC31" i="10"/>
  <c r="Z31" i="10"/>
  <c r="T31" i="10"/>
  <c r="W26" i="8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K26" i="8"/>
  <c r="K27" i="8" s="1"/>
  <c r="Q26" i="8"/>
  <c r="Q27" i="8" s="1"/>
  <c r="AC26" i="8"/>
  <c r="AF26" i="8"/>
  <c r="AI26" i="8"/>
  <c r="H26" i="17"/>
  <c r="K26" i="17"/>
  <c r="N26" i="17"/>
  <c r="Q26" i="17"/>
  <c r="T26" i="17"/>
  <c r="W26" i="17"/>
  <c r="Z26" i="17"/>
  <c r="F11" i="11"/>
  <c r="J5" i="11"/>
  <c r="F37" i="11"/>
  <c r="F44" i="11"/>
  <c r="X26" i="18"/>
  <c r="Q26" i="18"/>
  <c r="N26" i="18"/>
  <c r="K26" i="18"/>
  <c r="E26" i="18"/>
  <c r="W26" i="16"/>
  <c r="T26" i="16"/>
  <c r="Q26" i="16"/>
  <c r="N26" i="16"/>
  <c r="K26" i="16"/>
  <c r="H26" i="16"/>
  <c r="E26" i="16"/>
  <c r="E27" i="16" s="1"/>
  <c r="Z26" i="9"/>
  <c r="T26" i="9"/>
  <c r="Q26" i="9"/>
  <c r="N26" i="9"/>
  <c r="K26" i="9"/>
  <c r="H26" i="9"/>
  <c r="H27" i="9" s="1"/>
  <c r="W27" i="7"/>
  <c r="T27" i="7"/>
  <c r="N27" i="7"/>
  <c r="K27" i="7"/>
  <c r="Z27" i="6"/>
  <c r="W27" i="6"/>
  <c r="K27" i="6"/>
  <c r="M50" i="11"/>
  <c r="M5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6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6" i="11"/>
  <c r="M7" i="11"/>
  <c r="Q29" i="10"/>
  <c r="AF29" i="10"/>
  <c r="AF31" i="10"/>
  <c r="AF35" i="10"/>
  <c r="AF33" i="10"/>
  <c r="AF43" i="10"/>
  <c r="F46" i="11"/>
  <c r="J46" i="11"/>
  <c r="Q27" i="6"/>
  <c r="AC37" i="10"/>
  <c r="AF37" i="10"/>
  <c r="AC43" i="10"/>
  <c r="AC41" i="10"/>
  <c r="Q27" i="7"/>
  <c r="G51" i="11" l="1"/>
  <c r="G18" i="11"/>
  <c r="X27" i="18"/>
  <c r="E27" i="18"/>
  <c r="H27" i="18"/>
  <c r="T27" i="17"/>
  <c r="H27" i="17"/>
  <c r="Q27" i="17"/>
  <c r="Z27" i="17"/>
  <c r="N27" i="17"/>
  <c r="W27" i="17"/>
  <c r="K27" i="17"/>
  <c r="T27" i="16"/>
  <c r="N27" i="15"/>
  <c r="Z27" i="15"/>
  <c r="Q27" i="15"/>
  <c r="G47" i="11"/>
  <c r="Q28" i="6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Z27" i="9"/>
  <c r="AC27" i="8"/>
  <c r="T27" i="9"/>
  <c r="Q27" i="9"/>
  <c r="N27" i="9"/>
  <c r="T28" i="7"/>
  <c r="H28" i="7"/>
  <c r="AI27" i="8"/>
  <c r="W27" i="8"/>
  <c r="N28" i="7"/>
  <c r="AF27" i="8"/>
  <c r="H27" i="8"/>
  <c r="Q28" i="7"/>
  <c r="W28" i="7"/>
  <c r="K28" i="7"/>
  <c r="W28" i="6"/>
  <c r="K28" i="6"/>
  <c r="Q27" i="18"/>
  <c r="N27" i="18"/>
  <c r="K27" i="18"/>
  <c r="W27" i="16"/>
  <c r="Q27" i="16"/>
  <c r="N27" i="16"/>
  <c r="H27" i="16"/>
  <c r="K27" i="16"/>
  <c r="W27" i="9"/>
  <c r="K27" i="9"/>
  <c r="Z28" i="6"/>
  <c r="AC35" i="10"/>
  <c r="N26" i="8"/>
  <c r="N26" i="10" s="1"/>
  <c r="N28" i="10" s="1"/>
  <c r="Z26" i="8"/>
  <c r="W26" i="10"/>
  <c r="W28" i="10" s="1"/>
  <c r="T26" i="10"/>
  <c r="T28" i="10" s="1"/>
  <c r="Z26" i="10"/>
  <c r="Z28" i="10" s="1"/>
  <c r="H26" i="10"/>
  <c r="H28" i="10" s="1"/>
  <c r="Q26" i="10"/>
  <c r="Q28" i="10" s="1"/>
  <c r="N27" i="8" l="1"/>
  <c r="Z27" i="8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<sst xmlns="http://schemas.openxmlformats.org/spreadsheetml/2006/main" count="1839" uniqueCount="266">
  <si>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</si>
  <si>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</si>
  <si>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</si>
  <si>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</si>
  <si>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</si>
  <si>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</si>
  <si>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</si>
  <si>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</si>
  <si>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</si>
  <si>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</si>
  <si>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</si>
  <si>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</si>
  <si>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</si>
  <si>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</si>
  <si>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</si>
  <si>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</si>
  <si>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</si>
  <si>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</si>
  <si>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</si>
  <si>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</si>
  <si>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</si>
  <si>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</si>
  <si>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</si>
  <si>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</si>
  <si>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</si>
  <si>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</si>
  <si>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</si>
  <si>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</si>
  <si>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</si>
  <si>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</si>
  <si>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</si>
  <si>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</si>
  <si>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</si>
  <si>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</si>
  <si>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</si>
  <si>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</si>
  <si>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</si>
  <si>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</si>
  <si>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</si>
  <si>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</si>
  <si>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</si>
  <si>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</si>
  <si>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</si>
  <si>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</si>
  <si>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</si>
  <si>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</si>
  <si>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</si>
  <si>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</si>
  <si>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</si>
  <si>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</si>
  <si>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</si>
  <si>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</si>
  <si>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</si>
  <si>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</si>
  <si>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</si>
  <si>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</si>
  <si>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</si>
  <si>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</si>
  <si>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</si>
  <si>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</si>
  <si>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</si>
  <si>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</si>
  <si>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</si>
  <si>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</si>
  <si>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</si>
  <si>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</si>
  <si>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</si>
  <si>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</si>
  <si>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</si>
  <si>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</si>
  <si>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</si>
  <si>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</si>
  <si>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</si>
  <si>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</si>
  <si>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</si>
  <si>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</si>
  <si>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</si>
  <si>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</si>
  <si>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</si>
  <si>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</si>
  <si>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</si>
  <si>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</si>
  <si>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</si>
  <si>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</si>
  <si>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</si>
  <si>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</si>
  <si>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</si>
  <si>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</si>
  <si>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</si>
  <si>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</si>
  <si>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</si>
  <si>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</si>
  <si>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</si>
  <si>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</si>
  <si>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</si>
  <si>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</si>
  <si>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</si>
  <si>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</si>
  <si>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</si>
  <si>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</si>
  <si>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</si>
  <si>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</si>
  <si>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</si>
  <si>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</si>
  <si>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</si>
  <si>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</si>
  <si>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</si>
  <si>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</si>
  <si>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</si>
  <si>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</si>
  <si>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</si>
  <si>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</si>
  <si>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</si>
  <si>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</si>
  <si>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</si>
  <si>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</si>
  <si>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</si>
  <si>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</si>
  <si>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</si>
  <si>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</si>
  <si>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</si>
  <si>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</si>
  <si>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</si>
  <si>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</si>
  <si>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</si>
  <si>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</si>
  <si>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</si>
  <si>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</si>
  <si>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</si>
  <si>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</si>
  <si>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</si>
  <si>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</si>
  <si>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</si>
  <si>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</si>
  <si>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</si>
  <si>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</si>
  <si>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</si>
  <si>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</si>
  <si>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</si>
  <si>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</si>
  <si>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</si>
  <si>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</si>
  <si>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</si>
  <si>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</si>
  <si>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</si>
  <si>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</si>
  <si>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</si>
  <si>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</si>
  <si>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</si>
  <si>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</si>
  <si>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</si>
  <si>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</si>
  <si>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</si>
  <si>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</si>
  <si>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</si>
  <si>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</si>
  <si>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</si>
  <si>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</si>
  <si>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</si>
  <si>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</si>
  <si>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</si>
  <si>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</si>
  <si>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</si>
  <si>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</si>
  <si>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</si>
  <si>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</si>
  <si>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</si>
  <si>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</si>
  <si>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</si>
  <si>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</si>
  <si>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</si>
  <si>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</si>
  <si>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t>4月</t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</si>
  <si>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</si>
  <si>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</si>
  <si>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</si>
  <si>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</si>
  <si>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</si>
  <si>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</si>
  <si>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</si>
  <si>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</si>
  <si>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</si>
  <si>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</si>
  <si>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</si>
  <si>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</si>
  <si>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</si>
  <si>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</si>
  <si>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</si>
  <si>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</si>
  <si>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</si>
  <si>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</si>
  <si>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</si>
  <si>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</si>
  <si>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</si>
  <si>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</si>
  <si>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</si>
  <si>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</si>
  <si>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</si>
  <si>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</si>
  <si>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</si>
  <si>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</si>
  <si>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</si>
  <si>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</si>
  <si>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</si>
  <si>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</si>
  <si>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</si>
  <si>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</si>
  <si>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</si>
  <si>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</si>
  <si>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</si>
  <si>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</si>
  <si>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</si>
  <si>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</si>
  <si>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</si>
  <si>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</si>
  <si>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</si>
  <si>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</si>
  <si>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</si>
  <si>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</si>
  <si>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r>
      <t xml:space="preserve">　第10表　教育訓練給付状況
　　　　　　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</si>
  <si>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</si>
  <si>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</si>
  <si>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</si>
  <si>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</si>
  <si>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</si>
  <si>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</si>
  <si>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30年</t>
  </si>
  <si>
    <t>（注）季調値とは原数値から季節的な変動要素を除したもの　（平成31年版に改訂）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1">
      <t>ヘイセイ</t>
    </rPh>
    <rPh sb="33" eb="35">
      <t>ネンバン</t>
    </rPh>
    <rPh sb="36" eb="38">
      <t>カイテイ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</si>
  <si>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</si>
  <si>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</si>
  <si>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</si>
  <si>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</si>
  <si>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 xml:space="preserve"> 30年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</si>
  <si>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0"/>
  </si>
  <si>
    <t>　　(職安業務統計）</t>
    <rPh sb="3" eb="5">
      <t>ショクアン</t>
    </rPh>
    <rPh sb="5" eb="7">
      <t>ギョウム</t>
    </rPh>
    <rPh sb="7" eb="9">
      <t>トウケイ</t>
    </rPh>
    <phoneticPr fontId="20"/>
  </si>
  <si>
    <t>平成31年4月分</t>
    <rPh sb="0" eb="2">
      <t>ヘイセイ</t>
    </rPh>
    <rPh sb="4" eb="5">
      <t>ネン</t>
    </rPh>
    <rPh sb="6" eb="7">
      <t>ツキ</t>
    </rPh>
    <rPh sb="7" eb="8">
      <t>フン</t>
    </rPh>
    <phoneticPr fontId="20"/>
  </si>
  <si>
    <t>※季節調整値は平成３１年版に改訂済</t>
    <rPh sb="1" eb="3">
      <t>キセツ</t>
    </rPh>
    <rPh sb="3" eb="6">
      <t>チョウセイチ</t>
    </rPh>
    <rPh sb="7" eb="9">
      <t>ヘイセイ</t>
    </rPh>
    <rPh sb="11" eb="13">
      <t>ネンバン</t>
    </rPh>
    <rPh sb="14" eb="16">
      <t>カイテイ</t>
    </rPh>
    <rPh sb="16" eb="17">
      <t>スミ</t>
    </rPh>
    <phoneticPr fontId="20"/>
  </si>
  <si>
    <t>和歌山労働局職業安定部</t>
  </si>
  <si>
    <t>第１０表</t>
    <rPh sb="0" eb="1">
      <t>ダイ</t>
    </rPh>
    <rPh sb="3" eb="4">
      <t>ヒョウ</t>
    </rPh>
    <phoneticPr fontId="3"/>
  </si>
  <si>
    <t>第 １表</t>
    <rPh sb="0" eb="1">
      <t>ダイ</t>
    </rPh>
    <rPh sb="3" eb="4">
      <t>ヒョウ</t>
    </rPh>
    <phoneticPr fontId="3"/>
  </si>
  <si>
    <t>第 ２表</t>
    <rPh sb="0" eb="1">
      <t>ダイ</t>
    </rPh>
    <rPh sb="3" eb="4">
      <t>ヒョウ</t>
    </rPh>
    <phoneticPr fontId="3"/>
  </si>
  <si>
    <t>第 ３表</t>
    <rPh sb="0" eb="1">
      <t>ダイ</t>
    </rPh>
    <rPh sb="3" eb="4">
      <t>ヒョウ</t>
    </rPh>
    <phoneticPr fontId="3"/>
  </si>
  <si>
    <t>第 ４表</t>
    <rPh sb="0" eb="1">
      <t>ダイ</t>
    </rPh>
    <rPh sb="3" eb="4">
      <t>ヒョウ</t>
    </rPh>
    <phoneticPr fontId="3"/>
  </si>
  <si>
    <t>第 ５表</t>
    <rPh sb="0" eb="1">
      <t>ダイ</t>
    </rPh>
    <rPh sb="3" eb="4">
      <t>ヒョウ</t>
    </rPh>
    <phoneticPr fontId="3"/>
  </si>
  <si>
    <t>第 ６表</t>
    <rPh sb="0" eb="1">
      <t>ダイ</t>
    </rPh>
    <rPh sb="3" eb="4">
      <t>ヒョウ</t>
    </rPh>
    <phoneticPr fontId="3"/>
  </si>
  <si>
    <t>第 ７表</t>
    <rPh sb="0" eb="1">
      <t>ダイ</t>
    </rPh>
    <rPh sb="3" eb="4">
      <t>ヒョウ</t>
    </rPh>
    <phoneticPr fontId="3"/>
  </si>
  <si>
    <t>第 ８表</t>
    <rPh sb="0" eb="1">
      <t>ダイ</t>
    </rPh>
    <rPh sb="3" eb="4">
      <t>ヒョウ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</si>
  <si>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</si>
  <si>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</si>
  <si>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－2</t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</si>
  <si>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</si>
  <si>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</si>
  <si>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</si>
  <si>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</si>
  <si>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</si>
  <si>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</si>
  <si>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</si>
  <si>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</si>
  <si>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</si>
  <si>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</si>
  <si>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</si>
  <si>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　労働市場の動き　　　　　　</t>
    <phoneticPr fontId="3"/>
  </si>
  <si>
    <t>目次</t>
    <phoneticPr fontId="3"/>
  </si>
  <si>
    <t>労働市場の動き</t>
  </si>
  <si>
    <t>（注）季節調整値--------原数値から季節的な変動要素を除したもの。
                                                         （平成31年版に改訂済）
　　  求人倍率----------月間有効(新規)求人数÷月間有効(新規)求職者数</t>
    <phoneticPr fontId="3"/>
  </si>
  <si>
    <t xml:space="preserve">　平成31年４月の有効求人倍率(季節調整値)は、前月に比べ0.04ポイント上昇し1.45倍となった。
　月間有効求人数17,653人(季節調整値)は前月に比べ0.6％の増加、月間有効求職者数12,133人(同)は2.2％の減少となった。
　新規求人数(原数値)は前年同月に比べ276人(4.5％)増加の6,449人となった。
  これを主な産業別にみると、卸売業,小売業184人増(前年同月比20.9％)、宿泊業,飲食サービス業101人増(同20.5％)、学術研究,専門・技術サービス業50人増(同64.9％)、建設業36人増(同9.3％)、医療,福祉79人減(同▲5.3％)、農,林,漁業62人減(同▲22.1％)、製造業22人減(同▲3.4％)などとなっている。
　雇用保険適用事業所数は、前年同月より65事業所多い17,714事業所となった。雇用保険被保険者数は242,263人(前年同月比0.6％増)となった。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</si>
</sst>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0.00_ "/>
    <numFmt numFmtId="185" formatCode="#,##0.0_ "/>
    <numFmt numFmtId="186" formatCode="#,##0.0_);[Red]\(#,##0.0\)"/>
    <numFmt numFmtId="187" formatCode="#,##0.00_ "/>
  </numFmts>
  <fonts count="3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8" fillId="0" borderId="0">
      <alignment vertical="center"/>
    </xf>
  </cellStyleXfs>
  <cellXfs count="363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distributed" textRotation="255"/>
    </xf>
    <xf numFmtId="177" fontId="13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Border="1"/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3" fillId="0" borderId="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distributed" textRotation="255"/>
    </xf>
    <xf numFmtId="0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distributed" textRotation="255"/>
    </xf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38" fontId="13" fillId="0" borderId="0" xfId="0" applyNumberFormat="1" applyFont="1" applyFill="1" applyBorder="1" applyAlignment="1">
      <alignment horizontal="right" vertical="center" shrinkToFit="1"/>
    </xf>
    <xf numFmtId="38" fontId="8" fillId="0" borderId="0" xfId="0" applyNumberFormat="1" applyFont="1" applyFill="1" applyBorder="1" applyAlignment="1">
      <alignment horizontal="right" vertical="center" shrinkToFit="1"/>
    </xf>
    <xf numFmtId="38" fontId="7" fillId="0" borderId="0" xfId="0" applyNumberFormat="1" applyFont="1" applyFill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/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185" fontId="1" fillId="0" borderId="0" xfId="0" applyNumberFormat="1" applyFont="1" applyFill="1" applyBorder="1"/>
    <xf numFmtId="186" fontId="4" fillId="0" borderId="0" xfId="0" applyNumberFormat="1" applyFont="1" applyFill="1" applyBorder="1"/>
    <xf numFmtId="186" fontId="1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shrinkToFit="1"/>
    </xf>
    <xf numFmtId="187" fontId="0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/>
    <xf numFmtId="186" fontId="0" fillId="0" borderId="0" xfId="0" applyNumberFormat="1" applyFont="1" applyFill="1" applyBorder="1"/>
    <xf numFmtId="185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19" fillId="0" borderId="0" xfId="2" applyFont="1" applyAlignment="1">
      <alignment vertical="center"/>
    </xf>
    <xf numFmtId="0" fontId="18" fillId="0" borderId="0" xfId="2">
      <alignment vertical="center"/>
    </xf>
    <xf numFmtId="0" fontId="21" fillId="0" borderId="0" xfId="2" applyFont="1">
      <alignment vertical="center"/>
    </xf>
    <xf numFmtId="0" fontId="25" fillId="0" borderId="0" xfId="2" applyFont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/>
    <xf numFmtId="0" fontId="27" fillId="0" borderId="0" xfId="0" applyFont="1" applyBorder="1" applyAlignment="1">
      <alignment vertical="top"/>
    </xf>
    <xf numFmtId="0" fontId="26" fillId="0" borderId="4" xfId="0" applyFont="1" applyBorder="1" applyAlignment="1">
      <alignment horizontal="justify" vertical="center"/>
    </xf>
    <xf numFmtId="0" fontId="27" fillId="0" borderId="5" xfId="0" applyFont="1" applyBorder="1" applyAlignment="1"/>
    <xf numFmtId="0" fontId="27" fillId="0" borderId="5" xfId="0" applyFont="1" applyBorder="1" applyAlignment="1">
      <alignment vertical="top"/>
    </xf>
    <xf numFmtId="0" fontId="27" fillId="0" borderId="5" xfId="0" applyFont="1" applyBorder="1"/>
    <xf numFmtId="0" fontId="27" fillId="0" borderId="6" xfId="0" applyFont="1" applyBorder="1" applyAlignment="1"/>
    <xf numFmtId="0" fontId="27" fillId="0" borderId="7" xfId="0" applyFont="1" applyBorder="1"/>
    <xf numFmtId="0" fontId="27" fillId="0" borderId="8" xfId="0" applyFont="1" applyBorder="1"/>
    <xf numFmtId="0" fontId="26" fillId="0" borderId="0" xfId="0" applyFont="1" applyBorder="1" applyAlignment="1">
      <alignment horizontal="center" wrapText="1"/>
    </xf>
    <xf numFmtId="0" fontId="28" fillId="0" borderId="4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0" borderId="4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7" fillId="0" borderId="2" xfId="0" applyFont="1" applyBorder="1" applyAlignment="1"/>
    <xf numFmtId="0" fontId="27" fillId="0" borderId="3" xfId="0" applyFont="1" applyBorder="1" applyAlignment="1"/>
    <xf numFmtId="0" fontId="3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8" fillId="0" borderId="0" xfId="2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18" fillId="0" borderId="0" xfId="2" applyAlignment="1">
      <alignment vertical="center"/>
    </xf>
    <xf numFmtId="0" fontId="28" fillId="0" borderId="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distributed" textRotation="255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0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distributed" textRotation="255"/>
    </xf>
    <xf numFmtId="179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 shrinkToFit="1"/>
    </xf>
    <xf numFmtId="179" fontId="7" fillId="0" borderId="0" xfId="0" applyNumberFormat="1" applyFont="1" applyFill="1" applyBorder="1" applyAlignment="1">
      <alignment horizontal="distributed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center" vertical="distributed" textRotation="255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1" fillId="0" borderId="0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255"/>
    </xf>
    <xf numFmtId="177" fontId="1" fillId="0" borderId="1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1" fillId="0" borderId="12" xfId="0" applyFont="1" applyFill="1" applyBorder="1"/>
    <xf numFmtId="177" fontId="2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177" fontId="0" fillId="0" borderId="13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178" fontId="1" fillId="0" borderId="13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181" fontId="14" fillId="0" borderId="15" xfId="0" applyNumberFormat="1" applyFont="1" applyFill="1" applyBorder="1" applyAlignment="1">
      <alignment vertical="center"/>
    </xf>
    <xf numFmtId="49" fontId="14" fillId="0" borderId="16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3" xfId="0" applyFill="1" applyBorder="1"/>
    <xf numFmtId="0" fontId="2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vertical="center"/>
    </xf>
    <xf numFmtId="180" fontId="14" fillId="0" borderId="19" xfId="0" applyNumberFormat="1" applyFont="1" applyFill="1" applyBorder="1" applyAlignment="1">
      <alignment vertical="center"/>
    </xf>
    <xf numFmtId="49" fontId="14" fillId="0" borderId="20" xfId="0" applyNumberFormat="1" applyFont="1" applyFill="1" applyBorder="1" applyAlignment="1">
      <alignment vertical="center"/>
    </xf>
    <xf numFmtId="181" fontId="14" fillId="0" borderId="19" xfId="0" applyNumberFormat="1" applyFont="1" applyFill="1" applyBorder="1" applyAlignment="1">
      <alignment vertical="center"/>
    </xf>
    <xf numFmtId="49" fontId="14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181" fontId="14" fillId="0" borderId="19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distributed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334989</xdr:colOff>
      <xdr:row>8</xdr:row>
      <xdr:rowOff>2584</xdr:rowOff>
    </xdr:from>
    <xdr:to>
      <xdr:col>9</xdr:col>
      <xdr:colOff>283703</xdr:colOff>
      <xdr:row>33</xdr:row>
      <xdr:rowOff>82687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989" y="3199109"/>
          <a:ext cx="6051172" cy="51654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47</xdr:row>
      <xdr:rowOff>9525</xdr:rowOff>
    </xdr:to>
    <xdr:sp macro="" textlink="">
      <xdr:nvSpPr>
        <xdr:cNvPr id="472295" name="Rectangle 20"/>
        <xdr:cNvSpPr>
          <a:spLocks noChangeArrowheads="1"/>
        </xdr:cNvSpPr>
      </xdr:nvSpPr>
      <xdr:spPr bwMode="auto">
        <a:xfrm>
          <a:off x="295275" y="447675"/>
          <a:ext cx="7524750" cy="102203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472297" name="Line 21"/>
        <xdr:cNvSpPr>
          <a:spLocks noChangeShapeType="1"/>
        </xdr:cNvSpPr>
      </xdr:nvSpPr>
      <xdr:spPr bwMode="auto">
        <a:xfrm>
          <a:off x="1333500" y="447675"/>
          <a:ext cx="0" cy="10210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72298" name="Line 22"/>
        <xdr:cNvSpPr>
          <a:spLocks noChangeShapeType="1"/>
        </xdr:cNvSpPr>
      </xdr:nvSpPr>
      <xdr:spPr bwMode="auto">
        <a:xfrm flipV="1">
          <a:off x="295275" y="1419225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2299" name="Line 23"/>
        <xdr:cNvSpPr>
          <a:spLocks noChangeShapeType="1"/>
        </xdr:cNvSpPr>
      </xdr:nvSpPr>
      <xdr:spPr bwMode="auto">
        <a:xfrm>
          <a:off x="1333500" y="77152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472300" name="Line 24"/>
        <xdr:cNvSpPr>
          <a:spLocks noChangeShapeType="1"/>
        </xdr:cNvSpPr>
      </xdr:nvSpPr>
      <xdr:spPr bwMode="auto">
        <a:xfrm>
          <a:off x="1333500" y="10953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2301" name="Line 25"/>
        <xdr:cNvSpPr>
          <a:spLocks noChangeShapeType="1"/>
        </xdr:cNvSpPr>
      </xdr:nvSpPr>
      <xdr:spPr bwMode="auto">
        <a:xfrm>
          <a:off x="21431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472302" name="Line 26"/>
        <xdr:cNvSpPr>
          <a:spLocks noChangeShapeType="1"/>
        </xdr:cNvSpPr>
      </xdr:nvSpPr>
      <xdr:spPr bwMode="auto">
        <a:xfrm>
          <a:off x="29527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47</xdr:row>
      <xdr:rowOff>9525</xdr:rowOff>
    </xdr:to>
    <xdr:sp macro="" textlink="">
      <xdr:nvSpPr>
        <xdr:cNvPr id="472303" name="Line 27"/>
        <xdr:cNvSpPr>
          <a:spLocks noChangeShapeType="1"/>
        </xdr:cNvSpPr>
      </xdr:nvSpPr>
      <xdr:spPr bwMode="auto">
        <a:xfrm>
          <a:off x="3762375" y="1154906"/>
          <a:ext cx="0" cy="937974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12</xdr:row>
      <xdr:rowOff>0</xdr:rowOff>
    </xdr:from>
    <xdr:to>
      <xdr:col>27</xdr:col>
      <xdr:colOff>152400</xdr:colOff>
      <xdr:row>12</xdr:row>
      <xdr:rowOff>0</xdr:rowOff>
    </xdr:to>
    <xdr:sp macro="" textlink="">
      <xdr:nvSpPr>
        <xdr:cNvPr id="472304" name="Line 28"/>
        <xdr:cNvSpPr>
          <a:spLocks noChangeShapeType="1"/>
        </xdr:cNvSpPr>
      </xdr:nvSpPr>
      <xdr:spPr bwMode="auto">
        <a:xfrm>
          <a:off x="295275" y="2952750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2305" name="Line 29"/>
        <xdr:cNvSpPr>
          <a:spLocks noChangeShapeType="1"/>
        </xdr:cNvSpPr>
      </xdr:nvSpPr>
      <xdr:spPr bwMode="auto">
        <a:xfrm>
          <a:off x="51435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2306" name="Line 30"/>
        <xdr:cNvSpPr>
          <a:spLocks noChangeShapeType="1"/>
        </xdr:cNvSpPr>
      </xdr:nvSpPr>
      <xdr:spPr bwMode="auto">
        <a:xfrm>
          <a:off x="295275" y="6010275"/>
          <a:ext cx="75247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257175</xdr:rowOff>
    </xdr:from>
    <xdr:to>
      <xdr:col>28</xdr:col>
      <xdr:colOff>0</xdr:colOff>
      <xdr:row>26</xdr:row>
      <xdr:rowOff>257175</xdr:rowOff>
    </xdr:to>
    <xdr:sp macro="" textlink="">
      <xdr:nvSpPr>
        <xdr:cNvPr id="472307" name="Line 31"/>
        <xdr:cNvSpPr>
          <a:spLocks noChangeShapeType="1"/>
        </xdr:cNvSpPr>
      </xdr:nvSpPr>
      <xdr:spPr bwMode="auto">
        <a:xfrm>
          <a:off x="295275" y="6276975"/>
          <a:ext cx="7524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472308" name="Line 32"/>
        <xdr:cNvSpPr>
          <a:spLocks noChangeShapeType="1"/>
        </xdr:cNvSpPr>
      </xdr:nvSpPr>
      <xdr:spPr bwMode="auto">
        <a:xfrm>
          <a:off x="514350" y="6276975"/>
          <a:ext cx="0" cy="4381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47</xdr:row>
      <xdr:rowOff>19050</xdr:rowOff>
    </xdr:to>
    <xdr:sp macro="" textlink="">
      <xdr:nvSpPr>
        <xdr:cNvPr id="472309" name="Line 33"/>
        <xdr:cNvSpPr>
          <a:spLocks noChangeShapeType="1"/>
        </xdr:cNvSpPr>
      </xdr:nvSpPr>
      <xdr:spPr bwMode="auto">
        <a:xfrm>
          <a:off x="4572000" y="771525"/>
          <a:ext cx="0" cy="9906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47</xdr:row>
      <xdr:rowOff>0</xdr:rowOff>
    </xdr:to>
    <xdr:sp macro="" textlink="">
      <xdr:nvSpPr>
        <xdr:cNvPr id="472310" name="Line 34"/>
        <xdr:cNvSpPr>
          <a:spLocks noChangeShapeType="1"/>
        </xdr:cNvSpPr>
      </xdr:nvSpPr>
      <xdr:spPr bwMode="auto">
        <a:xfrm>
          <a:off x="53816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47</xdr:row>
      <xdr:rowOff>0</xdr:rowOff>
    </xdr:to>
    <xdr:sp macro="" textlink="">
      <xdr:nvSpPr>
        <xdr:cNvPr id="472311" name="Line 35"/>
        <xdr:cNvSpPr>
          <a:spLocks noChangeShapeType="1"/>
        </xdr:cNvSpPr>
      </xdr:nvSpPr>
      <xdr:spPr bwMode="auto">
        <a:xfrm>
          <a:off x="61912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47</xdr:row>
      <xdr:rowOff>9525</xdr:rowOff>
    </xdr:to>
    <xdr:sp macro="" textlink="">
      <xdr:nvSpPr>
        <xdr:cNvPr id="472312" name="Line 36"/>
        <xdr:cNvSpPr>
          <a:spLocks noChangeShapeType="1"/>
        </xdr:cNvSpPr>
      </xdr:nvSpPr>
      <xdr:spPr bwMode="auto">
        <a:xfrm>
          <a:off x="7010400" y="1095375"/>
          <a:ext cx="0" cy="9572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3" name="Line 3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2314" name="Line 40"/>
        <xdr:cNvSpPr>
          <a:spLocks noChangeShapeType="1"/>
        </xdr:cNvSpPr>
      </xdr:nvSpPr>
      <xdr:spPr bwMode="auto">
        <a:xfrm>
          <a:off x="514350" y="75914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72315" name="Line 41"/>
        <xdr:cNvSpPr>
          <a:spLocks noChangeShapeType="1"/>
        </xdr:cNvSpPr>
      </xdr:nvSpPr>
      <xdr:spPr bwMode="auto">
        <a:xfrm>
          <a:off x="514350" y="80295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2316" name="Line 42"/>
        <xdr:cNvSpPr>
          <a:spLocks noChangeShapeType="1"/>
        </xdr:cNvSpPr>
      </xdr:nvSpPr>
      <xdr:spPr bwMode="auto">
        <a:xfrm>
          <a:off x="514350" y="84677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72317" name="Line 43"/>
        <xdr:cNvSpPr>
          <a:spLocks noChangeShapeType="1"/>
        </xdr:cNvSpPr>
      </xdr:nvSpPr>
      <xdr:spPr bwMode="auto">
        <a:xfrm>
          <a:off x="514350" y="89058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72318" name="Line 44"/>
        <xdr:cNvSpPr>
          <a:spLocks noChangeShapeType="1"/>
        </xdr:cNvSpPr>
      </xdr:nvSpPr>
      <xdr:spPr bwMode="auto">
        <a:xfrm>
          <a:off x="514350" y="93440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9" name="Line 4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0" name="Line 4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1" name="Line 4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2" name="Line 4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3" name="Line 4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4" name="Line 5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5" name="Line 5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6" name="Line 5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7" name="Line 5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8" name="Line 5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9" name="Line 5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0" name="Line 5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1" name="Line 57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2" name="Line 58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3" name="Line 5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4" name="Line 6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5" name="Line 6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6" name="Line 6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7" name="Line 6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8" name="Line 6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9" name="Line 6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0" name="Line 6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1" name="Line 6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2" name="Line 6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3" name="Line 6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4" name="Line 7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5" name="Line 7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6" name="Line 72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7" name="Line 73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2348" name="Line 74"/>
        <xdr:cNvSpPr>
          <a:spLocks noChangeShapeType="1"/>
        </xdr:cNvSpPr>
      </xdr:nvSpPr>
      <xdr:spPr bwMode="auto">
        <a:xfrm>
          <a:off x="514350" y="97821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72349" name="Line 75"/>
        <xdr:cNvSpPr>
          <a:spLocks noChangeShapeType="1"/>
        </xdr:cNvSpPr>
      </xdr:nvSpPr>
      <xdr:spPr bwMode="auto">
        <a:xfrm>
          <a:off x="514350" y="102203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28</xdr:col>
      <xdr:colOff>19050</xdr:colOff>
      <xdr:row>29</xdr:row>
      <xdr:rowOff>0</xdr:rowOff>
    </xdr:to>
    <xdr:sp macro="" textlink="">
      <xdr:nvSpPr>
        <xdr:cNvPr id="472350" name="Line 40"/>
        <xdr:cNvSpPr>
          <a:spLocks noChangeShapeType="1"/>
        </xdr:cNvSpPr>
      </xdr:nvSpPr>
      <xdr:spPr bwMode="auto">
        <a:xfrm>
          <a:off x="531019" y="6667500"/>
          <a:ext cx="7310437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76205" name="Rectangle 38"/>
        <xdr:cNvSpPr>
          <a:spLocks noChangeArrowheads="1"/>
        </xdr:cNvSpPr>
      </xdr:nvSpPr>
      <xdr:spPr bwMode="auto">
        <a:xfrm>
          <a:off x="5600700" y="533400"/>
          <a:ext cx="2028825" cy="102012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476208" name="Line 39"/>
        <xdr:cNvSpPr>
          <a:spLocks noChangeShapeType="1"/>
        </xdr:cNvSpPr>
      </xdr:nvSpPr>
      <xdr:spPr bwMode="auto">
        <a:xfrm>
          <a:off x="5600700" y="1504950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476209" name="Line 40"/>
        <xdr:cNvSpPr>
          <a:spLocks noChangeShapeType="1"/>
        </xdr:cNvSpPr>
      </xdr:nvSpPr>
      <xdr:spPr bwMode="auto">
        <a:xfrm>
          <a:off x="5600700" y="303847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476210" name="Line 41"/>
        <xdr:cNvSpPr>
          <a:spLocks noChangeShapeType="1"/>
        </xdr:cNvSpPr>
      </xdr:nvSpPr>
      <xdr:spPr bwMode="auto">
        <a:xfrm>
          <a:off x="5848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46</xdr:row>
      <xdr:rowOff>209550</xdr:rowOff>
    </xdr:to>
    <xdr:sp macro="" textlink="">
      <xdr:nvSpPr>
        <xdr:cNvPr id="476211" name="Line 42"/>
        <xdr:cNvSpPr>
          <a:spLocks noChangeShapeType="1"/>
        </xdr:cNvSpPr>
      </xdr:nvSpPr>
      <xdr:spPr bwMode="auto">
        <a:xfrm>
          <a:off x="6762750" y="533400"/>
          <a:ext cx="0" cy="10191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476212" name="Line 43"/>
        <xdr:cNvSpPr>
          <a:spLocks noChangeShapeType="1"/>
        </xdr:cNvSpPr>
      </xdr:nvSpPr>
      <xdr:spPr bwMode="auto">
        <a:xfrm>
          <a:off x="5600700" y="610552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476213" name="Line 44"/>
        <xdr:cNvSpPr>
          <a:spLocks noChangeShapeType="1"/>
        </xdr:cNvSpPr>
      </xdr:nvSpPr>
      <xdr:spPr bwMode="auto">
        <a:xfrm>
          <a:off x="5600700" y="6362700"/>
          <a:ext cx="2028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476214" name="Line 45"/>
        <xdr:cNvSpPr>
          <a:spLocks noChangeShapeType="1"/>
        </xdr:cNvSpPr>
      </xdr:nvSpPr>
      <xdr:spPr bwMode="auto">
        <a:xfrm>
          <a:off x="5848350" y="6362700"/>
          <a:ext cx="0" cy="437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7</a:t>
          </a:r>
          <a:endParaRPr lang="ja-JP" altLang="en-US"/>
        </a:p>
      </xdr:txBody>
    </xdr:sp>
    <xdr:clientData/>
  </xdr:twoCellAnchor>
  <xdr:twoCellAnchor>
    <xdr:from>
      <xdr:col>21</xdr:col>
      <xdr:colOff>10391</xdr:colOff>
      <xdr:row>28</xdr:row>
      <xdr:rowOff>216477</xdr:rowOff>
    </xdr:from>
    <xdr:to>
      <xdr:col>26</xdr:col>
      <xdr:colOff>10391</xdr:colOff>
      <xdr:row>28</xdr:row>
      <xdr:rowOff>216477</xdr:rowOff>
    </xdr:to>
    <xdr:sp macro="" textlink="">
      <xdr:nvSpPr>
        <xdr:cNvPr id="476215" name="Line 46"/>
        <xdr:cNvSpPr>
          <a:spLocks noChangeShapeType="1"/>
        </xdr:cNvSpPr>
      </xdr:nvSpPr>
      <xdr:spPr bwMode="auto">
        <a:xfrm>
          <a:off x="5889914" y="6736772"/>
          <a:ext cx="1792432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476216" name="Line 47"/>
        <xdr:cNvSpPr>
          <a:spLocks noChangeShapeType="1"/>
        </xdr:cNvSpPr>
      </xdr:nvSpPr>
      <xdr:spPr bwMode="auto">
        <a:xfrm>
          <a:off x="6762750" y="72390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76217" name="Line 49"/>
        <xdr:cNvSpPr>
          <a:spLocks noChangeShapeType="1"/>
        </xdr:cNvSpPr>
      </xdr:nvSpPr>
      <xdr:spPr bwMode="auto">
        <a:xfrm>
          <a:off x="5848350" y="8115300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476218" name="Line 50"/>
        <xdr:cNvSpPr>
          <a:spLocks noChangeShapeType="1"/>
        </xdr:cNvSpPr>
      </xdr:nvSpPr>
      <xdr:spPr bwMode="auto">
        <a:xfrm>
          <a:off x="5848350" y="85439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76219" name="Line 51"/>
        <xdr:cNvSpPr>
          <a:spLocks noChangeShapeType="1"/>
        </xdr:cNvSpPr>
      </xdr:nvSpPr>
      <xdr:spPr bwMode="auto">
        <a:xfrm>
          <a:off x="5848350" y="89820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 macro="" textlink="">
      <xdr:nvSpPr>
        <xdr:cNvPr id="476220" name="Line 52"/>
        <xdr:cNvSpPr>
          <a:spLocks noChangeShapeType="1"/>
        </xdr:cNvSpPr>
      </xdr:nvSpPr>
      <xdr:spPr bwMode="auto">
        <a:xfrm>
          <a:off x="5848350" y="94202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9525</xdr:rowOff>
    </xdr:from>
    <xdr:to>
      <xdr:col>19</xdr:col>
      <xdr:colOff>0</xdr:colOff>
      <xdr:row>47</xdr:row>
      <xdr:rowOff>0</xdr:rowOff>
    </xdr:to>
    <xdr:sp macro="" textlink="">
      <xdr:nvSpPr>
        <xdr:cNvPr id="476221" name="Rectangle 53"/>
        <xdr:cNvSpPr>
          <a:spLocks noChangeArrowheads="1"/>
        </xdr:cNvSpPr>
      </xdr:nvSpPr>
      <xdr:spPr bwMode="auto">
        <a:xfrm>
          <a:off x="285750" y="542925"/>
          <a:ext cx="5172075" cy="101917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466725</xdr:colOff>
      <xdr:row>2</xdr:row>
      <xdr:rowOff>9525</xdr:rowOff>
    </xdr:from>
    <xdr:to>
      <xdr:col>3</xdr:col>
      <xdr:colOff>466725</xdr:colOff>
      <xdr:row>46</xdr:row>
      <xdr:rowOff>209550</xdr:rowOff>
    </xdr:to>
    <xdr:sp macro="" textlink="">
      <xdr:nvSpPr>
        <xdr:cNvPr id="476222" name="Line 54"/>
        <xdr:cNvSpPr>
          <a:spLocks noChangeShapeType="1"/>
        </xdr:cNvSpPr>
      </xdr:nvSpPr>
      <xdr:spPr bwMode="auto">
        <a:xfrm>
          <a:off x="1314450" y="542925"/>
          <a:ext cx="0" cy="10182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19</xdr:col>
      <xdr:colOff>0</xdr:colOff>
      <xdr:row>5</xdr:row>
      <xdr:rowOff>9525</xdr:rowOff>
    </xdr:to>
    <xdr:sp macro="" textlink="">
      <xdr:nvSpPr>
        <xdr:cNvPr id="476223" name="Line 55"/>
        <xdr:cNvSpPr>
          <a:spLocks noChangeShapeType="1"/>
        </xdr:cNvSpPr>
      </xdr:nvSpPr>
      <xdr:spPr bwMode="auto">
        <a:xfrm>
          <a:off x="276225" y="1504950"/>
          <a:ext cx="51816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219075</xdr:rowOff>
    </xdr:from>
    <xdr:to>
      <xdr:col>19</xdr:col>
      <xdr:colOff>0</xdr:colOff>
      <xdr:row>12</xdr:row>
      <xdr:rowOff>0</xdr:rowOff>
    </xdr:to>
    <xdr:sp macro="" textlink="">
      <xdr:nvSpPr>
        <xdr:cNvPr id="476224" name="Line 58"/>
        <xdr:cNvSpPr>
          <a:spLocks noChangeShapeType="1"/>
        </xdr:cNvSpPr>
      </xdr:nvSpPr>
      <xdr:spPr bwMode="auto">
        <a:xfrm>
          <a:off x="276225" y="3038475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6225" name="Line 59"/>
        <xdr:cNvSpPr>
          <a:spLocks noChangeShapeType="1"/>
        </xdr:cNvSpPr>
      </xdr:nvSpPr>
      <xdr:spPr bwMode="auto">
        <a:xfrm>
          <a:off x="514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3</xdr:row>
      <xdr:rowOff>0</xdr:rowOff>
    </xdr:from>
    <xdr:to>
      <xdr:col>19</xdr:col>
      <xdr:colOff>0</xdr:colOff>
      <xdr:row>3</xdr:row>
      <xdr:rowOff>9525</xdr:rowOff>
    </xdr:to>
    <xdr:sp macro="" textlink="">
      <xdr:nvSpPr>
        <xdr:cNvPr id="476226" name="Line 60"/>
        <xdr:cNvSpPr>
          <a:spLocks noChangeShapeType="1"/>
        </xdr:cNvSpPr>
      </xdr:nvSpPr>
      <xdr:spPr bwMode="auto">
        <a:xfrm>
          <a:off x="1304925" y="857250"/>
          <a:ext cx="41529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</xdr:row>
      <xdr:rowOff>314325</xdr:rowOff>
    </xdr:from>
    <xdr:to>
      <xdr:col>19</xdr:col>
      <xdr:colOff>0</xdr:colOff>
      <xdr:row>4</xdr:row>
      <xdr:rowOff>0</xdr:rowOff>
    </xdr:to>
    <xdr:sp macro="" textlink="">
      <xdr:nvSpPr>
        <xdr:cNvPr id="476227" name="Line 61"/>
        <xdr:cNvSpPr>
          <a:spLocks noChangeShapeType="1"/>
        </xdr:cNvSpPr>
      </xdr:nvSpPr>
      <xdr:spPr bwMode="auto">
        <a:xfrm flipV="1">
          <a:off x="1323975" y="1171575"/>
          <a:ext cx="41338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6228" name="Line 62"/>
        <xdr:cNvSpPr>
          <a:spLocks noChangeShapeType="1"/>
        </xdr:cNvSpPr>
      </xdr:nvSpPr>
      <xdr:spPr bwMode="auto">
        <a:xfrm>
          <a:off x="2143125" y="1181100"/>
          <a:ext cx="0" cy="9553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46</xdr:row>
      <xdr:rowOff>209550</xdr:rowOff>
    </xdr:to>
    <xdr:sp macro="" textlink="">
      <xdr:nvSpPr>
        <xdr:cNvPr id="476229" name="Line 63"/>
        <xdr:cNvSpPr>
          <a:spLocks noChangeShapeType="1"/>
        </xdr:cNvSpPr>
      </xdr:nvSpPr>
      <xdr:spPr bwMode="auto">
        <a:xfrm>
          <a:off x="2971800" y="1181100"/>
          <a:ext cx="0" cy="9544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46</xdr:row>
      <xdr:rowOff>200025</xdr:rowOff>
    </xdr:to>
    <xdr:sp macro="" textlink="">
      <xdr:nvSpPr>
        <xdr:cNvPr id="476230" name="Line 64"/>
        <xdr:cNvSpPr>
          <a:spLocks noChangeShapeType="1"/>
        </xdr:cNvSpPr>
      </xdr:nvSpPr>
      <xdr:spPr bwMode="auto">
        <a:xfrm>
          <a:off x="3800475" y="1181100"/>
          <a:ext cx="0" cy="953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21648</xdr:colOff>
      <xdr:row>26</xdr:row>
      <xdr:rowOff>5288</xdr:rowOff>
    </xdr:from>
    <xdr:to>
      <xdr:col>19</xdr:col>
      <xdr:colOff>1731</xdr:colOff>
      <xdr:row>26</xdr:row>
      <xdr:rowOff>12987</xdr:rowOff>
    </xdr:to>
    <xdr:sp macro="" textlink="">
      <xdr:nvSpPr>
        <xdr:cNvPr id="476231" name="Line 66"/>
        <xdr:cNvSpPr>
          <a:spLocks noChangeShapeType="1"/>
        </xdr:cNvSpPr>
      </xdr:nvSpPr>
      <xdr:spPr bwMode="auto">
        <a:xfrm flipV="1">
          <a:off x="298739" y="6153243"/>
          <a:ext cx="5153890" cy="76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18</xdr:col>
      <xdr:colOff>161925</xdr:colOff>
      <xdr:row>27</xdr:row>
      <xdr:rowOff>9525</xdr:rowOff>
    </xdr:to>
    <xdr:sp macro="" textlink="">
      <xdr:nvSpPr>
        <xdr:cNvPr id="476232" name="Line 67"/>
        <xdr:cNvSpPr>
          <a:spLocks noChangeShapeType="1"/>
        </xdr:cNvSpPr>
      </xdr:nvSpPr>
      <xdr:spPr bwMode="auto">
        <a:xfrm>
          <a:off x="285750" y="6362700"/>
          <a:ext cx="51720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46</xdr:row>
      <xdr:rowOff>200025</xdr:rowOff>
    </xdr:to>
    <xdr:sp macro="" textlink="">
      <xdr:nvSpPr>
        <xdr:cNvPr id="476233" name="Line 68"/>
        <xdr:cNvSpPr>
          <a:spLocks noChangeShapeType="1"/>
        </xdr:cNvSpPr>
      </xdr:nvSpPr>
      <xdr:spPr bwMode="auto">
        <a:xfrm>
          <a:off x="514350" y="6362700"/>
          <a:ext cx="0" cy="435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219075</xdr:rowOff>
    </xdr:from>
    <xdr:to>
      <xdr:col>19</xdr:col>
      <xdr:colOff>0</xdr:colOff>
      <xdr:row>29</xdr:row>
      <xdr:rowOff>0</xdr:rowOff>
    </xdr:to>
    <xdr:sp macro="" textlink="">
      <xdr:nvSpPr>
        <xdr:cNvPr id="476234" name="Line 69"/>
        <xdr:cNvSpPr>
          <a:spLocks noChangeShapeType="1"/>
        </xdr:cNvSpPr>
      </xdr:nvSpPr>
      <xdr:spPr bwMode="auto">
        <a:xfrm flipV="1">
          <a:off x="514350" y="6800850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19</xdr:col>
      <xdr:colOff>0</xdr:colOff>
      <xdr:row>31</xdr:row>
      <xdr:rowOff>9525</xdr:rowOff>
    </xdr:to>
    <xdr:sp macro="" textlink="">
      <xdr:nvSpPr>
        <xdr:cNvPr id="476235" name="Line 70"/>
        <xdr:cNvSpPr>
          <a:spLocks noChangeShapeType="1"/>
        </xdr:cNvSpPr>
      </xdr:nvSpPr>
      <xdr:spPr bwMode="auto">
        <a:xfrm>
          <a:off x="1314450" y="7239000"/>
          <a:ext cx="41433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18</xdr:col>
      <xdr:colOff>161925</xdr:colOff>
      <xdr:row>33</xdr:row>
      <xdr:rowOff>9525</xdr:rowOff>
    </xdr:to>
    <xdr:sp macro="" textlink="">
      <xdr:nvSpPr>
        <xdr:cNvPr id="476236" name="Line 71"/>
        <xdr:cNvSpPr>
          <a:spLocks noChangeShapeType="1"/>
        </xdr:cNvSpPr>
      </xdr:nvSpPr>
      <xdr:spPr bwMode="auto">
        <a:xfrm>
          <a:off x="514350" y="767715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476237" name="Line 72"/>
        <xdr:cNvSpPr>
          <a:spLocks noChangeShapeType="1"/>
        </xdr:cNvSpPr>
      </xdr:nvSpPr>
      <xdr:spPr bwMode="auto">
        <a:xfrm>
          <a:off x="514350" y="8115300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209550</xdr:rowOff>
    </xdr:from>
    <xdr:to>
      <xdr:col>19</xdr:col>
      <xdr:colOff>0</xdr:colOff>
      <xdr:row>37</xdr:row>
      <xdr:rowOff>0</xdr:rowOff>
    </xdr:to>
    <xdr:sp macro="" textlink="">
      <xdr:nvSpPr>
        <xdr:cNvPr id="476238" name="Line 73"/>
        <xdr:cNvSpPr>
          <a:spLocks noChangeShapeType="1"/>
        </xdr:cNvSpPr>
      </xdr:nvSpPr>
      <xdr:spPr bwMode="auto">
        <a:xfrm flipV="1">
          <a:off x="514350" y="853440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476239" name="Line 80"/>
        <xdr:cNvSpPr>
          <a:spLocks noChangeShapeType="1"/>
        </xdr:cNvSpPr>
      </xdr:nvSpPr>
      <xdr:spPr bwMode="auto">
        <a:xfrm flipH="1">
          <a:off x="6762750" y="85725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476240" name="Line 81"/>
        <xdr:cNvSpPr>
          <a:spLocks noChangeShapeType="1"/>
        </xdr:cNvSpPr>
      </xdr:nvSpPr>
      <xdr:spPr bwMode="auto">
        <a:xfrm flipH="1">
          <a:off x="6762750" y="11811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1" name="Line 90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2" name="Line 91"/>
        <xdr:cNvSpPr>
          <a:spLocks noChangeShapeType="1"/>
        </xdr:cNvSpPr>
      </xdr:nvSpPr>
      <xdr:spPr bwMode="auto">
        <a:xfrm flipH="1">
          <a:off x="4638675" y="942022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3" name="Line 99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4" name="Line 100"/>
        <xdr:cNvSpPr>
          <a:spLocks noChangeShapeType="1"/>
        </xdr:cNvSpPr>
      </xdr:nvSpPr>
      <xdr:spPr bwMode="auto">
        <a:xfrm flipH="1">
          <a:off x="514350" y="942022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18</xdr:col>
      <xdr:colOff>142875</xdr:colOff>
      <xdr:row>45</xdr:row>
      <xdr:rowOff>0</xdr:rowOff>
    </xdr:to>
    <xdr:sp macro="" textlink="">
      <xdr:nvSpPr>
        <xdr:cNvPr id="476245" name="Line 102"/>
        <xdr:cNvSpPr>
          <a:spLocks noChangeShapeType="1"/>
        </xdr:cNvSpPr>
      </xdr:nvSpPr>
      <xdr:spPr bwMode="auto">
        <a:xfrm>
          <a:off x="514350" y="10296525"/>
          <a:ext cx="4924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18</xdr:col>
      <xdr:colOff>161925</xdr:colOff>
      <xdr:row>43</xdr:row>
      <xdr:rowOff>9525</xdr:rowOff>
    </xdr:to>
    <xdr:sp macro="" textlink="">
      <xdr:nvSpPr>
        <xdr:cNvPr id="476246" name="Line 104"/>
        <xdr:cNvSpPr>
          <a:spLocks noChangeShapeType="1"/>
        </xdr:cNvSpPr>
      </xdr:nvSpPr>
      <xdr:spPr bwMode="auto">
        <a:xfrm>
          <a:off x="533400" y="9858375"/>
          <a:ext cx="492442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76247" name="Line 105"/>
        <xdr:cNvSpPr>
          <a:spLocks noChangeShapeType="1"/>
        </xdr:cNvSpPr>
      </xdr:nvSpPr>
      <xdr:spPr bwMode="auto">
        <a:xfrm>
          <a:off x="5848350" y="98583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45</xdr:row>
      <xdr:rowOff>0</xdr:rowOff>
    </xdr:from>
    <xdr:to>
      <xdr:col>26</xdr:col>
      <xdr:colOff>19050</xdr:colOff>
      <xdr:row>45</xdr:row>
      <xdr:rowOff>0</xdr:rowOff>
    </xdr:to>
    <xdr:sp macro="" textlink="">
      <xdr:nvSpPr>
        <xdr:cNvPr id="476248" name="Line 106"/>
        <xdr:cNvSpPr>
          <a:spLocks noChangeShapeType="1"/>
        </xdr:cNvSpPr>
      </xdr:nvSpPr>
      <xdr:spPr bwMode="auto">
        <a:xfrm>
          <a:off x="5867400" y="102965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9" name="Line 100"/>
        <xdr:cNvSpPr>
          <a:spLocks noChangeShapeType="1"/>
        </xdr:cNvSpPr>
      </xdr:nvSpPr>
      <xdr:spPr bwMode="auto">
        <a:xfrm flipH="1">
          <a:off x="514350" y="898207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33</xdr:row>
      <xdr:rowOff>9525</xdr:rowOff>
    </xdr:from>
    <xdr:to>
      <xdr:col>25</xdr:col>
      <xdr:colOff>133350</xdr:colOff>
      <xdr:row>33</xdr:row>
      <xdr:rowOff>9525</xdr:rowOff>
    </xdr:to>
    <xdr:sp macro="" textlink="">
      <xdr:nvSpPr>
        <xdr:cNvPr id="476250" name="Line 100"/>
        <xdr:cNvSpPr>
          <a:spLocks noChangeShapeType="1"/>
        </xdr:cNvSpPr>
      </xdr:nvSpPr>
      <xdr:spPr bwMode="auto">
        <a:xfrm flipH="1">
          <a:off x="5857875" y="7686675"/>
          <a:ext cx="1733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2</xdr:row>
      <xdr:rowOff>19050</xdr:rowOff>
    </xdr:from>
    <xdr:to>
      <xdr:col>15</xdr:col>
      <xdr:colOff>161925</xdr:colOff>
      <xdr:row>47</xdr:row>
      <xdr:rowOff>9525</xdr:rowOff>
    </xdr:to>
    <xdr:sp macro="" textlink="">
      <xdr:nvSpPr>
        <xdr:cNvPr id="476251" name="Line 115"/>
        <xdr:cNvSpPr>
          <a:spLocks noChangeShapeType="1"/>
        </xdr:cNvSpPr>
      </xdr:nvSpPr>
      <xdr:spPr bwMode="auto">
        <a:xfrm flipH="1">
          <a:off x="4619625" y="552450"/>
          <a:ext cx="9525" cy="101917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8656" name="Rectangle 203"/>
        <xdr:cNvSpPr>
          <a:spLocks noChangeArrowheads="1"/>
        </xdr:cNvSpPr>
      </xdr:nvSpPr>
      <xdr:spPr bwMode="auto">
        <a:xfrm>
          <a:off x="295275" y="361950"/>
          <a:ext cx="7677150" cy="9401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269081</xdr:colOff>
      <xdr:row>2</xdr:row>
      <xdr:rowOff>0</xdr:rowOff>
    </xdr:from>
    <xdr:to>
      <xdr:col>3</xdr:col>
      <xdr:colOff>457200</xdr:colOff>
      <xdr:row>6</xdr:row>
      <xdr:rowOff>0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69081" y="523875"/>
          <a:ext cx="1073944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9525</xdr:colOff>
      <xdr:row>44</xdr:row>
      <xdr:rowOff>0</xdr:rowOff>
    </xdr:to>
    <xdr:sp macro="" textlink="">
      <xdr:nvSpPr>
        <xdr:cNvPr id="468658" name="Line 204"/>
        <xdr:cNvSpPr>
          <a:spLocks noChangeShapeType="1"/>
        </xdr:cNvSpPr>
      </xdr:nvSpPr>
      <xdr:spPr bwMode="auto">
        <a:xfrm flipH="1">
          <a:off x="1352550" y="371475"/>
          <a:ext cx="9525" cy="9391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16</xdr:col>
      <xdr:colOff>0</xdr:colOff>
      <xdr:row>43</xdr:row>
      <xdr:rowOff>209550</xdr:rowOff>
    </xdr:to>
    <xdr:sp macro="" textlink="">
      <xdr:nvSpPr>
        <xdr:cNvPr id="468659" name="Line 205"/>
        <xdr:cNvSpPr>
          <a:spLocks noChangeShapeType="1"/>
        </xdr:cNvSpPr>
      </xdr:nvSpPr>
      <xdr:spPr bwMode="auto">
        <a:xfrm>
          <a:off x="4676775" y="371475"/>
          <a:ext cx="0" cy="9382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361950</xdr:rowOff>
    </xdr:from>
    <xdr:to>
      <xdr:col>28</xdr:col>
      <xdr:colOff>9525</xdr:colOff>
      <xdr:row>3</xdr:row>
      <xdr:rowOff>0</xdr:rowOff>
    </xdr:to>
    <xdr:sp macro="" textlink="">
      <xdr:nvSpPr>
        <xdr:cNvPr id="468660" name="Line 206"/>
        <xdr:cNvSpPr>
          <a:spLocks noChangeShapeType="1"/>
        </xdr:cNvSpPr>
      </xdr:nvSpPr>
      <xdr:spPr bwMode="auto">
        <a:xfrm flipV="1">
          <a:off x="1362075" y="723900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468661" name="Line 207"/>
        <xdr:cNvSpPr>
          <a:spLocks noChangeShapeType="1"/>
        </xdr:cNvSpPr>
      </xdr:nvSpPr>
      <xdr:spPr bwMode="auto">
        <a:xfrm flipV="1">
          <a:off x="295275" y="1438275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0</xdr:rowOff>
    </xdr:from>
    <xdr:to>
      <xdr:col>27</xdr:col>
      <xdr:colOff>114300</xdr:colOff>
      <xdr:row>13</xdr:row>
      <xdr:rowOff>9525</xdr:rowOff>
    </xdr:to>
    <xdr:sp macro="" textlink="">
      <xdr:nvSpPr>
        <xdr:cNvPr id="468662" name="Line 208"/>
        <xdr:cNvSpPr>
          <a:spLocks noChangeShapeType="1"/>
        </xdr:cNvSpPr>
      </xdr:nvSpPr>
      <xdr:spPr bwMode="auto">
        <a:xfrm flipV="1">
          <a:off x="295275" y="2933700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68663" name="Line 209"/>
        <xdr:cNvSpPr>
          <a:spLocks noChangeShapeType="1"/>
        </xdr:cNvSpPr>
      </xdr:nvSpPr>
      <xdr:spPr bwMode="auto">
        <a:xfrm flipV="1">
          <a:off x="295275" y="60007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28</xdr:col>
      <xdr:colOff>0</xdr:colOff>
      <xdr:row>28</xdr:row>
      <xdr:rowOff>9525</xdr:rowOff>
    </xdr:to>
    <xdr:sp macro="" textlink="">
      <xdr:nvSpPr>
        <xdr:cNvPr id="468664" name="Line 210"/>
        <xdr:cNvSpPr>
          <a:spLocks noChangeShapeType="1"/>
        </xdr:cNvSpPr>
      </xdr:nvSpPr>
      <xdr:spPr bwMode="auto">
        <a:xfrm flipV="1">
          <a:off x="295275" y="6257925"/>
          <a:ext cx="76771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13</xdr:row>
      <xdr:rowOff>9525</xdr:rowOff>
    </xdr:to>
    <xdr:sp macro="" textlink="">
      <xdr:nvSpPr>
        <xdr:cNvPr id="468665" name="Line 211"/>
        <xdr:cNvSpPr>
          <a:spLocks noChangeShapeType="1"/>
        </xdr:cNvSpPr>
      </xdr:nvSpPr>
      <xdr:spPr bwMode="auto">
        <a:xfrm flipH="1">
          <a:off x="533400" y="1438275"/>
          <a:ext cx="0" cy="15049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28</xdr:row>
      <xdr:rowOff>19050</xdr:rowOff>
    </xdr:from>
    <xdr:to>
      <xdr:col>1</xdr:col>
      <xdr:colOff>257175</xdr:colOff>
      <xdr:row>44</xdr:row>
      <xdr:rowOff>0</xdr:rowOff>
    </xdr:to>
    <xdr:sp macro="" textlink="">
      <xdr:nvSpPr>
        <xdr:cNvPr id="468666" name="Line 212"/>
        <xdr:cNvSpPr>
          <a:spLocks noChangeShapeType="1"/>
        </xdr:cNvSpPr>
      </xdr:nvSpPr>
      <xdr:spPr bwMode="auto">
        <a:xfrm>
          <a:off x="533400" y="6276975"/>
          <a:ext cx="0" cy="3486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68667" name="Line 213"/>
        <xdr:cNvSpPr>
          <a:spLocks noChangeShapeType="1"/>
        </xdr:cNvSpPr>
      </xdr:nvSpPr>
      <xdr:spPr bwMode="auto">
        <a:xfrm>
          <a:off x="533400" y="75723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68668" name="Line 214"/>
        <xdr:cNvSpPr>
          <a:spLocks noChangeShapeType="1"/>
        </xdr:cNvSpPr>
      </xdr:nvSpPr>
      <xdr:spPr bwMode="auto">
        <a:xfrm>
          <a:off x="542925" y="66960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68669" name="Line 216"/>
        <xdr:cNvSpPr>
          <a:spLocks noChangeShapeType="1"/>
        </xdr:cNvSpPr>
      </xdr:nvSpPr>
      <xdr:spPr bwMode="auto">
        <a:xfrm>
          <a:off x="535781" y="8036719"/>
          <a:ext cx="7369969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68670" name="Line 218"/>
        <xdr:cNvSpPr>
          <a:spLocks noChangeShapeType="1"/>
        </xdr:cNvSpPr>
      </xdr:nvSpPr>
      <xdr:spPr bwMode="auto">
        <a:xfrm>
          <a:off x="533400" y="84486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68671" name="Line 219"/>
        <xdr:cNvSpPr>
          <a:spLocks noChangeShapeType="1"/>
        </xdr:cNvSpPr>
      </xdr:nvSpPr>
      <xdr:spPr bwMode="auto">
        <a:xfrm>
          <a:off x="533400" y="888682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68672" name="Line 220"/>
        <xdr:cNvSpPr>
          <a:spLocks noChangeShapeType="1"/>
        </xdr:cNvSpPr>
      </xdr:nvSpPr>
      <xdr:spPr bwMode="auto">
        <a:xfrm>
          <a:off x="542925" y="93249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73" name="Line 22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120650</xdr:colOff>
      <xdr:row>4</xdr:row>
      <xdr:rowOff>177800</xdr:rowOff>
    </xdr:from>
    <xdr:to>
      <xdr:col>6</xdr:col>
      <xdr:colOff>120650</xdr:colOff>
      <xdr:row>43</xdr:row>
      <xdr:rowOff>209550</xdr:rowOff>
    </xdr:to>
    <xdr:sp macro="" textlink="">
      <xdr:nvSpPr>
        <xdr:cNvPr id="468674" name="Line 223"/>
        <xdr:cNvSpPr>
          <a:spLocks noChangeShapeType="1"/>
        </xdr:cNvSpPr>
      </xdr:nvSpPr>
      <xdr:spPr bwMode="auto">
        <a:xfrm>
          <a:off x="2208213" y="1249363"/>
          <a:ext cx="0" cy="8778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 macro="" textlink="">
      <xdr:nvSpPr>
        <xdr:cNvPr id="468675" name="Line 224"/>
        <xdr:cNvSpPr>
          <a:spLocks noChangeShapeType="1"/>
        </xdr:cNvSpPr>
      </xdr:nvSpPr>
      <xdr:spPr bwMode="auto">
        <a:xfrm>
          <a:off x="2209800" y="1095375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68676" name="Line 225"/>
        <xdr:cNvSpPr>
          <a:spLocks noChangeShapeType="1"/>
        </xdr:cNvSpPr>
      </xdr:nvSpPr>
      <xdr:spPr bwMode="auto">
        <a:xfrm>
          <a:off x="301942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68677" name="Line 226"/>
        <xdr:cNvSpPr>
          <a:spLocks noChangeShapeType="1"/>
        </xdr:cNvSpPr>
      </xdr:nvSpPr>
      <xdr:spPr bwMode="auto">
        <a:xfrm>
          <a:off x="384810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43</xdr:row>
      <xdr:rowOff>209550</xdr:rowOff>
    </xdr:to>
    <xdr:sp macro="" textlink="">
      <xdr:nvSpPr>
        <xdr:cNvPr id="468678" name="Line 227"/>
        <xdr:cNvSpPr>
          <a:spLocks noChangeShapeType="1"/>
        </xdr:cNvSpPr>
      </xdr:nvSpPr>
      <xdr:spPr bwMode="auto">
        <a:xfrm>
          <a:off x="5514975" y="1095375"/>
          <a:ext cx="0" cy="8658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44</xdr:row>
      <xdr:rowOff>0</xdr:rowOff>
    </xdr:to>
    <xdr:sp macro="" textlink="">
      <xdr:nvSpPr>
        <xdr:cNvPr id="468679" name="Line 229"/>
        <xdr:cNvSpPr>
          <a:spLocks noChangeShapeType="1"/>
        </xdr:cNvSpPr>
      </xdr:nvSpPr>
      <xdr:spPr bwMode="auto">
        <a:xfrm>
          <a:off x="631507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44</xdr:row>
      <xdr:rowOff>0</xdr:rowOff>
    </xdr:to>
    <xdr:sp macro="" textlink="">
      <xdr:nvSpPr>
        <xdr:cNvPr id="468680" name="Line 230"/>
        <xdr:cNvSpPr>
          <a:spLocks noChangeShapeType="1"/>
        </xdr:cNvSpPr>
      </xdr:nvSpPr>
      <xdr:spPr bwMode="auto">
        <a:xfrm>
          <a:off x="714375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1" name="Line 23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2" name="Line 23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3" name="Line 23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4" name="Line 23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5" name="Line 235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6" name="Line 236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7" name="Line 237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8" name="Line 238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9" name="Line 239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0" name="Line 240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1" name="Line 24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2" name="Line 24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3" name="Line 24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4" name="Line 24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5" name="Line 245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68696" name="Line 224"/>
        <xdr:cNvSpPr>
          <a:spLocks noChangeShapeType="1"/>
        </xdr:cNvSpPr>
      </xdr:nvSpPr>
      <xdr:spPr bwMode="auto">
        <a:xfrm>
          <a:off x="5514975" y="1095375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15</xdr:col>
      <xdr:colOff>123825</xdr:colOff>
      <xdr:row>4</xdr:row>
      <xdr:rowOff>0</xdr:rowOff>
    </xdr:to>
    <xdr:cxnSp macro="">
      <xdr:nvCxnSpPr>
        <xdr:cNvPr id="468697" name="直線コネクタ 44"/>
        <xdr:cNvCxnSpPr>
          <a:cxnSpLocks noChangeShapeType="1"/>
        </xdr:cNvCxnSpPr>
      </xdr:nvCxnSpPr>
      <xdr:spPr bwMode="auto">
        <a:xfrm>
          <a:off x="301942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68698" name="直線コネクタ 50"/>
        <xdr:cNvCxnSpPr>
          <a:cxnSpLocks noChangeShapeType="1"/>
        </xdr:cNvCxnSpPr>
      </xdr:nvCxnSpPr>
      <xdr:spPr bwMode="auto">
        <a:xfrm>
          <a:off x="631507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4853" name="Rectangle 99"/>
        <xdr:cNvSpPr>
          <a:spLocks noChangeArrowheads="1"/>
        </xdr:cNvSpPr>
      </xdr:nvSpPr>
      <xdr:spPr bwMode="auto">
        <a:xfrm>
          <a:off x="304800" y="466725"/>
          <a:ext cx="7677150" cy="93440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4242" name="Line 100"/>
        <xdr:cNvSpPr>
          <a:spLocks noChangeShapeType="1"/>
        </xdr:cNvSpPr>
      </xdr:nvSpPr>
      <xdr:spPr bwMode="auto">
        <a:xfrm>
          <a:off x="1362075" y="466725"/>
          <a:ext cx="0" cy="9344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1</xdr:row>
      <xdr:rowOff>276225</xdr:rowOff>
    </xdr:from>
    <xdr:to>
      <xdr:col>15</xdr:col>
      <xdr:colOff>123825</xdr:colOff>
      <xdr:row>43</xdr:row>
      <xdr:rowOff>209550</xdr:rowOff>
    </xdr:to>
    <xdr:sp macro="" textlink="">
      <xdr:nvSpPr>
        <xdr:cNvPr id="474243" name="Line 101"/>
        <xdr:cNvSpPr>
          <a:spLocks noChangeShapeType="1"/>
        </xdr:cNvSpPr>
      </xdr:nvSpPr>
      <xdr:spPr bwMode="auto">
        <a:xfrm>
          <a:off x="46672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74244" name="Line 102"/>
        <xdr:cNvSpPr>
          <a:spLocks noChangeShapeType="1"/>
        </xdr:cNvSpPr>
      </xdr:nvSpPr>
      <xdr:spPr bwMode="auto">
        <a:xfrm>
          <a:off x="3009900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4245" name="Line 104"/>
        <xdr:cNvSpPr>
          <a:spLocks noChangeShapeType="1"/>
        </xdr:cNvSpPr>
      </xdr:nvSpPr>
      <xdr:spPr bwMode="auto">
        <a:xfrm>
          <a:off x="3838575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43</xdr:row>
      <xdr:rowOff>209550</xdr:rowOff>
    </xdr:to>
    <xdr:sp macro="" textlink="">
      <xdr:nvSpPr>
        <xdr:cNvPr id="474246" name="Line 106"/>
        <xdr:cNvSpPr>
          <a:spLocks noChangeShapeType="1"/>
        </xdr:cNvSpPr>
      </xdr:nvSpPr>
      <xdr:spPr bwMode="auto">
        <a:xfrm>
          <a:off x="7153275" y="933450"/>
          <a:ext cx="0" cy="8867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4247" name="Line 107"/>
        <xdr:cNvSpPr>
          <a:spLocks noChangeShapeType="1"/>
        </xdr:cNvSpPr>
      </xdr:nvSpPr>
      <xdr:spPr bwMode="auto">
        <a:xfrm>
          <a:off x="1362075" y="79057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4248" name="Line 108"/>
        <xdr:cNvSpPr>
          <a:spLocks noChangeShapeType="1"/>
        </xdr:cNvSpPr>
      </xdr:nvSpPr>
      <xdr:spPr bwMode="auto">
        <a:xfrm>
          <a:off x="22002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474249" name="Line 109"/>
        <xdr:cNvSpPr>
          <a:spLocks noChangeShapeType="1"/>
        </xdr:cNvSpPr>
      </xdr:nvSpPr>
      <xdr:spPr bwMode="auto">
        <a:xfrm>
          <a:off x="55149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474250" name="Line 110"/>
        <xdr:cNvSpPr>
          <a:spLocks noChangeShapeType="1"/>
        </xdr:cNvSpPr>
      </xdr:nvSpPr>
      <xdr:spPr bwMode="auto">
        <a:xfrm>
          <a:off x="22002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28</xdr:col>
      <xdr:colOff>0</xdr:colOff>
      <xdr:row>6</xdr:row>
      <xdr:rowOff>9525</xdr:rowOff>
    </xdr:to>
    <xdr:sp macro="" textlink="">
      <xdr:nvSpPr>
        <xdr:cNvPr id="474251" name="Line 112"/>
        <xdr:cNvSpPr>
          <a:spLocks noChangeShapeType="1"/>
        </xdr:cNvSpPr>
      </xdr:nvSpPr>
      <xdr:spPr bwMode="auto">
        <a:xfrm flipV="1">
          <a:off x="295275" y="1447800"/>
          <a:ext cx="768667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28</xdr:col>
      <xdr:colOff>0</xdr:colOff>
      <xdr:row>13</xdr:row>
      <xdr:rowOff>0</xdr:rowOff>
    </xdr:to>
    <xdr:sp macro="" textlink="">
      <xdr:nvSpPr>
        <xdr:cNvPr id="474252" name="Line 113"/>
        <xdr:cNvSpPr>
          <a:spLocks noChangeShapeType="1"/>
        </xdr:cNvSpPr>
      </xdr:nvSpPr>
      <xdr:spPr bwMode="auto">
        <a:xfrm>
          <a:off x="314325" y="2981325"/>
          <a:ext cx="7667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209550</xdr:rowOff>
    </xdr:from>
    <xdr:to>
      <xdr:col>28</xdr:col>
      <xdr:colOff>0</xdr:colOff>
      <xdr:row>27</xdr:row>
      <xdr:rowOff>0</xdr:rowOff>
    </xdr:to>
    <xdr:sp macro="" textlink="">
      <xdr:nvSpPr>
        <xdr:cNvPr id="474253" name="Line 114"/>
        <xdr:cNvSpPr>
          <a:spLocks noChangeShapeType="1"/>
        </xdr:cNvSpPr>
      </xdr:nvSpPr>
      <xdr:spPr bwMode="auto">
        <a:xfrm>
          <a:off x="304800" y="6038850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474254" name="Line 115"/>
        <xdr:cNvSpPr>
          <a:spLocks noChangeShapeType="1"/>
        </xdr:cNvSpPr>
      </xdr:nvSpPr>
      <xdr:spPr bwMode="auto">
        <a:xfrm flipV="1">
          <a:off x="314325" y="6305550"/>
          <a:ext cx="7667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13</xdr:row>
      <xdr:rowOff>0</xdr:rowOff>
    </xdr:to>
    <xdr:sp macro="" textlink="">
      <xdr:nvSpPr>
        <xdr:cNvPr id="474255" name="Line 116"/>
        <xdr:cNvSpPr>
          <a:spLocks noChangeShapeType="1"/>
        </xdr:cNvSpPr>
      </xdr:nvSpPr>
      <xdr:spPr bwMode="auto">
        <a:xfrm flipH="1">
          <a:off x="542925" y="1466850"/>
          <a:ext cx="0" cy="1514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74256" name="Line 117"/>
        <xdr:cNvSpPr>
          <a:spLocks noChangeShapeType="1"/>
        </xdr:cNvSpPr>
      </xdr:nvSpPr>
      <xdr:spPr bwMode="auto">
        <a:xfrm>
          <a:off x="542925" y="6305550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74257" name="Line 118"/>
        <xdr:cNvSpPr>
          <a:spLocks noChangeShapeType="1"/>
        </xdr:cNvSpPr>
      </xdr:nvSpPr>
      <xdr:spPr bwMode="auto">
        <a:xfrm>
          <a:off x="542925" y="67437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74258" name="Line 119"/>
        <xdr:cNvSpPr>
          <a:spLocks noChangeShapeType="1"/>
        </xdr:cNvSpPr>
      </xdr:nvSpPr>
      <xdr:spPr bwMode="auto">
        <a:xfrm>
          <a:off x="542925" y="76200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74259" name="Line 120"/>
        <xdr:cNvSpPr>
          <a:spLocks noChangeShapeType="1"/>
        </xdr:cNvSpPr>
      </xdr:nvSpPr>
      <xdr:spPr bwMode="auto">
        <a:xfrm>
          <a:off x="542925" y="80581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74260" name="Line 121"/>
        <xdr:cNvSpPr>
          <a:spLocks noChangeShapeType="1"/>
        </xdr:cNvSpPr>
      </xdr:nvSpPr>
      <xdr:spPr bwMode="auto">
        <a:xfrm>
          <a:off x="542925" y="84963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74261" name="Line 122"/>
        <xdr:cNvSpPr>
          <a:spLocks noChangeShapeType="1"/>
        </xdr:cNvSpPr>
      </xdr:nvSpPr>
      <xdr:spPr bwMode="auto">
        <a:xfrm>
          <a:off x="542925" y="89344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74262" name="Line 123"/>
        <xdr:cNvSpPr>
          <a:spLocks noChangeShapeType="1"/>
        </xdr:cNvSpPr>
      </xdr:nvSpPr>
      <xdr:spPr bwMode="auto">
        <a:xfrm>
          <a:off x="542925" y="93726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3" name="Line 124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4" name="Line 125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5" name="Line 130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6" name="Line 131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7" name="Line 13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8" name="Line 13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9" name="Line 13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0" name="Line 13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1" name="Line 13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2" name="Line 13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3" name="Line 13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4" name="Line 14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5" name="Line 14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6" name="Line 14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7" name="Line 14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8" name="Line 14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9" name="Line 14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0" name="Line 14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1" name="Line 14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2" name="Line 14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3" name="Line 14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4" name="Line 15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5" name="Line 15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6" name="Line 15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7" name="Line 15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8" name="Line 15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9" name="Line 15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0" name="Line 15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91" name="Line 15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2" name="Line 15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9525</xdr:rowOff>
    </xdr:from>
    <xdr:to>
      <xdr:col>22</xdr:col>
      <xdr:colOff>0</xdr:colOff>
      <xdr:row>43</xdr:row>
      <xdr:rowOff>209550</xdr:rowOff>
    </xdr:to>
    <xdr:sp macro="" textlink="">
      <xdr:nvSpPr>
        <xdr:cNvPr id="474293" name="Line 105"/>
        <xdr:cNvSpPr>
          <a:spLocks noChangeShapeType="1"/>
        </xdr:cNvSpPr>
      </xdr:nvSpPr>
      <xdr:spPr bwMode="auto">
        <a:xfrm>
          <a:off x="6324600" y="9429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74294" name="Line 110"/>
        <xdr:cNvSpPr>
          <a:spLocks noChangeShapeType="1"/>
        </xdr:cNvSpPr>
      </xdr:nvSpPr>
      <xdr:spPr bwMode="auto">
        <a:xfrm>
          <a:off x="55149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4</xdr:row>
      <xdr:rowOff>0</xdr:rowOff>
    </xdr:to>
    <xdr:cxnSp macro="">
      <xdr:nvCxnSpPr>
        <xdr:cNvPr id="474295" name="直線コネクタ 58"/>
        <xdr:cNvCxnSpPr>
          <a:cxnSpLocks noChangeShapeType="1"/>
        </xdr:cNvCxnSpPr>
      </xdr:nvCxnSpPr>
      <xdr:spPr bwMode="auto">
        <a:xfrm>
          <a:off x="30099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74296" name="直線コネクタ 79"/>
        <xdr:cNvCxnSpPr>
          <a:cxnSpLocks noChangeShapeType="1"/>
        </xdr:cNvCxnSpPr>
      </xdr:nvCxnSpPr>
      <xdr:spPr bwMode="auto">
        <a:xfrm>
          <a:off x="63246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37</xdr:col>
      <xdr:colOff>9525</xdr:colOff>
      <xdr:row>29</xdr:row>
      <xdr:rowOff>0</xdr:rowOff>
    </xdr:to>
    <xdr:sp macro="" textlink="">
      <xdr:nvSpPr>
        <xdr:cNvPr id="470433" name="Line 44"/>
        <xdr:cNvSpPr>
          <a:spLocks noChangeShapeType="1"/>
        </xdr:cNvSpPr>
      </xdr:nvSpPr>
      <xdr:spPr bwMode="auto">
        <a:xfrm>
          <a:off x="514350" y="67341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37</xdr:col>
      <xdr:colOff>9525</xdr:colOff>
      <xdr:row>33</xdr:row>
      <xdr:rowOff>0</xdr:rowOff>
    </xdr:to>
    <xdr:sp macro="" textlink="">
      <xdr:nvSpPr>
        <xdr:cNvPr id="470434" name="Line 45"/>
        <xdr:cNvSpPr>
          <a:spLocks noChangeShapeType="1"/>
        </xdr:cNvSpPr>
      </xdr:nvSpPr>
      <xdr:spPr bwMode="auto">
        <a:xfrm>
          <a:off x="514350" y="76104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37</xdr:col>
      <xdr:colOff>0</xdr:colOff>
      <xdr:row>35</xdr:row>
      <xdr:rowOff>0</xdr:rowOff>
    </xdr:to>
    <xdr:sp macro="" textlink="">
      <xdr:nvSpPr>
        <xdr:cNvPr id="470435" name="Line 46"/>
        <xdr:cNvSpPr>
          <a:spLocks noChangeShapeType="1"/>
        </xdr:cNvSpPr>
      </xdr:nvSpPr>
      <xdr:spPr bwMode="auto">
        <a:xfrm>
          <a:off x="514350" y="80486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37</xdr:col>
      <xdr:colOff>19050</xdr:colOff>
      <xdr:row>37</xdr:row>
      <xdr:rowOff>0</xdr:rowOff>
    </xdr:to>
    <xdr:sp macro="" textlink="">
      <xdr:nvSpPr>
        <xdr:cNvPr id="470436" name="Line 47"/>
        <xdr:cNvSpPr>
          <a:spLocks noChangeShapeType="1"/>
        </xdr:cNvSpPr>
      </xdr:nvSpPr>
      <xdr:spPr bwMode="auto">
        <a:xfrm>
          <a:off x="514350" y="8486775"/>
          <a:ext cx="74009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37</xdr:col>
      <xdr:colOff>0</xdr:colOff>
      <xdr:row>39</xdr:row>
      <xdr:rowOff>0</xdr:rowOff>
    </xdr:to>
    <xdr:sp macro="" textlink="">
      <xdr:nvSpPr>
        <xdr:cNvPr id="470437" name="Line 48"/>
        <xdr:cNvSpPr>
          <a:spLocks noChangeShapeType="1"/>
        </xdr:cNvSpPr>
      </xdr:nvSpPr>
      <xdr:spPr bwMode="auto">
        <a:xfrm>
          <a:off x="514350" y="89249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37</xdr:col>
      <xdr:colOff>9525</xdr:colOff>
      <xdr:row>41</xdr:row>
      <xdr:rowOff>0</xdr:rowOff>
    </xdr:to>
    <xdr:sp macro="" textlink="">
      <xdr:nvSpPr>
        <xdr:cNvPr id="470438" name="Line 49"/>
        <xdr:cNvSpPr>
          <a:spLocks noChangeShapeType="1"/>
        </xdr:cNvSpPr>
      </xdr:nvSpPr>
      <xdr:spPr bwMode="auto">
        <a:xfrm>
          <a:off x="514350" y="93630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39" name="Line 5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470440" name="Rectangle 53"/>
        <xdr:cNvSpPr>
          <a:spLocks noChangeArrowheads="1"/>
        </xdr:cNvSpPr>
      </xdr:nvSpPr>
      <xdr:spPr bwMode="auto">
        <a:xfrm>
          <a:off x="285750" y="466725"/>
          <a:ext cx="76104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0441" name="Line 54"/>
        <xdr:cNvSpPr>
          <a:spLocks noChangeShapeType="1"/>
        </xdr:cNvSpPr>
      </xdr:nvSpPr>
      <xdr:spPr bwMode="auto">
        <a:xfrm>
          <a:off x="3324225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0442" name="Line 55"/>
        <xdr:cNvSpPr>
          <a:spLocks noChangeShapeType="1"/>
        </xdr:cNvSpPr>
      </xdr:nvSpPr>
      <xdr:spPr bwMode="auto">
        <a:xfrm>
          <a:off x="1314450" y="46672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0443" name="Line 57"/>
        <xdr:cNvSpPr>
          <a:spLocks noChangeShapeType="1"/>
        </xdr:cNvSpPr>
      </xdr:nvSpPr>
      <xdr:spPr bwMode="auto">
        <a:xfrm>
          <a:off x="53149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0444" name="Line 58"/>
        <xdr:cNvSpPr>
          <a:spLocks noChangeShapeType="1"/>
        </xdr:cNvSpPr>
      </xdr:nvSpPr>
      <xdr:spPr bwMode="auto">
        <a:xfrm>
          <a:off x="2009775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0</xdr:rowOff>
    </xdr:from>
    <xdr:to>
      <xdr:col>36</xdr:col>
      <xdr:colOff>95250</xdr:colOff>
      <xdr:row>5</xdr:row>
      <xdr:rowOff>0</xdr:rowOff>
    </xdr:to>
    <xdr:sp macro="" textlink="">
      <xdr:nvSpPr>
        <xdr:cNvPr id="470445" name="Line 59"/>
        <xdr:cNvSpPr>
          <a:spLocks noChangeShapeType="1"/>
        </xdr:cNvSpPr>
      </xdr:nvSpPr>
      <xdr:spPr bwMode="auto">
        <a:xfrm>
          <a:off x="295275" y="14382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36</xdr:col>
      <xdr:colOff>104775</xdr:colOff>
      <xdr:row>12</xdr:row>
      <xdr:rowOff>0</xdr:rowOff>
    </xdr:to>
    <xdr:sp macro="" textlink="">
      <xdr:nvSpPr>
        <xdr:cNvPr id="470446" name="Line 60"/>
        <xdr:cNvSpPr>
          <a:spLocks noChangeShapeType="1"/>
        </xdr:cNvSpPr>
      </xdr:nvSpPr>
      <xdr:spPr bwMode="auto">
        <a:xfrm flipV="1">
          <a:off x="295275" y="2971800"/>
          <a:ext cx="7600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238125</xdr:rowOff>
    </xdr:from>
    <xdr:to>
      <xdr:col>36</xdr:col>
      <xdr:colOff>104775</xdr:colOff>
      <xdr:row>26</xdr:row>
      <xdr:rowOff>247650</xdr:rowOff>
    </xdr:to>
    <xdr:sp macro="" textlink="">
      <xdr:nvSpPr>
        <xdr:cNvPr id="470447" name="Line 62"/>
        <xdr:cNvSpPr>
          <a:spLocks noChangeShapeType="1"/>
        </xdr:cNvSpPr>
      </xdr:nvSpPr>
      <xdr:spPr bwMode="auto">
        <a:xfrm>
          <a:off x="295275" y="6276975"/>
          <a:ext cx="76009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0448" name="Line 63"/>
        <xdr:cNvSpPr>
          <a:spLocks noChangeShapeType="1"/>
        </xdr:cNvSpPr>
      </xdr:nvSpPr>
      <xdr:spPr bwMode="auto">
        <a:xfrm>
          <a:off x="51435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0449" name="Line 64"/>
        <xdr:cNvSpPr>
          <a:spLocks noChangeShapeType="1"/>
        </xdr:cNvSpPr>
      </xdr:nvSpPr>
      <xdr:spPr bwMode="auto">
        <a:xfrm>
          <a:off x="51435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0450" name="Line 65"/>
        <xdr:cNvSpPr>
          <a:spLocks noChangeShapeType="1"/>
        </xdr:cNvSpPr>
      </xdr:nvSpPr>
      <xdr:spPr bwMode="auto">
        <a:xfrm>
          <a:off x="20097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0451" name="Line 66"/>
        <xdr:cNvSpPr>
          <a:spLocks noChangeShapeType="1"/>
        </xdr:cNvSpPr>
      </xdr:nvSpPr>
      <xdr:spPr bwMode="auto">
        <a:xfrm>
          <a:off x="26670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0452" name="Line 67"/>
        <xdr:cNvSpPr>
          <a:spLocks noChangeShapeType="1"/>
        </xdr:cNvSpPr>
      </xdr:nvSpPr>
      <xdr:spPr bwMode="auto">
        <a:xfrm>
          <a:off x="40005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70453" name="Line 69"/>
        <xdr:cNvSpPr>
          <a:spLocks noChangeShapeType="1"/>
        </xdr:cNvSpPr>
      </xdr:nvSpPr>
      <xdr:spPr bwMode="auto">
        <a:xfrm>
          <a:off x="4000500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</xdr:row>
      <xdr:rowOff>323850</xdr:rowOff>
    </xdr:from>
    <xdr:to>
      <xdr:col>20</xdr:col>
      <xdr:colOff>9525</xdr:colOff>
      <xdr:row>42</xdr:row>
      <xdr:rowOff>219075</xdr:rowOff>
    </xdr:to>
    <xdr:sp macro="" textlink="">
      <xdr:nvSpPr>
        <xdr:cNvPr id="470454" name="Line 70"/>
        <xdr:cNvSpPr>
          <a:spLocks noChangeShapeType="1"/>
        </xdr:cNvSpPr>
      </xdr:nvSpPr>
      <xdr:spPr bwMode="auto">
        <a:xfrm>
          <a:off x="46577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33</xdr:col>
      <xdr:colOff>85725</xdr:colOff>
      <xdr:row>4</xdr:row>
      <xdr:rowOff>0</xdr:rowOff>
    </xdr:to>
    <xdr:sp macro="" textlink="">
      <xdr:nvSpPr>
        <xdr:cNvPr id="470455" name="Line 71"/>
        <xdr:cNvSpPr>
          <a:spLocks noChangeShapeType="1"/>
        </xdr:cNvSpPr>
      </xdr:nvSpPr>
      <xdr:spPr bwMode="auto">
        <a:xfrm>
          <a:off x="6648450" y="1114425"/>
          <a:ext cx="609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323850</xdr:rowOff>
    </xdr:from>
    <xdr:to>
      <xdr:col>37</xdr:col>
      <xdr:colOff>0</xdr:colOff>
      <xdr:row>3</xdr:row>
      <xdr:rowOff>0</xdr:rowOff>
    </xdr:to>
    <xdr:sp macro="" textlink="">
      <xdr:nvSpPr>
        <xdr:cNvPr id="470456" name="Line 72"/>
        <xdr:cNvSpPr>
          <a:spLocks noChangeShapeType="1"/>
        </xdr:cNvSpPr>
      </xdr:nvSpPr>
      <xdr:spPr bwMode="auto">
        <a:xfrm>
          <a:off x="5981700" y="790575"/>
          <a:ext cx="1914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0457" name="Line 73"/>
        <xdr:cNvSpPr>
          <a:spLocks noChangeShapeType="1"/>
        </xdr:cNvSpPr>
      </xdr:nvSpPr>
      <xdr:spPr bwMode="auto">
        <a:xfrm>
          <a:off x="59817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470458" name="Line 74"/>
        <xdr:cNvSpPr>
          <a:spLocks noChangeShapeType="1"/>
        </xdr:cNvSpPr>
      </xdr:nvSpPr>
      <xdr:spPr bwMode="auto">
        <a:xfrm>
          <a:off x="6648450" y="111442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59" name="Line 78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470460" name="Line 87"/>
        <xdr:cNvSpPr>
          <a:spLocks noChangeShapeType="1"/>
        </xdr:cNvSpPr>
      </xdr:nvSpPr>
      <xdr:spPr bwMode="auto">
        <a:xfrm>
          <a:off x="7267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1" name="Line 9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2" name="Line 91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3" name="Line 9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4" name="Line 93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5" name="Line 94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6" name="Line 95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7" name="Line 96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8" name="Line 97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9" name="Line 98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0" name="Line 99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1" name="Line 10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2" name="Line 101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3" name="Line 10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4" name="Line 103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9525</xdr:rowOff>
    </xdr:from>
    <xdr:to>
      <xdr:col>36</xdr:col>
      <xdr:colOff>95250</xdr:colOff>
      <xdr:row>26</xdr:row>
      <xdr:rowOff>9525</xdr:rowOff>
    </xdr:to>
    <xdr:sp macro="" textlink="">
      <xdr:nvSpPr>
        <xdr:cNvPr id="470476" name="Line 59"/>
        <xdr:cNvSpPr>
          <a:spLocks noChangeShapeType="1"/>
        </xdr:cNvSpPr>
      </xdr:nvSpPr>
      <xdr:spPr bwMode="auto">
        <a:xfrm>
          <a:off x="295275" y="60483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323850" y="552450"/>
          <a:ext cx="10287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1411" name="Rectangle 21"/>
        <xdr:cNvSpPr>
          <a:spLocks noChangeArrowheads="1"/>
        </xdr:cNvSpPr>
      </xdr:nvSpPr>
      <xdr:spPr bwMode="auto">
        <a:xfrm>
          <a:off x="295275" y="466725"/>
          <a:ext cx="76866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1412" name="Line 22"/>
        <xdr:cNvSpPr>
          <a:spLocks noChangeShapeType="1"/>
        </xdr:cNvSpPr>
      </xdr:nvSpPr>
      <xdr:spPr bwMode="auto">
        <a:xfrm>
          <a:off x="1352550" y="46672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0</xdr:rowOff>
    </xdr:from>
    <xdr:to>
      <xdr:col>28</xdr:col>
      <xdr:colOff>9525</xdr:colOff>
      <xdr:row>5</xdr:row>
      <xdr:rowOff>0</xdr:rowOff>
    </xdr:to>
    <xdr:sp macro="" textlink="">
      <xdr:nvSpPr>
        <xdr:cNvPr id="471413" name="Line 23"/>
        <xdr:cNvSpPr>
          <a:spLocks noChangeShapeType="1"/>
        </xdr:cNvSpPr>
      </xdr:nvSpPr>
      <xdr:spPr bwMode="auto">
        <a:xfrm flipV="1">
          <a:off x="304800" y="143827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71414" name="Line 24"/>
        <xdr:cNvSpPr>
          <a:spLocks noChangeShapeType="1"/>
        </xdr:cNvSpPr>
      </xdr:nvSpPr>
      <xdr:spPr bwMode="auto">
        <a:xfrm flipV="1">
          <a:off x="304800" y="297180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1415" name="Line 25"/>
        <xdr:cNvSpPr>
          <a:spLocks noChangeShapeType="1"/>
        </xdr:cNvSpPr>
      </xdr:nvSpPr>
      <xdr:spPr bwMode="auto">
        <a:xfrm>
          <a:off x="304800" y="6029325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1416" name="Line 26"/>
        <xdr:cNvSpPr>
          <a:spLocks noChangeShapeType="1"/>
        </xdr:cNvSpPr>
      </xdr:nvSpPr>
      <xdr:spPr bwMode="auto">
        <a:xfrm>
          <a:off x="53340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71417" name="Line 27"/>
        <xdr:cNvSpPr>
          <a:spLocks noChangeShapeType="1"/>
        </xdr:cNvSpPr>
      </xdr:nvSpPr>
      <xdr:spPr bwMode="auto">
        <a:xfrm>
          <a:off x="295275" y="629602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1418" name="Line 28"/>
        <xdr:cNvSpPr>
          <a:spLocks noChangeShapeType="1"/>
        </xdr:cNvSpPr>
      </xdr:nvSpPr>
      <xdr:spPr bwMode="auto">
        <a:xfrm>
          <a:off x="53340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1419" name="Line 29"/>
        <xdr:cNvSpPr>
          <a:spLocks noChangeShapeType="1"/>
        </xdr:cNvSpPr>
      </xdr:nvSpPr>
      <xdr:spPr bwMode="auto">
        <a:xfrm>
          <a:off x="30099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1420" name="Line 30"/>
        <xdr:cNvSpPr>
          <a:spLocks noChangeShapeType="1"/>
        </xdr:cNvSpPr>
      </xdr:nvSpPr>
      <xdr:spPr bwMode="auto">
        <a:xfrm>
          <a:off x="46672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71421" name="Line 31"/>
        <xdr:cNvSpPr>
          <a:spLocks noChangeShapeType="1"/>
        </xdr:cNvSpPr>
      </xdr:nvSpPr>
      <xdr:spPr bwMode="auto">
        <a:xfrm>
          <a:off x="63246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1422" name="Line 32"/>
        <xdr:cNvSpPr>
          <a:spLocks noChangeShapeType="1"/>
        </xdr:cNvSpPr>
      </xdr:nvSpPr>
      <xdr:spPr bwMode="auto">
        <a:xfrm>
          <a:off x="21812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1423" name="Line 33"/>
        <xdr:cNvSpPr>
          <a:spLocks noChangeShapeType="1"/>
        </xdr:cNvSpPr>
      </xdr:nvSpPr>
      <xdr:spPr bwMode="auto">
        <a:xfrm>
          <a:off x="21812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1424" name="Line 34"/>
        <xdr:cNvSpPr>
          <a:spLocks noChangeShapeType="1"/>
        </xdr:cNvSpPr>
      </xdr:nvSpPr>
      <xdr:spPr bwMode="auto">
        <a:xfrm>
          <a:off x="3838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71425" name="Line 35"/>
        <xdr:cNvSpPr>
          <a:spLocks noChangeShapeType="1"/>
        </xdr:cNvSpPr>
      </xdr:nvSpPr>
      <xdr:spPr bwMode="auto">
        <a:xfrm>
          <a:off x="54959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1426" name="Line 36"/>
        <xdr:cNvSpPr>
          <a:spLocks noChangeShapeType="1"/>
        </xdr:cNvSpPr>
      </xdr:nvSpPr>
      <xdr:spPr bwMode="auto">
        <a:xfrm>
          <a:off x="71532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1427" name="Line 37"/>
        <xdr:cNvSpPr>
          <a:spLocks noChangeShapeType="1"/>
        </xdr:cNvSpPr>
      </xdr:nvSpPr>
      <xdr:spPr bwMode="auto">
        <a:xfrm>
          <a:off x="38385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22</xdr:col>
      <xdr:colOff>0</xdr:colOff>
      <xdr:row>3</xdr:row>
      <xdr:rowOff>0</xdr:rowOff>
    </xdr:to>
    <xdr:sp macro="" textlink="">
      <xdr:nvSpPr>
        <xdr:cNvPr id="471428" name="Line 38"/>
        <xdr:cNvSpPr>
          <a:spLocks noChangeShapeType="1"/>
        </xdr:cNvSpPr>
      </xdr:nvSpPr>
      <xdr:spPr bwMode="auto">
        <a:xfrm>
          <a:off x="54959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1429" name="Line 39"/>
        <xdr:cNvSpPr>
          <a:spLocks noChangeShapeType="1"/>
        </xdr:cNvSpPr>
      </xdr:nvSpPr>
      <xdr:spPr bwMode="auto">
        <a:xfrm>
          <a:off x="71532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71430" name="Line 40"/>
        <xdr:cNvSpPr>
          <a:spLocks noChangeShapeType="1"/>
        </xdr:cNvSpPr>
      </xdr:nvSpPr>
      <xdr:spPr bwMode="auto">
        <a:xfrm>
          <a:off x="533400" y="67341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1" name="Line 4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1432" name="Line 42"/>
        <xdr:cNvSpPr>
          <a:spLocks noChangeShapeType="1"/>
        </xdr:cNvSpPr>
      </xdr:nvSpPr>
      <xdr:spPr bwMode="auto">
        <a:xfrm>
          <a:off x="533400" y="76104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71433" name="Line 43"/>
        <xdr:cNvSpPr>
          <a:spLocks noChangeShapeType="1"/>
        </xdr:cNvSpPr>
      </xdr:nvSpPr>
      <xdr:spPr bwMode="auto">
        <a:xfrm>
          <a:off x="533400" y="804862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1434" name="Line 44"/>
        <xdr:cNvSpPr>
          <a:spLocks noChangeShapeType="1"/>
        </xdr:cNvSpPr>
      </xdr:nvSpPr>
      <xdr:spPr bwMode="auto">
        <a:xfrm>
          <a:off x="533400" y="84867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71435" name="Line 45"/>
        <xdr:cNvSpPr>
          <a:spLocks noChangeShapeType="1"/>
        </xdr:cNvSpPr>
      </xdr:nvSpPr>
      <xdr:spPr bwMode="auto">
        <a:xfrm>
          <a:off x="533400" y="892492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71436" name="Line 46"/>
        <xdr:cNvSpPr>
          <a:spLocks noChangeShapeType="1"/>
        </xdr:cNvSpPr>
      </xdr:nvSpPr>
      <xdr:spPr bwMode="auto">
        <a:xfrm>
          <a:off x="533400" y="93630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37" name="Line 4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8" name="Line 4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9" name="Line 5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0" name="Line 5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1" name="Line 5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2" name="Line 5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3" name="Line 5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4" name="Line 5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5" name="Line 5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6" name="Line 5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7" name="Line 5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8" name="Line 5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9" name="Line 6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0" name="Line 6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1" name="Line 6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2" name="Line 6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3" name="Line 6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4" name="Line 65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5" name="Line 66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6" name="Line 67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7" name="Line 68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8" name="Line 69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9" name="Line 70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0" name="Line 7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1" name="Line 72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2" name="Line 73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3" name="Line 74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4" name="Line 75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5" name="Line 76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6" name="Line 77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7" name="Line 78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8" name="Line 79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9" name="Line 8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0" name="Line 8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1" name="Line 8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2" name="Line 8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3" name="Line 8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4" name="Line 8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5" name="Line 8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6" name="Line 8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7" name="Line 8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8" name="Line 8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9" name="Line 9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0" name="Line 9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1" name="Line 9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82" name="Line 9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3" name="Line 9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75302" name="Line 19"/>
        <xdr:cNvSpPr>
          <a:spLocks noChangeShapeType="1"/>
        </xdr:cNvSpPr>
      </xdr:nvSpPr>
      <xdr:spPr bwMode="auto">
        <a:xfrm flipH="1">
          <a:off x="13906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475303" name="Line 20"/>
        <xdr:cNvSpPr>
          <a:spLocks noChangeShapeType="1"/>
        </xdr:cNvSpPr>
      </xdr:nvSpPr>
      <xdr:spPr bwMode="auto">
        <a:xfrm flipH="1">
          <a:off x="26860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5304" name="Line 25"/>
        <xdr:cNvSpPr>
          <a:spLocks noChangeShapeType="1"/>
        </xdr:cNvSpPr>
      </xdr:nvSpPr>
      <xdr:spPr bwMode="auto">
        <a:xfrm flipH="1">
          <a:off x="13906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5305" name="Line 26"/>
        <xdr:cNvSpPr>
          <a:spLocks noChangeShapeType="1"/>
        </xdr:cNvSpPr>
      </xdr:nvSpPr>
      <xdr:spPr bwMode="auto">
        <a:xfrm flipH="1">
          <a:off x="26860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11112</xdr:rowOff>
    </xdr:from>
    <xdr:to>
      <xdr:col>3</xdr:col>
      <xdr:colOff>435840</xdr:colOff>
      <xdr:row>4</xdr:row>
      <xdr:rowOff>301625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85750" y="525462"/>
          <a:ext cx="1074015" cy="919163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34</xdr:col>
      <xdr:colOff>0</xdr:colOff>
      <xdr:row>26</xdr:row>
      <xdr:rowOff>0</xdr:rowOff>
    </xdr:to>
    <xdr:sp macro="" textlink="">
      <xdr:nvSpPr>
        <xdr:cNvPr id="475309" name="Line 42"/>
        <xdr:cNvSpPr>
          <a:spLocks noChangeShapeType="1"/>
        </xdr:cNvSpPr>
      </xdr:nvSpPr>
      <xdr:spPr bwMode="auto">
        <a:xfrm flipV="1">
          <a:off x="295275" y="595312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34</xdr:col>
      <xdr:colOff>0</xdr:colOff>
      <xdr:row>28</xdr:row>
      <xdr:rowOff>0</xdr:rowOff>
    </xdr:to>
    <xdr:sp macro="" textlink="">
      <xdr:nvSpPr>
        <xdr:cNvPr id="475310" name="Line 43"/>
        <xdr:cNvSpPr>
          <a:spLocks noChangeShapeType="1"/>
        </xdr:cNvSpPr>
      </xdr:nvSpPr>
      <xdr:spPr bwMode="auto">
        <a:xfrm>
          <a:off x="295275" y="646747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5314" name="Line 47"/>
        <xdr:cNvSpPr>
          <a:spLocks noChangeShapeType="1"/>
        </xdr:cNvSpPr>
      </xdr:nvSpPr>
      <xdr:spPr bwMode="auto">
        <a:xfrm>
          <a:off x="1390650" y="723900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475316" name="Line 49"/>
        <xdr:cNvSpPr>
          <a:spLocks noChangeShapeType="1"/>
        </xdr:cNvSpPr>
      </xdr:nvSpPr>
      <xdr:spPr bwMode="auto">
        <a:xfrm>
          <a:off x="1390650" y="1038225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12</xdr:col>
      <xdr:colOff>609600</xdr:colOff>
      <xdr:row>52</xdr:row>
      <xdr:rowOff>9525</xdr:rowOff>
    </xdr:to>
    <xdr:sp macro="" textlink="">
      <xdr:nvSpPr>
        <xdr:cNvPr id="473159" name="Rectangle 37"/>
        <xdr:cNvSpPr>
          <a:spLocks noChangeArrowheads="1"/>
        </xdr:cNvSpPr>
      </xdr:nvSpPr>
      <xdr:spPr bwMode="auto">
        <a:xfrm>
          <a:off x="295275" y="514350"/>
          <a:ext cx="7667625" cy="107156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12</xdr:col>
      <xdr:colOff>609600</xdr:colOff>
      <xdr:row>4</xdr:row>
      <xdr:rowOff>0</xdr:rowOff>
    </xdr:to>
    <xdr:sp macro="" textlink="">
      <xdr:nvSpPr>
        <xdr:cNvPr id="473160" name="Line 38"/>
        <xdr:cNvSpPr>
          <a:spLocks noChangeShapeType="1"/>
        </xdr:cNvSpPr>
      </xdr:nvSpPr>
      <xdr:spPr bwMode="auto">
        <a:xfrm flipV="1">
          <a:off x="285750" y="11620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473161" name="Line 39"/>
        <xdr:cNvSpPr>
          <a:spLocks noChangeShapeType="1"/>
        </xdr:cNvSpPr>
      </xdr:nvSpPr>
      <xdr:spPr bwMode="auto">
        <a:xfrm>
          <a:off x="542925" y="1162050"/>
          <a:ext cx="0" cy="859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1676400</xdr:colOff>
      <xdr:row>2</xdr:row>
      <xdr:rowOff>19050</xdr:rowOff>
    </xdr:from>
    <xdr:to>
      <xdr:col>4</xdr:col>
      <xdr:colOff>0</xdr:colOff>
      <xdr:row>52</xdr:row>
      <xdr:rowOff>0</xdr:rowOff>
    </xdr:to>
    <xdr:sp macro="" textlink="">
      <xdr:nvSpPr>
        <xdr:cNvPr id="473162" name="Line 40"/>
        <xdr:cNvSpPr>
          <a:spLocks noChangeShapeType="1"/>
        </xdr:cNvSpPr>
      </xdr:nvSpPr>
      <xdr:spPr bwMode="auto">
        <a:xfrm>
          <a:off x="2457450" y="533400"/>
          <a:ext cx="0" cy="10687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52</xdr:row>
      <xdr:rowOff>0</xdr:rowOff>
    </xdr:to>
    <xdr:sp macro="" textlink="">
      <xdr:nvSpPr>
        <xdr:cNvPr id="473163" name="Line 41"/>
        <xdr:cNvSpPr>
          <a:spLocks noChangeShapeType="1"/>
        </xdr:cNvSpPr>
      </xdr:nvSpPr>
      <xdr:spPr bwMode="auto">
        <a:xfrm>
          <a:off x="4295775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0</xdr:rowOff>
    </xdr:from>
    <xdr:to>
      <xdr:col>13</xdr:col>
      <xdr:colOff>0</xdr:colOff>
      <xdr:row>45</xdr:row>
      <xdr:rowOff>9525</xdr:rowOff>
    </xdr:to>
    <xdr:sp macro="" textlink="">
      <xdr:nvSpPr>
        <xdr:cNvPr id="473164" name="Line 42"/>
        <xdr:cNvSpPr>
          <a:spLocks noChangeShapeType="1"/>
        </xdr:cNvSpPr>
      </xdr:nvSpPr>
      <xdr:spPr bwMode="auto">
        <a:xfrm flipV="1">
          <a:off x="304800" y="9753600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20863</xdr:colOff>
      <xdr:row>45</xdr:row>
      <xdr:rowOff>204562</xdr:rowOff>
    </xdr:from>
    <xdr:to>
      <xdr:col>12</xdr:col>
      <xdr:colOff>613681</xdr:colOff>
      <xdr:row>45</xdr:row>
      <xdr:rowOff>204562</xdr:rowOff>
    </xdr:to>
    <xdr:sp macro="" textlink="">
      <xdr:nvSpPr>
        <xdr:cNvPr id="473165" name="Line 43"/>
        <xdr:cNvSpPr>
          <a:spLocks noChangeShapeType="1"/>
        </xdr:cNvSpPr>
      </xdr:nvSpPr>
      <xdr:spPr bwMode="auto">
        <a:xfrm flipV="1">
          <a:off x="297542" y="9920062"/>
          <a:ext cx="7682139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52</xdr:row>
      <xdr:rowOff>0</xdr:rowOff>
    </xdr:to>
    <xdr:sp macro="" textlink="">
      <xdr:nvSpPr>
        <xdr:cNvPr id="473166" name="Line 44"/>
        <xdr:cNvSpPr>
          <a:spLocks noChangeShapeType="1"/>
        </xdr:cNvSpPr>
      </xdr:nvSpPr>
      <xdr:spPr bwMode="auto">
        <a:xfrm>
          <a:off x="542925" y="9963150"/>
          <a:ext cx="0" cy="125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73167" name="Line 45"/>
        <xdr:cNvSpPr>
          <a:spLocks noChangeShapeType="1"/>
        </xdr:cNvSpPr>
      </xdr:nvSpPr>
      <xdr:spPr bwMode="auto">
        <a:xfrm>
          <a:off x="305752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51</xdr:row>
      <xdr:rowOff>209550</xdr:rowOff>
    </xdr:to>
    <xdr:sp macro="" textlink="">
      <xdr:nvSpPr>
        <xdr:cNvPr id="473168" name="Line 46"/>
        <xdr:cNvSpPr>
          <a:spLocks noChangeShapeType="1"/>
        </xdr:cNvSpPr>
      </xdr:nvSpPr>
      <xdr:spPr bwMode="auto">
        <a:xfrm>
          <a:off x="3676650" y="847725"/>
          <a:ext cx="0" cy="10372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473169" name="Line 47"/>
        <xdr:cNvSpPr>
          <a:spLocks noChangeShapeType="1"/>
        </xdr:cNvSpPr>
      </xdr:nvSpPr>
      <xdr:spPr bwMode="auto">
        <a:xfrm>
          <a:off x="305752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73170" name="Line 48"/>
        <xdr:cNvSpPr>
          <a:spLocks noChangeShapeType="1"/>
        </xdr:cNvSpPr>
      </xdr:nvSpPr>
      <xdr:spPr bwMode="auto">
        <a:xfrm>
          <a:off x="4895850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3171" name="Line 49"/>
        <xdr:cNvSpPr>
          <a:spLocks noChangeShapeType="1"/>
        </xdr:cNvSpPr>
      </xdr:nvSpPr>
      <xdr:spPr bwMode="auto">
        <a:xfrm>
          <a:off x="4895850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619125</xdr:colOff>
      <xdr:row>2</xdr:row>
      <xdr:rowOff>9525</xdr:rowOff>
    </xdr:from>
    <xdr:to>
      <xdr:col>10</xdr:col>
      <xdr:colOff>0</xdr:colOff>
      <xdr:row>52</xdr:row>
      <xdr:rowOff>0</xdr:rowOff>
    </xdr:to>
    <xdr:sp macro="" textlink="">
      <xdr:nvSpPr>
        <xdr:cNvPr id="473172" name="Line 50"/>
        <xdr:cNvSpPr>
          <a:spLocks noChangeShapeType="1"/>
        </xdr:cNvSpPr>
      </xdr:nvSpPr>
      <xdr:spPr bwMode="auto">
        <a:xfrm>
          <a:off x="6134100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473173" name="Line 51"/>
        <xdr:cNvSpPr>
          <a:spLocks noChangeShapeType="1"/>
        </xdr:cNvSpPr>
      </xdr:nvSpPr>
      <xdr:spPr bwMode="auto">
        <a:xfrm>
          <a:off x="55149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3174" name="Line 52"/>
        <xdr:cNvSpPr>
          <a:spLocks noChangeShapeType="1"/>
        </xdr:cNvSpPr>
      </xdr:nvSpPr>
      <xdr:spPr bwMode="auto">
        <a:xfrm>
          <a:off x="673417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473175" name="Line 53"/>
        <xdr:cNvSpPr>
          <a:spLocks noChangeShapeType="1"/>
        </xdr:cNvSpPr>
      </xdr:nvSpPr>
      <xdr:spPr bwMode="auto">
        <a:xfrm>
          <a:off x="67341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52</xdr:row>
      <xdr:rowOff>9525</xdr:rowOff>
    </xdr:to>
    <xdr:sp macro="" textlink="">
      <xdr:nvSpPr>
        <xdr:cNvPr id="473176" name="Line 54"/>
        <xdr:cNvSpPr>
          <a:spLocks noChangeShapeType="1"/>
        </xdr:cNvSpPr>
      </xdr:nvSpPr>
      <xdr:spPr bwMode="auto">
        <a:xfrm>
          <a:off x="7353300" y="847725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62558" name="Rectangle 19"/>
        <xdr:cNvSpPr>
          <a:spLocks noChangeArrowheads="1"/>
        </xdr:cNvSpPr>
      </xdr:nvSpPr>
      <xdr:spPr bwMode="auto">
        <a:xfrm>
          <a:off x="285750" y="514350"/>
          <a:ext cx="7543800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62560" name="Line 20"/>
        <xdr:cNvSpPr>
          <a:spLocks noChangeShapeType="1"/>
        </xdr:cNvSpPr>
      </xdr:nvSpPr>
      <xdr:spPr bwMode="auto">
        <a:xfrm>
          <a:off x="1352550" y="44767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62561" name="Line 21"/>
        <xdr:cNvSpPr>
          <a:spLocks noChangeShapeType="1"/>
        </xdr:cNvSpPr>
      </xdr:nvSpPr>
      <xdr:spPr bwMode="auto">
        <a:xfrm>
          <a:off x="285750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462562" name="Line 22"/>
        <xdr:cNvSpPr>
          <a:spLocks noChangeShapeType="1"/>
        </xdr:cNvSpPr>
      </xdr:nvSpPr>
      <xdr:spPr bwMode="auto">
        <a:xfrm>
          <a:off x="285750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462563" name="Line 23"/>
        <xdr:cNvSpPr>
          <a:spLocks noChangeShapeType="1"/>
        </xdr:cNvSpPr>
      </xdr:nvSpPr>
      <xdr:spPr bwMode="auto">
        <a:xfrm>
          <a:off x="285750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28</xdr:col>
      <xdr:colOff>0</xdr:colOff>
      <xdr:row>27</xdr:row>
      <xdr:rowOff>0</xdr:rowOff>
    </xdr:to>
    <xdr:sp macro="" textlink="">
      <xdr:nvSpPr>
        <xdr:cNvPr id="462564" name="Line 24"/>
        <xdr:cNvSpPr>
          <a:spLocks noChangeShapeType="1"/>
        </xdr:cNvSpPr>
      </xdr:nvSpPr>
      <xdr:spPr bwMode="auto">
        <a:xfrm>
          <a:off x="285750" y="6276975"/>
          <a:ext cx="7543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2565" name="Line 25"/>
        <xdr:cNvSpPr>
          <a:spLocks noChangeShapeType="1"/>
        </xdr:cNvSpPr>
      </xdr:nvSpPr>
      <xdr:spPr bwMode="auto">
        <a:xfrm>
          <a:off x="53340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62566" name="Line 26"/>
        <xdr:cNvSpPr>
          <a:spLocks noChangeShapeType="1"/>
        </xdr:cNvSpPr>
      </xdr:nvSpPr>
      <xdr:spPr bwMode="auto">
        <a:xfrm>
          <a:off x="533400" y="627697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2567" name="Line 27"/>
        <xdr:cNvSpPr>
          <a:spLocks noChangeShapeType="1"/>
        </xdr:cNvSpPr>
      </xdr:nvSpPr>
      <xdr:spPr bwMode="auto">
        <a:xfrm>
          <a:off x="1352550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62568" name="Line 28"/>
        <xdr:cNvSpPr>
          <a:spLocks noChangeShapeType="1"/>
        </xdr:cNvSpPr>
      </xdr:nvSpPr>
      <xdr:spPr bwMode="auto">
        <a:xfrm>
          <a:off x="70199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62569" name="Line 29"/>
        <xdr:cNvSpPr>
          <a:spLocks noChangeShapeType="1"/>
        </xdr:cNvSpPr>
      </xdr:nvSpPr>
      <xdr:spPr bwMode="auto">
        <a:xfrm>
          <a:off x="2162175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62570" name="Line 30"/>
        <xdr:cNvSpPr>
          <a:spLocks noChangeShapeType="1"/>
        </xdr:cNvSpPr>
      </xdr:nvSpPr>
      <xdr:spPr bwMode="auto">
        <a:xfrm>
          <a:off x="29718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62571" name="Line 31"/>
        <xdr:cNvSpPr>
          <a:spLocks noChangeShapeType="1"/>
        </xdr:cNvSpPr>
      </xdr:nvSpPr>
      <xdr:spPr bwMode="auto">
        <a:xfrm>
          <a:off x="37814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62572" name="Line 32"/>
        <xdr:cNvSpPr>
          <a:spLocks noChangeShapeType="1"/>
        </xdr:cNvSpPr>
      </xdr:nvSpPr>
      <xdr:spPr bwMode="auto">
        <a:xfrm>
          <a:off x="459105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62573" name="Line 33"/>
        <xdr:cNvSpPr>
          <a:spLocks noChangeShapeType="1"/>
        </xdr:cNvSpPr>
      </xdr:nvSpPr>
      <xdr:spPr bwMode="auto">
        <a:xfrm>
          <a:off x="62103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462574" name="Line 34"/>
        <xdr:cNvSpPr>
          <a:spLocks noChangeShapeType="1"/>
        </xdr:cNvSpPr>
      </xdr:nvSpPr>
      <xdr:spPr bwMode="auto">
        <a:xfrm>
          <a:off x="4591050" y="1095375"/>
          <a:ext cx="1619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62575" name="Line 35"/>
        <xdr:cNvSpPr>
          <a:spLocks noChangeShapeType="1"/>
        </xdr:cNvSpPr>
      </xdr:nvSpPr>
      <xdr:spPr bwMode="auto">
        <a:xfrm>
          <a:off x="5400675" y="109537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2576" name="Line 36"/>
        <xdr:cNvSpPr>
          <a:spLocks noChangeShapeType="1"/>
        </xdr:cNvSpPr>
      </xdr:nvSpPr>
      <xdr:spPr bwMode="auto">
        <a:xfrm>
          <a:off x="533400" y="67151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62577" name="Line 37"/>
        <xdr:cNvSpPr>
          <a:spLocks noChangeShapeType="1"/>
        </xdr:cNvSpPr>
      </xdr:nvSpPr>
      <xdr:spPr bwMode="auto">
        <a:xfrm>
          <a:off x="533400" y="75914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62578" name="Line 38"/>
        <xdr:cNvSpPr>
          <a:spLocks noChangeShapeType="1"/>
        </xdr:cNvSpPr>
      </xdr:nvSpPr>
      <xdr:spPr bwMode="auto">
        <a:xfrm>
          <a:off x="533400" y="802957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2579" name="Line 39"/>
        <xdr:cNvSpPr>
          <a:spLocks noChangeShapeType="1"/>
        </xdr:cNvSpPr>
      </xdr:nvSpPr>
      <xdr:spPr bwMode="auto">
        <a:xfrm>
          <a:off x="533400" y="84677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2580" name="Line 40"/>
        <xdr:cNvSpPr>
          <a:spLocks noChangeShapeType="1"/>
        </xdr:cNvSpPr>
      </xdr:nvSpPr>
      <xdr:spPr bwMode="auto">
        <a:xfrm>
          <a:off x="533400" y="890587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62581" name="Line 41"/>
        <xdr:cNvSpPr>
          <a:spLocks noChangeShapeType="1"/>
        </xdr:cNvSpPr>
      </xdr:nvSpPr>
      <xdr:spPr bwMode="auto">
        <a:xfrm>
          <a:off x="533400" y="93440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2" name="Line 42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3" name="Line 43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4" name="Line 44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5" name="Line 45"/>
        <xdr:cNvSpPr>
          <a:spLocks noChangeShapeType="1"/>
        </xdr:cNvSpPr>
      </xdr:nvSpPr>
      <xdr:spPr bwMode="auto">
        <a:xfrm>
          <a:off x="1362075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6" name="Line 46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7" name="Line 47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8" name="Line 48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9" name="Line 49"/>
        <xdr:cNvSpPr>
          <a:spLocks noChangeShapeType="1"/>
        </xdr:cNvSpPr>
      </xdr:nvSpPr>
      <xdr:spPr bwMode="auto">
        <a:xfrm>
          <a:off x="1362075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27</xdr:col>
      <xdr:colOff>142875</xdr:colOff>
      <xdr:row>47</xdr:row>
      <xdr:rowOff>9525</xdr:rowOff>
    </xdr:to>
    <xdr:sp macro="" textlink="">
      <xdr:nvSpPr>
        <xdr:cNvPr id="469641" name="Rectangle 19"/>
        <xdr:cNvSpPr>
          <a:spLocks noChangeArrowheads="1"/>
        </xdr:cNvSpPr>
      </xdr:nvSpPr>
      <xdr:spPr bwMode="auto">
        <a:xfrm>
          <a:off x="285750" y="466725"/>
          <a:ext cx="7543800" cy="10239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247650</xdr:rowOff>
    </xdr:from>
    <xdr:to>
      <xdr:col>2</xdr:col>
      <xdr:colOff>0</xdr:colOff>
      <xdr:row>47</xdr:row>
      <xdr:rowOff>9525</xdr:rowOff>
    </xdr:to>
    <xdr:sp macro="" textlink="">
      <xdr:nvSpPr>
        <xdr:cNvPr id="469642" name="Line 12"/>
        <xdr:cNvSpPr>
          <a:spLocks noChangeShapeType="1"/>
        </xdr:cNvSpPr>
      </xdr:nvSpPr>
      <xdr:spPr bwMode="auto">
        <a:xfrm flipV="1">
          <a:off x="523875" y="6267450"/>
          <a:ext cx="0" cy="4438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28</xdr:col>
      <xdr:colOff>0</xdr:colOff>
      <xdr:row>5</xdr:row>
      <xdr:rowOff>0</xdr:rowOff>
    </xdr:to>
    <xdr:sp macro="" textlink="">
      <xdr:nvSpPr>
        <xdr:cNvPr id="469644" name="Line 20"/>
        <xdr:cNvSpPr>
          <a:spLocks noChangeShapeType="1"/>
        </xdr:cNvSpPr>
      </xdr:nvSpPr>
      <xdr:spPr bwMode="auto">
        <a:xfrm flipV="1">
          <a:off x="295275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69645" name="Line 21"/>
        <xdr:cNvSpPr>
          <a:spLocks noChangeShapeType="1"/>
        </xdr:cNvSpPr>
      </xdr:nvSpPr>
      <xdr:spPr bwMode="auto">
        <a:xfrm>
          <a:off x="295275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9646" name="Line 22"/>
        <xdr:cNvSpPr>
          <a:spLocks noChangeShapeType="1"/>
        </xdr:cNvSpPr>
      </xdr:nvSpPr>
      <xdr:spPr bwMode="auto">
        <a:xfrm>
          <a:off x="523875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47</xdr:row>
      <xdr:rowOff>9525</xdr:rowOff>
    </xdr:to>
    <xdr:sp macro="" textlink="">
      <xdr:nvSpPr>
        <xdr:cNvPr id="469647" name="Line 23"/>
        <xdr:cNvSpPr>
          <a:spLocks noChangeShapeType="1"/>
        </xdr:cNvSpPr>
      </xdr:nvSpPr>
      <xdr:spPr bwMode="auto">
        <a:xfrm>
          <a:off x="1362075" y="476250"/>
          <a:ext cx="0" cy="10229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247650</xdr:rowOff>
    </xdr:from>
    <xdr:to>
      <xdr:col>28</xdr:col>
      <xdr:colOff>0</xdr:colOff>
      <xdr:row>27</xdr:row>
      <xdr:rowOff>0</xdr:rowOff>
    </xdr:to>
    <xdr:sp macro="" textlink="">
      <xdr:nvSpPr>
        <xdr:cNvPr id="469648" name="Line 24"/>
        <xdr:cNvSpPr>
          <a:spLocks noChangeShapeType="1"/>
        </xdr:cNvSpPr>
      </xdr:nvSpPr>
      <xdr:spPr bwMode="auto">
        <a:xfrm>
          <a:off x="295275" y="6267450"/>
          <a:ext cx="75438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28</xdr:col>
      <xdr:colOff>0</xdr:colOff>
      <xdr:row>26</xdr:row>
      <xdr:rowOff>0</xdr:rowOff>
    </xdr:to>
    <xdr:sp macro="" textlink="">
      <xdr:nvSpPr>
        <xdr:cNvPr id="469649" name="Line 25"/>
        <xdr:cNvSpPr>
          <a:spLocks noChangeShapeType="1"/>
        </xdr:cNvSpPr>
      </xdr:nvSpPr>
      <xdr:spPr bwMode="auto">
        <a:xfrm flipV="1">
          <a:off x="295275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9650" name="Line 26"/>
        <xdr:cNvSpPr>
          <a:spLocks noChangeShapeType="1"/>
        </xdr:cNvSpPr>
      </xdr:nvSpPr>
      <xdr:spPr bwMode="auto">
        <a:xfrm>
          <a:off x="1362075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47</xdr:row>
      <xdr:rowOff>9525</xdr:rowOff>
    </xdr:to>
    <xdr:sp macro="" textlink="">
      <xdr:nvSpPr>
        <xdr:cNvPr id="469651" name="Line 27"/>
        <xdr:cNvSpPr>
          <a:spLocks noChangeShapeType="1"/>
        </xdr:cNvSpPr>
      </xdr:nvSpPr>
      <xdr:spPr bwMode="auto">
        <a:xfrm>
          <a:off x="2171700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47</xdr:row>
      <xdr:rowOff>9525</xdr:rowOff>
    </xdr:to>
    <xdr:sp macro="" textlink="">
      <xdr:nvSpPr>
        <xdr:cNvPr id="469652" name="Line 28"/>
        <xdr:cNvSpPr>
          <a:spLocks noChangeShapeType="1"/>
        </xdr:cNvSpPr>
      </xdr:nvSpPr>
      <xdr:spPr bwMode="auto">
        <a:xfrm>
          <a:off x="29813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2</xdr:row>
      <xdr:rowOff>19050</xdr:rowOff>
    </xdr:from>
    <xdr:to>
      <xdr:col>13</xdr:col>
      <xdr:colOff>0</xdr:colOff>
      <xdr:row>47</xdr:row>
      <xdr:rowOff>9525</xdr:rowOff>
    </xdr:to>
    <xdr:sp macro="" textlink="">
      <xdr:nvSpPr>
        <xdr:cNvPr id="469653" name="Line 29"/>
        <xdr:cNvSpPr>
          <a:spLocks noChangeShapeType="1"/>
        </xdr:cNvSpPr>
      </xdr:nvSpPr>
      <xdr:spPr bwMode="auto">
        <a:xfrm flipH="1">
          <a:off x="379095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3</xdr:row>
      <xdr:rowOff>0</xdr:rowOff>
    </xdr:from>
    <xdr:to>
      <xdr:col>15</xdr:col>
      <xdr:colOff>152400</xdr:colOff>
      <xdr:row>47</xdr:row>
      <xdr:rowOff>9525</xdr:rowOff>
    </xdr:to>
    <xdr:sp macro="" textlink="">
      <xdr:nvSpPr>
        <xdr:cNvPr id="469654" name="Line 30"/>
        <xdr:cNvSpPr>
          <a:spLocks noChangeShapeType="1"/>
        </xdr:cNvSpPr>
      </xdr:nvSpPr>
      <xdr:spPr bwMode="auto">
        <a:xfrm flipH="1">
          <a:off x="460057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19050</xdr:rowOff>
    </xdr:from>
    <xdr:to>
      <xdr:col>19</xdr:col>
      <xdr:colOff>0</xdr:colOff>
      <xdr:row>47</xdr:row>
      <xdr:rowOff>9525</xdr:rowOff>
    </xdr:to>
    <xdr:sp macro="" textlink="">
      <xdr:nvSpPr>
        <xdr:cNvPr id="469655" name="Line 31"/>
        <xdr:cNvSpPr>
          <a:spLocks noChangeShapeType="1"/>
        </xdr:cNvSpPr>
      </xdr:nvSpPr>
      <xdr:spPr bwMode="auto">
        <a:xfrm>
          <a:off x="541020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</xdr:row>
      <xdr:rowOff>0</xdr:rowOff>
    </xdr:from>
    <xdr:to>
      <xdr:col>21</xdr:col>
      <xdr:colOff>152400</xdr:colOff>
      <xdr:row>47</xdr:row>
      <xdr:rowOff>9525</xdr:rowOff>
    </xdr:to>
    <xdr:sp macro="" textlink="">
      <xdr:nvSpPr>
        <xdr:cNvPr id="469656" name="Line 32"/>
        <xdr:cNvSpPr>
          <a:spLocks noChangeShapeType="1"/>
        </xdr:cNvSpPr>
      </xdr:nvSpPr>
      <xdr:spPr bwMode="auto">
        <a:xfrm>
          <a:off x="62198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28575</xdr:rowOff>
    </xdr:from>
    <xdr:to>
      <xdr:col>25</xdr:col>
      <xdr:colOff>0</xdr:colOff>
      <xdr:row>47</xdr:row>
      <xdr:rowOff>9525</xdr:rowOff>
    </xdr:to>
    <xdr:sp macro="" textlink="">
      <xdr:nvSpPr>
        <xdr:cNvPr id="469657" name="Line 33"/>
        <xdr:cNvSpPr>
          <a:spLocks noChangeShapeType="1"/>
        </xdr:cNvSpPr>
      </xdr:nvSpPr>
      <xdr:spPr bwMode="auto">
        <a:xfrm>
          <a:off x="7029450" y="476250"/>
          <a:ext cx="0" cy="10229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9658" name="Line 34"/>
        <xdr:cNvSpPr>
          <a:spLocks noChangeShapeType="1"/>
        </xdr:cNvSpPr>
      </xdr:nvSpPr>
      <xdr:spPr bwMode="auto">
        <a:xfrm>
          <a:off x="523875" y="67151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59" name="Line 3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69660" name="Line 36"/>
        <xdr:cNvSpPr>
          <a:spLocks noChangeShapeType="1"/>
        </xdr:cNvSpPr>
      </xdr:nvSpPr>
      <xdr:spPr bwMode="auto">
        <a:xfrm>
          <a:off x="523875" y="75914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69661" name="Line 37"/>
        <xdr:cNvSpPr>
          <a:spLocks noChangeShapeType="1"/>
        </xdr:cNvSpPr>
      </xdr:nvSpPr>
      <xdr:spPr bwMode="auto">
        <a:xfrm>
          <a:off x="523875" y="80295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9662" name="Line 38"/>
        <xdr:cNvSpPr>
          <a:spLocks noChangeShapeType="1"/>
        </xdr:cNvSpPr>
      </xdr:nvSpPr>
      <xdr:spPr bwMode="auto">
        <a:xfrm>
          <a:off x="523875" y="84677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9663" name="Line 39"/>
        <xdr:cNvSpPr>
          <a:spLocks noChangeShapeType="1"/>
        </xdr:cNvSpPr>
      </xdr:nvSpPr>
      <xdr:spPr bwMode="auto">
        <a:xfrm>
          <a:off x="523875" y="89058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4" name="Line 41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5" name="Line 4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66" name="Line 43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7" name="Line 44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8" name="Line 4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9" name="Line 46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0" name="Line 47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1" name="Line 48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2" name="Line 4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3" name="Line 50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4" name="Line 51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5" name="Line 52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6" name="Line 5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7" name="Line 54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8" name="Line 5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9" name="Line 56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0" name="Line 57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1" name="Line 58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2" name="Line 5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3" name="Line 60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4" name="Line 61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5" name="Line 6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6" name="Line 6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7" name="Line 64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8" name="Line 65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96</xdr:row>
      <xdr:rowOff>66675</xdr:rowOff>
    </xdr:from>
    <xdr:to>
      <xdr:col>30</xdr:col>
      <xdr:colOff>142875</xdr:colOff>
      <xdr:row>96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43</xdr:row>
      <xdr:rowOff>0</xdr:rowOff>
    </xdr:from>
    <xdr:to>
      <xdr:col>28</xdr:col>
      <xdr:colOff>9525</xdr:colOff>
      <xdr:row>43</xdr:row>
      <xdr:rowOff>0</xdr:rowOff>
    </xdr:to>
    <xdr:sp macro="" textlink="">
      <xdr:nvSpPr>
        <xdr:cNvPr id="469690" name="Line 67"/>
        <xdr:cNvSpPr>
          <a:spLocks noChangeShapeType="1"/>
        </xdr:cNvSpPr>
      </xdr:nvSpPr>
      <xdr:spPr bwMode="auto">
        <a:xfrm>
          <a:off x="533400" y="97821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69691" name="Line 69"/>
        <xdr:cNvSpPr>
          <a:spLocks noChangeShapeType="1"/>
        </xdr:cNvSpPr>
      </xdr:nvSpPr>
      <xdr:spPr bwMode="auto">
        <a:xfrm>
          <a:off x="523875" y="102393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41</xdr:row>
      <xdr:rowOff>9525</xdr:rowOff>
    </xdr:from>
    <xdr:to>
      <xdr:col>27</xdr:col>
      <xdr:colOff>114300</xdr:colOff>
      <xdr:row>41</xdr:row>
      <xdr:rowOff>9525</xdr:rowOff>
    </xdr:to>
    <xdr:sp macro="" textlink="">
      <xdr:nvSpPr>
        <xdr:cNvPr id="469692" name="Line 39"/>
        <xdr:cNvSpPr>
          <a:spLocks noChangeShapeType="1"/>
        </xdr:cNvSpPr>
      </xdr:nvSpPr>
      <xdr:spPr bwMode="auto">
        <a:xfrm>
          <a:off x="514350" y="9353550"/>
          <a:ext cx="72866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123"/>
  </cols>
  <sheetData>
    <row r="6" spans="1:17" ht="57.75" customHeight="1" x14ac:dyDescent="0.15">
      <c r="A6" s="153" t="s">
        <v>233</v>
      </c>
      <c r="B6" s="154"/>
      <c r="C6" s="154"/>
      <c r="D6" s="154"/>
      <c r="E6" s="154"/>
      <c r="F6" s="154"/>
      <c r="G6" s="154"/>
      <c r="H6" s="154"/>
      <c r="I6" s="154"/>
      <c r="J6" s="122"/>
      <c r="K6" s="122"/>
      <c r="L6" s="122"/>
      <c r="M6" s="122"/>
      <c r="N6" s="122"/>
      <c r="O6" s="122"/>
      <c r="P6" s="122"/>
      <c r="Q6" s="122"/>
    </row>
    <row r="7" spans="1:17" ht="38.25" customHeight="1" x14ac:dyDescent="0.15">
      <c r="B7" s="124"/>
      <c r="C7" s="155" t="s">
        <v>234</v>
      </c>
      <c r="D7" s="153"/>
      <c r="E7" s="153"/>
      <c r="F7" s="153"/>
      <c r="G7" s="153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87" customHeight="1" x14ac:dyDescent="0.15">
      <c r="C8" s="156" t="s">
        <v>235</v>
      </c>
      <c r="D8" s="156"/>
      <c r="E8" s="156"/>
      <c r="F8" s="156"/>
      <c r="G8" s="156"/>
      <c r="H8" s="156"/>
      <c r="I8" s="122"/>
      <c r="J8" s="122"/>
      <c r="K8" s="122"/>
      <c r="L8" s="122"/>
      <c r="M8" s="122"/>
      <c r="N8" s="122"/>
      <c r="O8" s="122"/>
      <c r="P8" s="122"/>
      <c r="Q8" s="122"/>
    </row>
    <row r="9" spans="1:17" ht="23.25" customHeight="1" x14ac:dyDescent="0.15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ht="55.5" x14ac:dyDescent="0.15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33" spans="3:10" x14ac:dyDescent="0.15">
      <c r="G33" s="157"/>
      <c r="H33" s="157"/>
      <c r="I33" s="157"/>
      <c r="J33" s="158"/>
    </row>
    <row r="35" spans="3:10" x14ac:dyDescent="0.15">
      <c r="G35" s="157" t="s">
        <v>236</v>
      </c>
      <c r="H35" s="157"/>
      <c r="I35" s="157"/>
      <c r="J35" s="158"/>
    </row>
    <row r="39" spans="3:10" ht="12" customHeight="1" x14ac:dyDescent="0.15">
      <c r="C39" s="125"/>
      <c r="D39" s="125"/>
      <c r="E39" s="125"/>
      <c r="F39" s="125"/>
      <c r="G39" s="125"/>
      <c r="H39" s="125"/>
    </row>
    <row r="40" spans="3:10" ht="17.25" customHeight="1" x14ac:dyDescent="0.15"/>
    <row r="41" spans="3:10" x14ac:dyDescent="0.15">
      <c r="C41" s="152" t="s">
        <v>237</v>
      </c>
      <c r="D41" s="152"/>
      <c r="E41" s="152"/>
      <c r="F41" s="152"/>
      <c r="G41" s="152"/>
      <c r="H41" s="152"/>
    </row>
    <row r="42" spans="3:10" x14ac:dyDescent="0.15">
      <c r="C42" s="152"/>
      <c r="D42" s="152"/>
      <c r="E42" s="152"/>
      <c r="F42" s="152"/>
      <c r="G42" s="152"/>
      <c r="H42" s="152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25" style="24" customWidth="1"/>
    <col min="3" max="3" width="4.75" style="24" customWidth="1"/>
    <col min="4" max="4" width="6.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4" customWidth="1"/>
    <col min="25" max="26" width="2" style="24" customWidth="1"/>
    <col min="27" max="27" width="6.625" style="24" customWidth="1"/>
    <col min="28" max="28" width="2" style="24" customWidth="1"/>
    <col min="29" max="29" width="9" style="24"/>
    <col min="30" max="30" width="9.375" style="24" bestFit="1" customWidth="1"/>
    <col min="31" max="31" width="9" style="24"/>
    <col min="32" max="32" width="5.5" style="24" customWidth="1"/>
    <col min="33" max="16384" width="9" style="24"/>
  </cols>
  <sheetData>
    <row r="1" spans="2:37" x14ac:dyDescent="0.15"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9"/>
    </row>
    <row r="2" spans="2:37" ht="27" customHeight="1" x14ac:dyDescent="0.15">
      <c r="B2" s="22" t="s">
        <v>68</v>
      </c>
      <c r="C2" s="23"/>
      <c r="D2" s="23"/>
      <c r="E2" s="23"/>
      <c r="F2" s="23"/>
      <c r="G2" s="23"/>
      <c r="H2" s="23"/>
      <c r="U2" s="30"/>
      <c r="V2" s="30"/>
      <c r="W2" s="193" t="s">
        <v>209</v>
      </c>
      <c r="X2" s="249"/>
      <c r="Y2" s="249"/>
      <c r="Z2" s="249"/>
      <c r="AA2" s="249"/>
      <c r="AB2" s="249"/>
    </row>
    <row r="3" spans="2:37" ht="25.5" customHeight="1" x14ac:dyDescent="0.15">
      <c r="C3" s="220" t="s">
        <v>170</v>
      </c>
      <c r="D3" s="220"/>
      <c r="E3" s="186" t="s">
        <v>69</v>
      </c>
      <c r="F3" s="186"/>
      <c r="G3" s="186"/>
      <c r="H3" s="186"/>
      <c r="I3" s="186"/>
      <c r="J3" s="186"/>
      <c r="K3" s="186"/>
      <c r="L3" s="186"/>
      <c r="M3" s="186"/>
      <c r="N3" s="186" t="s">
        <v>70</v>
      </c>
      <c r="O3" s="186"/>
      <c r="P3" s="186"/>
      <c r="Q3" s="186"/>
      <c r="R3" s="186"/>
      <c r="S3" s="186"/>
      <c r="T3" s="186" t="s">
        <v>71</v>
      </c>
      <c r="U3" s="186"/>
      <c r="V3" s="186"/>
      <c r="W3" s="186"/>
      <c r="X3" s="186"/>
      <c r="Y3" s="186"/>
      <c r="Z3" s="237" t="s">
        <v>176</v>
      </c>
      <c r="AA3" s="186"/>
      <c r="AB3" s="186"/>
    </row>
    <row r="4" spans="2:37" ht="25.5" customHeight="1" x14ac:dyDescent="0.15">
      <c r="E4" s="237" t="s">
        <v>174</v>
      </c>
      <c r="F4" s="237"/>
      <c r="G4" s="237"/>
      <c r="H4" s="237" t="s">
        <v>111</v>
      </c>
      <c r="I4" s="186"/>
      <c r="J4" s="186"/>
      <c r="K4" s="237" t="s">
        <v>110</v>
      </c>
      <c r="L4" s="186"/>
      <c r="M4" s="186"/>
      <c r="N4" s="237" t="s">
        <v>174</v>
      </c>
      <c r="O4" s="237"/>
      <c r="P4" s="237"/>
      <c r="Q4" s="237" t="s">
        <v>109</v>
      </c>
      <c r="R4" s="186"/>
      <c r="S4" s="186"/>
      <c r="T4" s="237" t="s">
        <v>175</v>
      </c>
      <c r="U4" s="237"/>
      <c r="V4" s="237"/>
      <c r="W4" s="237" t="s">
        <v>109</v>
      </c>
      <c r="X4" s="186"/>
      <c r="Y4" s="186"/>
      <c r="Z4" s="186"/>
      <c r="AA4" s="186"/>
      <c r="AB4" s="186"/>
    </row>
    <row r="5" spans="2:37" ht="25.5" customHeight="1" x14ac:dyDescent="0.15">
      <c r="B5" s="65" t="s">
        <v>5</v>
      </c>
      <c r="E5" s="237"/>
      <c r="F5" s="237"/>
      <c r="G5" s="237"/>
      <c r="H5" s="186"/>
      <c r="I5" s="186"/>
      <c r="J5" s="186"/>
      <c r="K5" s="186"/>
      <c r="L5" s="186"/>
      <c r="M5" s="186"/>
      <c r="N5" s="237"/>
      <c r="O5" s="237"/>
      <c r="P5" s="237"/>
      <c r="Q5" s="186"/>
      <c r="R5" s="186"/>
      <c r="S5" s="186"/>
      <c r="T5" s="237"/>
      <c r="U5" s="237"/>
      <c r="V5" s="237"/>
      <c r="W5" s="186"/>
      <c r="X5" s="186"/>
      <c r="Y5" s="186"/>
      <c r="Z5" s="186"/>
      <c r="AA5" s="186"/>
      <c r="AB5" s="186"/>
      <c r="AC5" s="36"/>
    </row>
    <row r="6" spans="2:37" ht="17.25" customHeight="1" x14ac:dyDescent="0.15">
      <c r="B6" s="234" t="s">
        <v>7</v>
      </c>
      <c r="C6" s="186">
        <v>24</v>
      </c>
      <c r="D6" s="186"/>
      <c r="E6" s="223">
        <v>1156</v>
      </c>
      <c r="F6" s="220"/>
      <c r="G6" s="220"/>
      <c r="H6" s="223">
        <v>972</v>
      </c>
      <c r="I6" s="220"/>
      <c r="J6" s="220"/>
      <c r="K6" s="223">
        <v>4386</v>
      </c>
      <c r="L6" s="220"/>
      <c r="M6" s="220"/>
      <c r="N6" s="223">
        <v>98</v>
      </c>
      <c r="O6" s="220"/>
      <c r="P6" s="220"/>
      <c r="Q6" s="223">
        <v>97</v>
      </c>
      <c r="R6" s="220"/>
      <c r="S6" s="220"/>
      <c r="T6" s="223">
        <v>10</v>
      </c>
      <c r="U6" s="220"/>
      <c r="V6" s="220"/>
      <c r="W6" s="223">
        <v>10</v>
      </c>
      <c r="X6" s="220"/>
      <c r="Y6" s="220"/>
      <c r="Z6" s="223">
        <v>80</v>
      </c>
      <c r="AA6" s="220"/>
      <c r="AB6" s="220"/>
    </row>
    <row r="7" spans="2:37" ht="17.25" customHeight="1" x14ac:dyDescent="0.15">
      <c r="B7" s="234"/>
      <c r="C7" s="186">
        <v>25</v>
      </c>
      <c r="D7" s="186"/>
      <c r="E7" s="223">
        <v>1075</v>
      </c>
      <c r="F7" s="220"/>
      <c r="G7" s="220"/>
      <c r="H7" s="223">
        <v>902</v>
      </c>
      <c r="I7" s="220"/>
      <c r="J7" s="220"/>
      <c r="K7" s="223">
        <v>4189</v>
      </c>
      <c r="L7" s="220"/>
      <c r="M7" s="220"/>
      <c r="N7" s="223">
        <v>116</v>
      </c>
      <c r="O7" s="220"/>
      <c r="P7" s="220"/>
      <c r="Q7" s="223">
        <v>115</v>
      </c>
      <c r="R7" s="220"/>
      <c r="S7" s="220"/>
      <c r="T7" s="223">
        <v>11</v>
      </c>
      <c r="U7" s="220"/>
      <c r="V7" s="220"/>
      <c r="W7" s="223">
        <v>11</v>
      </c>
      <c r="X7" s="220"/>
      <c r="Y7" s="220"/>
      <c r="Z7" s="223">
        <v>54</v>
      </c>
      <c r="AA7" s="220"/>
      <c r="AB7" s="220"/>
    </row>
    <row r="8" spans="2:37" ht="17.25" customHeight="1" x14ac:dyDescent="0.15">
      <c r="B8" s="234"/>
      <c r="C8" s="186">
        <v>26</v>
      </c>
      <c r="D8" s="186"/>
      <c r="E8" s="223">
        <v>1027</v>
      </c>
      <c r="F8" s="220"/>
      <c r="G8" s="220"/>
      <c r="H8" s="223">
        <v>828</v>
      </c>
      <c r="I8" s="220"/>
      <c r="J8" s="220"/>
      <c r="K8" s="223">
        <v>3771</v>
      </c>
      <c r="L8" s="220"/>
      <c r="M8" s="220"/>
      <c r="N8" s="223">
        <v>132</v>
      </c>
      <c r="O8" s="220"/>
      <c r="P8" s="220"/>
      <c r="Q8" s="223">
        <v>132</v>
      </c>
      <c r="R8" s="220"/>
      <c r="S8" s="220"/>
      <c r="T8" s="223">
        <v>8</v>
      </c>
      <c r="U8" s="220"/>
      <c r="V8" s="220"/>
      <c r="W8" s="223">
        <v>8</v>
      </c>
      <c r="X8" s="220"/>
      <c r="Y8" s="220"/>
      <c r="Z8" s="223">
        <v>38</v>
      </c>
      <c r="AA8" s="220"/>
      <c r="AB8" s="220"/>
    </row>
    <row r="9" spans="2:37" ht="17.25" customHeight="1" x14ac:dyDescent="0.15">
      <c r="B9" s="234"/>
      <c r="C9" s="186">
        <v>27</v>
      </c>
      <c r="D9" s="186"/>
      <c r="E9" s="223">
        <v>1009</v>
      </c>
      <c r="F9" s="220"/>
      <c r="G9" s="220"/>
      <c r="H9" s="223">
        <v>811</v>
      </c>
      <c r="I9" s="220"/>
      <c r="J9" s="220"/>
      <c r="K9" s="223">
        <v>3621</v>
      </c>
      <c r="L9" s="220"/>
      <c r="M9" s="220"/>
      <c r="N9" s="223">
        <v>143</v>
      </c>
      <c r="O9" s="220"/>
      <c r="P9" s="220"/>
      <c r="Q9" s="223">
        <v>144</v>
      </c>
      <c r="R9" s="220"/>
      <c r="S9" s="220"/>
      <c r="T9" s="223">
        <v>8</v>
      </c>
      <c r="U9" s="220"/>
      <c r="V9" s="220"/>
      <c r="W9" s="223">
        <v>8</v>
      </c>
      <c r="X9" s="220"/>
      <c r="Y9" s="220"/>
      <c r="Z9" s="223">
        <v>34</v>
      </c>
      <c r="AA9" s="220"/>
      <c r="AB9" s="220"/>
    </row>
    <row r="10" spans="2:37" ht="17.25" customHeight="1" x14ac:dyDescent="0.15">
      <c r="B10" s="234"/>
      <c r="C10" s="186">
        <v>28</v>
      </c>
      <c r="D10" s="186"/>
      <c r="E10" s="223">
        <v>960</v>
      </c>
      <c r="F10" s="220"/>
      <c r="G10" s="220"/>
      <c r="H10" s="223">
        <v>758</v>
      </c>
      <c r="I10" s="220"/>
      <c r="J10" s="220"/>
      <c r="K10" s="223">
        <v>3372</v>
      </c>
      <c r="L10" s="220"/>
      <c r="M10" s="220"/>
      <c r="N10" s="223">
        <v>136</v>
      </c>
      <c r="O10" s="220"/>
      <c r="P10" s="220"/>
      <c r="Q10" s="223">
        <v>135</v>
      </c>
      <c r="R10" s="220"/>
      <c r="S10" s="220"/>
      <c r="T10" s="223">
        <v>6</v>
      </c>
      <c r="U10" s="220"/>
      <c r="V10" s="220"/>
      <c r="W10" s="223">
        <v>6</v>
      </c>
      <c r="X10" s="220"/>
      <c r="Y10" s="220"/>
      <c r="Z10" s="223">
        <v>30</v>
      </c>
      <c r="AA10" s="220"/>
      <c r="AB10" s="220"/>
    </row>
    <row r="11" spans="2:37" ht="17.25" customHeight="1" x14ac:dyDescent="0.15">
      <c r="B11" s="234"/>
      <c r="C11" s="186">
        <v>29</v>
      </c>
      <c r="D11" s="186"/>
      <c r="E11" s="223">
        <v>902</v>
      </c>
      <c r="F11" s="220"/>
      <c r="G11" s="220"/>
      <c r="H11" s="223">
        <v>704</v>
      </c>
      <c r="I11" s="220"/>
      <c r="J11" s="220"/>
      <c r="K11" s="223">
        <v>3059</v>
      </c>
      <c r="L11" s="220"/>
      <c r="M11" s="220"/>
      <c r="N11" s="223">
        <v>154</v>
      </c>
      <c r="O11" s="220"/>
      <c r="P11" s="220"/>
      <c r="Q11" s="223">
        <v>152</v>
      </c>
      <c r="R11" s="220"/>
      <c r="S11" s="220"/>
      <c r="T11" s="223">
        <v>6</v>
      </c>
      <c r="U11" s="220"/>
      <c r="V11" s="220"/>
      <c r="W11" s="223">
        <v>6</v>
      </c>
      <c r="X11" s="220"/>
      <c r="Y11" s="220"/>
      <c r="Z11" s="223">
        <v>21</v>
      </c>
      <c r="AA11" s="220"/>
      <c r="AB11" s="220"/>
    </row>
    <row r="12" spans="2:37" ht="17.25" customHeight="1" x14ac:dyDescent="0.15">
      <c r="B12" s="234"/>
      <c r="C12" s="186">
        <v>30</v>
      </c>
      <c r="D12" s="186"/>
      <c r="E12" s="223">
        <v>867</v>
      </c>
      <c r="F12" s="220"/>
      <c r="G12" s="220"/>
      <c r="H12" s="223">
        <v>648</v>
      </c>
      <c r="I12" s="220"/>
      <c r="J12" s="220"/>
      <c r="K12" s="223">
        <v>2899</v>
      </c>
      <c r="L12" s="220"/>
      <c r="M12" s="220"/>
      <c r="N12" s="223">
        <v>177</v>
      </c>
      <c r="O12" s="220"/>
      <c r="P12" s="220"/>
      <c r="Q12" s="223">
        <v>176</v>
      </c>
      <c r="R12" s="220"/>
      <c r="S12" s="220"/>
      <c r="T12" s="223">
        <v>5</v>
      </c>
      <c r="U12" s="220"/>
      <c r="V12" s="220"/>
      <c r="W12" s="223">
        <v>5</v>
      </c>
      <c r="X12" s="220"/>
      <c r="Y12" s="220"/>
      <c r="Z12" s="223">
        <v>13</v>
      </c>
      <c r="AA12" s="220"/>
      <c r="AB12" s="220"/>
    </row>
    <row r="13" spans="2:37" ht="17.25" customHeight="1" x14ac:dyDescent="0.15">
      <c r="B13" s="117" t="s">
        <v>226</v>
      </c>
      <c r="D13" s="25" t="s">
        <v>172</v>
      </c>
      <c r="E13" s="223">
        <v>1438</v>
      </c>
      <c r="F13" s="220"/>
      <c r="G13" s="220"/>
      <c r="H13" s="223">
        <v>606</v>
      </c>
      <c r="I13" s="220"/>
      <c r="J13" s="220"/>
      <c r="K13" s="223">
        <v>2750</v>
      </c>
      <c r="L13" s="220"/>
      <c r="M13" s="220"/>
      <c r="N13" s="223">
        <v>545</v>
      </c>
      <c r="O13" s="220"/>
      <c r="P13" s="220"/>
      <c r="Q13" s="223">
        <v>332</v>
      </c>
      <c r="R13" s="220"/>
      <c r="S13" s="220"/>
      <c r="T13" s="223">
        <v>0</v>
      </c>
      <c r="U13" s="220"/>
      <c r="V13" s="220"/>
      <c r="W13" s="223">
        <v>0</v>
      </c>
      <c r="X13" s="220"/>
      <c r="Y13" s="220"/>
      <c r="Z13" s="223">
        <v>13</v>
      </c>
      <c r="AA13" s="220"/>
      <c r="AB13" s="220"/>
      <c r="AC13" s="82"/>
    </row>
    <row r="14" spans="2:37" ht="17.25" customHeight="1" x14ac:dyDescent="0.15">
      <c r="D14" s="25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82"/>
    </row>
    <row r="15" spans="2:37" ht="17.25" customHeight="1" x14ac:dyDescent="0.15">
      <c r="B15" s="108"/>
      <c r="D15" s="25" t="s">
        <v>150</v>
      </c>
      <c r="E15" s="223">
        <v>1064</v>
      </c>
      <c r="F15" s="220"/>
      <c r="G15" s="220"/>
      <c r="H15" s="223">
        <v>930</v>
      </c>
      <c r="I15" s="220"/>
      <c r="J15" s="220"/>
      <c r="K15" s="223">
        <v>3030</v>
      </c>
      <c r="L15" s="220"/>
      <c r="M15" s="220"/>
      <c r="N15" s="223">
        <v>226</v>
      </c>
      <c r="O15" s="220"/>
      <c r="P15" s="220"/>
      <c r="Q15" s="223">
        <v>424</v>
      </c>
      <c r="R15" s="220"/>
      <c r="S15" s="220"/>
      <c r="T15" s="223">
        <v>36</v>
      </c>
      <c r="U15" s="220"/>
      <c r="V15" s="220"/>
      <c r="W15" s="223">
        <v>0</v>
      </c>
      <c r="X15" s="220"/>
      <c r="Y15" s="220"/>
      <c r="Z15" s="223">
        <v>11</v>
      </c>
      <c r="AA15" s="220"/>
      <c r="AB15" s="220"/>
      <c r="AC15" s="82"/>
      <c r="AD15" s="114"/>
      <c r="AE15" s="114"/>
      <c r="AG15" s="114"/>
      <c r="AH15" s="114"/>
      <c r="AI15" s="114"/>
      <c r="AJ15" s="114"/>
      <c r="AK15" s="114"/>
    </row>
    <row r="16" spans="2:37" ht="17.25" customHeight="1" x14ac:dyDescent="0.15">
      <c r="B16" s="108"/>
      <c r="D16" s="25" t="s">
        <v>151</v>
      </c>
      <c r="E16" s="223">
        <v>792</v>
      </c>
      <c r="F16" s="220"/>
      <c r="G16" s="220"/>
      <c r="H16" s="223">
        <v>611</v>
      </c>
      <c r="I16" s="220"/>
      <c r="J16" s="220"/>
      <c r="K16" s="223">
        <v>2923</v>
      </c>
      <c r="L16" s="220"/>
      <c r="M16" s="220"/>
      <c r="N16" s="223">
        <v>134</v>
      </c>
      <c r="O16" s="220"/>
      <c r="P16" s="220"/>
      <c r="Q16" s="223">
        <v>141</v>
      </c>
      <c r="R16" s="220"/>
      <c r="S16" s="220"/>
      <c r="T16" s="223">
        <v>2</v>
      </c>
      <c r="U16" s="220"/>
      <c r="V16" s="220"/>
      <c r="W16" s="223">
        <v>37</v>
      </c>
      <c r="X16" s="220"/>
      <c r="Y16" s="220"/>
      <c r="Z16" s="223">
        <v>14</v>
      </c>
      <c r="AA16" s="220"/>
      <c r="AB16" s="220"/>
      <c r="AC16" s="82"/>
      <c r="AD16" s="104"/>
    </row>
    <row r="17" spans="2:30" ht="17.25" customHeight="1" x14ac:dyDescent="0.15">
      <c r="B17" s="108"/>
      <c r="D17" s="25" t="s">
        <v>152</v>
      </c>
      <c r="E17" s="223">
        <v>813</v>
      </c>
      <c r="F17" s="220"/>
      <c r="G17" s="220"/>
      <c r="H17" s="223">
        <v>780</v>
      </c>
      <c r="I17" s="220"/>
      <c r="J17" s="220"/>
      <c r="K17" s="223">
        <v>3141</v>
      </c>
      <c r="L17" s="220"/>
      <c r="M17" s="220"/>
      <c r="N17" s="223">
        <v>126</v>
      </c>
      <c r="O17" s="220"/>
      <c r="P17" s="220"/>
      <c r="Q17" s="223">
        <v>138</v>
      </c>
      <c r="R17" s="220"/>
      <c r="S17" s="220"/>
      <c r="T17" s="223">
        <v>9</v>
      </c>
      <c r="U17" s="220"/>
      <c r="V17" s="220"/>
      <c r="W17" s="223">
        <v>3</v>
      </c>
      <c r="X17" s="220"/>
      <c r="Y17" s="220"/>
      <c r="Z17" s="223">
        <v>14</v>
      </c>
      <c r="AA17" s="220"/>
      <c r="AB17" s="220"/>
      <c r="AC17" s="82"/>
      <c r="AD17" s="104"/>
    </row>
    <row r="18" spans="2:30" ht="17.25" customHeight="1" x14ac:dyDescent="0.15">
      <c r="B18" s="108"/>
      <c r="D18" s="25" t="s">
        <v>153</v>
      </c>
      <c r="E18" s="223">
        <v>794</v>
      </c>
      <c r="F18" s="220"/>
      <c r="G18" s="220"/>
      <c r="H18" s="223">
        <v>720</v>
      </c>
      <c r="I18" s="220"/>
      <c r="J18" s="220"/>
      <c r="K18" s="223">
        <v>3128</v>
      </c>
      <c r="L18" s="220"/>
      <c r="M18" s="220"/>
      <c r="N18" s="223">
        <v>119</v>
      </c>
      <c r="O18" s="220"/>
      <c r="P18" s="220"/>
      <c r="Q18" s="223">
        <v>120</v>
      </c>
      <c r="R18" s="220"/>
      <c r="S18" s="220"/>
      <c r="T18" s="223">
        <v>0</v>
      </c>
      <c r="U18" s="220"/>
      <c r="V18" s="220"/>
      <c r="W18" s="223">
        <v>7</v>
      </c>
      <c r="X18" s="220"/>
      <c r="Y18" s="220"/>
      <c r="Z18" s="223">
        <v>20</v>
      </c>
      <c r="AA18" s="220"/>
      <c r="AB18" s="220"/>
      <c r="AC18" s="82"/>
      <c r="AD18" s="104"/>
    </row>
    <row r="19" spans="2:30" ht="17.25" customHeight="1" x14ac:dyDescent="0.15">
      <c r="B19" s="108"/>
      <c r="D19" s="25" t="s">
        <v>154</v>
      </c>
      <c r="E19" s="223">
        <v>750</v>
      </c>
      <c r="F19" s="220"/>
      <c r="G19" s="220"/>
      <c r="H19" s="223">
        <v>547</v>
      </c>
      <c r="I19" s="220"/>
      <c r="J19" s="220"/>
      <c r="K19" s="223">
        <v>3025</v>
      </c>
      <c r="L19" s="220"/>
      <c r="M19" s="220"/>
      <c r="N19" s="223">
        <v>137</v>
      </c>
      <c r="O19" s="220"/>
      <c r="P19" s="220"/>
      <c r="Q19" s="223">
        <v>125</v>
      </c>
      <c r="R19" s="220"/>
      <c r="S19" s="220"/>
      <c r="T19" s="223">
        <v>0</v>
      </c>
      <c r="U19" s="220"/>
      <c r="V19" s="220"/>
      <c r="W19" s="223">
        <v>0</v>
      </c>
      <c r="X19" s="220"/>
      <c r="Y19" s="220"/>
      <c r="Z19" s="223">
        <v>14</v>
      </c>
      <c r="AA19" s="220"/>
      <c r="AB19" s="220"/>
      <c r="AC19" s="82"/>
      <c r="AD19" s="104"/>
    </row>
    <row r="20" spans="2:30" ht="17.25" customHeight="1" x14ac:dyDescent="0.15">
      <c r="B20" s="108"/>
      <c r="D20" s="25" t="s">
        <v>155</v>
      </c>
      <c r="E20" s="223">
        <v>970</v>
      </c>
      <c r="F20" s="220"/>
      <c r="G20" s="220"/>
      <c r="H20" s="223">
        <v>686</v>
      </c>
      <c r="I20" s="220"/>
      <c r="J20" s="220"/>
      <c r="K20" s="223">
        <v>3090</v>
      </c>
      <c r="L20" s="220"/>
      <c r="M20" s="220"/>
      <c r="N20" s="223">
        <v>206</v>
      </c>
      <c r="O20" s="220"/>
      <c r="P20" s="220"/>
      <c r="Q20" s="223">
        <v>214</v>
      </c>
      <c r="R20" s="220"/>
      <c r="S20" s="220"/>
      <c r="T20" s="223">
        <v>3</v>
      </c>
      <c r="U20" s="220"/>
      <c r="V20" s="220"/>
      <c r="W20" s="223">
        <v>0</v>
      </c>
      <c r="X20" s="220"/>
      <c r="Y20" s="220"/>
      <c r="Z20" s="223">
        <v>11</v>
      </c>
      <c r="AA20" s="220"/>
      <c r="AB20" s="220"/>
      <c r="AC20" s="82"/>
      <c r="AD20" s="104"/>
    </row>
    <row r="21" spans="2:30" ht="17.25" customHeight="1" x14ac:dyDescent="0.15">
      <c r="B21" s="108"/>
      <c r="D21" s="25" t="s">
        <v>156</v>
      </c>
      <c r="E21" s="223">
        <v>724</v>
      </c>
      <c r="F21" s="220"/>
      <c r="G21" s="220"/>
      <c r="H21" s="223">
        <v>588</v>
      </c>
      <c r="I21" s="220"/>
      <c r="J21" s="220"/>
      <c r="K21" s="223">
        <v>2879</v>
      </c>
      <c r="L21" s="220"/>
      <c r="M21" s="220"/>
      <c r="N21" s="223">
        <v>118</v>
      </c>
      <c r="O21" s="220"/>
      <c r="P21" s="220"/>
      <c r="Q21" s="223">
        <v>132</v>
      </c>
      <c r="R21" s="220"/>
      <c r="S21" s="220"/>
      <c r="T21" s="223">
        <v>5</v>
      </c>
      <c r="U21" s="220"/>
      <c r="V21" s="220"/>
      <c r="W21" s="223">
        <v>5</v>
      </c>
      <c r="X21" s="220"/>
      <c r="Y21" s="220"/>
      <c r="Z21" s="223">
        <v>13</v>
      </c>
      <c r="AA21" s="220"/>
      <c r="AB21" s="220"/>
      <c r="AC21" s="82"/>
      <c r="AD21" s="104"/>
    </row>
    <row r="22" spans="2:30" ht="17.25" customHeight="1" x14ac:dyDescent="0.15">
      <c r="B22" s="97"/>
      <c r="D22" s="25" t="s">
        <v>157</v>
      </c>
      <c r="E22" s="223">
        <v>600</v>
      </c>
      <c r="F22" s="220"/>
      <c r="G22" s="220"/>
      <c r="H22" s="223">
        <v>507</v>
      </c>
      <c r="I22" s="220"/>
      <c r="J22" s="220"/>
      <c r="K22" s="223">
        <v>2717</v>
      </c>
      <c r="L22" s="220"/>
      <c r="M22" s="220"/>
      <c r="N22" s="223">
        <v>95</v>
      </c>
      <c r="O22" s="220"/>
      <c r="P22" s="220"/>
      <c r="Q22" s="223">
        <v>82</v>
      </c>
      <c r="R22" s="220"/>
      <c r="S22" s="220"/>
      <c r="T22" s="223">
        <v>7</v>
      </c>
      <c r="U22" s="220"/>
      <c r="V22" s="220"/>
      <c r="W22" s="223">
        <v>4</v>
      </c>
      <c r="X22" s="220"/>
      <c r="Y22" s="220"/>
      <c r="Z22" s="223">
        <v>7</v>
      </c>
      <c r="AA22" s="220"/>
      <c r="AB22" s="220"/>
    </row>
    <row r="23" spans="2:30" ht="17.25" customHeight="1" x14ac:dyDescent="0.15">
      <c r="B23" s="96" t="s">
        <v>228</v>
      </c>
      <c r="D23" s="25" t="s">
        <v>158</v>
      </c>
      <c r="E23" s="223">
        <v>891</v>
      </c>
      <c r="F23" s="220"/>
      <c r="G23" s="220"/>
      <c r="H23" s="223">
        <v>690</v>
      </c>
      <c r="I23" s="220"/>
      <c r="J23" s="220"/>
      <c r="K23" s="223">
        <v>2896</v>
      </c>
      <c r="L23" s="220"/>
      <c r="M23" s="220"/>
      <c r="N23" s="223">
        <v>172</v>
      </c>
      <c r="O23" s="220"/>
      <c r="P23" s="220"/>
      <c r="Q23" s="223">
        <v>127</v>
      </c>
      <c r="R23" s="220"/>
      <c r="S23" s="220"/>
      <c r="T23" s="223">
        <v>0</v>
      </c>
      <c r="U23" s="220"/>
      <c r="V23" s="220"/>
      <c r="W23" s="223">
        <v>6</v>
      </c>
      <c r="X23" s="220"/>
      <c r="Y23" s="220"/>
      <c r="Z23" s="223">
        <v>17</v>
      </c>
      <c r="AA23" s="220"/>
      <c r="AB23" s="220"/>
    </row>
    <row r="24" spans="2:30" ht="17.25" customHeight="1" x14ac:dyDescent="0.15">
      <c r="B24" s="63"/>
      <c r="D24" s="80" t="s">
        <v>159</v>
      </c>
      <c r="E24" s="223">
        <v>808</v>
      </c>
      <c r="F24" s="220"/>
      <c r="G24" s="220"/>
      <c r="H24" s="223">
        <v>555</v>
      </c>
      <c r="I24" s="220"/>
      <c r="J24" s="220"/>
      <c r="K24" s="223">
        <v>2626</v>
      </c>
      <c r="L24" s="220"/>
      <c r="M24" s="220"/>
      <c r="N24" s="223">
        <v>125</v>
      </c>
      <c r="O24" s="220"/>
      <c r="P24" s="220"/>
      <c r="Q24" s="223">
        <v>148</v>
      </c>
      <c r="R24" s="220"/>
      <c r="S24" s="220"/>
      <c r="T24" s="223">
        <v>0</v>
      </c>
      <c r="U24" s="220"/>
      <c r="V24" s="220"/>
      <c r="W24" s="223">
        <v>0</v>
      </c>
      <c r="X24" s="220"/>
      <c r="Y24" s="220"/>
      <c r="Z24" s="223">
        <v>12</v>
      </c>
      <c r="AA24" s="220"/>
      <c r="AB24" s="220"/>
    </row>
    <row r="25" spans="2:30" ht="17.25" customHeight="1" x14ac:dyDescent="0.15">
      <c r="B25" s="97"/>
      <c r="C25" s="81"/>
      <c r="D25" s="80" t="s">
        <v>229</v>
      </c>
      <c r="E25" s="244">
        <v>759</v>
      </c>
      <c r="F25" s="245"/>
      <c r="G25" s="245"/>
      <c r="H25" s="244">
        <v>557</v>
      </c>
      <c r="I25" s="245"/>
      <c r="J25" s="245"/>
      <c r="K25" s="244">
        <v>2581</v>
      </c>
      <c r="L25" s="245"/>
      <c r="M25" s="245"/>
      <c r="N25" s="244">
        <v>124</v>
      </c>
      <c r="O25" s="245"/>
      <c r="P25" s="245"/>
      <c r="Q25" s="244">
        <v>131</v>
      </c>
      <c r="R25" s="245"/>
      <c r="S25" s="245"/>
      <c r="T25" s="244">
        <v>0</v>
      </c>
      <c r="U25" s="245"/>
      <c r="V25" s="245"/>
      <c r="W25" s="244">
        <v>0</v>
      </c>
      <c r="X25" s="245"/>
      <c r="Y25" s="245"/>
      <c r="Z25" s="244">
        <v>12</v>
      </c>
      <c r="AA25" s="245"/>
      <c r="AB25" s="245"/>
      <c r="AD25" s="110"/>
    </row>
    <row r="26" spans="2:30" ht="17.25" customHeight="1" x14ac:dyDescent="0.15">
      <c r="B26" s="97"/>
      <c r="C26" s="81"/>
      <c r="D26" s="13" t="s">
        <v>231</v>
      </c>
      <c r="E26" s="246">
        <f>E28+E30+E34+E36+E38+E40+E42+E44+E46</f>
        <v>1487</v>
      </c>
      <c r="F26" s="247"/>
      <c r="G26" s="247"/>
      <c r="H26" s="246">
        <f>H28+H30+H34+H36+H38+H40+H42+H44+H46</f>
        <v>685</v>
      </c>
      <c r="I26" s="247"/>
      <c r="J26" s="247"/>
      <c r="K26" s="246">
        <f>K28+K30+K34+K36+K38+K40+K42+K44+K46</f>
        <v>2683</v>
      </c>
      <c r="L26" s="247"/>
      <c r="M26" s="247"/>
      <c r="N26" s="246">
        <f>N28+N30+N34+N36+N38+N40+N42+N44+N46</f>
        <v>489</v>
      </c>
      <c r="O26" s="247"/>
      <c r="P26" s="247"/>
      <c r="Q26" s="246">
        <f>Q28+Q30+Q34+Q36+Q38+Q40+Q42+Q44+Q46</f>
        <v>383</v>
      </c>
      <c r="R26" s="247"/>
      <c r="S26" s="247"/>
      <c r="T26" s="246">
        <f>T28+T30+T34+T36+T38+T40+T42+T44+T46</f>
        <v>2</v>
      </c>
      <c r="U26" s="247"/>
      <c r="V26" s="247"/>
      <c r="W26" s="246">
        <f>W28+W30+W34+W36+W38+W40+W42+W44+W46</f>
        <v>0</v>
      </c>
      <c r="X26" s="247"/>
      <c r="Y26" s="247"/>
      <c r="Z26" s="246">
        <v>13</v>
      </c>
      <c r="AA26" s="247"/>
      <c r="AB26" s="247"/>
      <c r="AD26" s="110"/>
    </row>
    <row r="27" spans="2:30" s="44" customFormat="1" ht="20.25" customHeight="1" x14ac:dyDescent="0.15">
      <c r="B27" s="239" t="s">
        <v>8</v>
      </c>
      <c r="C27" s="239"/>
      <c r="D27" s="239"/>
      <c r="E27" s="171">
        <f>IF(ISERROR((E26-E13)/E13*100),"―",(E26-E13)/E13*100)</f>
        <v>3.4075104311543813</v>
      </c>
      <c r="F27" s="171"/>
      <c r="G27" s="171"/>
      <c r="H27" s="171">
        <f>IF(ISERROR((H26-H13)/H13*100),"―",(H26-H13)/H13*100)</f>
        <v>13.036303630363037</v>
      </c>
      <c r="I27" s="171"/>
      <c r="J27" s="171"/>
      <c r="K27" s="171">
        <f>IF(ISERROR((K26-K13)/K13*100),"―",(K26-K13)/K13*100)</f>
        <v>-2.4363636363636365</v>
      </c>
      <c r="L27" s="171"/>
      <c r="M27" s="171"/>
      <c r="N27" s="171">
        <f>IF(ISERROR((N26-N13)/N13*100),"―",(N26-N13)/N13*100)</f>
        <v>-10.275229357798166</v>
      </c>
      <c r="O27" s="171"/>
      <c r="P27" s="171"/>
      <c r="Q27" s="171">
        <f>IF(ISERROR((Q26-Q13)/Q13*100),"―",(Q26-Q13)/Q13*100)</f>
        <v>15.361445783132529</v>
      </c>
      <c r="R27" s="171"/>
      <c r="S27" s="171"/>
      <c r="T27" s="248" t="str">
        <f>IF(ISERROR((T26-T13)/T13*100),"―",(T26-T13)/T13*100)</f>
        <v>―</v>
      </c>
      <c r="U27" s="248"/>
      <c r="V27" s="248"/>
      <c r="W27" s="248" t="str">
        <f>IF(ISERROR((W26-W13)/W13*100),"―",(W26-W13)/W13*100)</f>
        <v>―</v>
      </c>
      <c r="X27" s="248"/>
      <c r="Y27" s="248"/>
      <c r="Z27" s="171">
        <f>IF(ISERROR((Z26-Z13)/Z13*100),"―",(Z26-Z13)/Z13*100)</f>
        <v>0</v>
      </c>
      <c r="AA27" s="171"/>
      <c r="AB27" s="171"/>
    </row>
    <row r="28" spans="2:30" ht="17.25" customHeight="1" x14ac:dyDescent="0.15">
      <c r="B28" s="243" t="s">
        <v>88</v>
      </c>
      <c r="C28" s="241" t="s">
        <v>9</v>
      </c>
      <c r="D28" s="241"/>
      <c r="E28" s="231">
        <v>756</v>
      </c>
      <c r="F28" s="231"/>
      <c r="G28" s="231"/>
      <c r="H28" s="231">
        <v>305</v>
      </c>
      <c r="I28" s="231"/>
      <c r="J28" s="231"/>
      <c r="K28" s="231">
        <v>1382</v>
      </c>
      <c r="L28" s="231"/>
      <c r="M28" s="231"/>
      <c r="N28" s="231">
        <v>250</v>
      </c>
      <c r="O28" s="231"/>
      <c r="P28" s="231"/>
      <c r="Q28" s="231">
        <v>214</v>
      </c>
      <c r="R28" s="231"/>
      <c r="S28" s="231"/>
      <c r="T28" s="231">
        <v>0</v>
      </c>
      <c r="U28" s="231"/>
      <c r="V28" s="231"/>
      <c r="W28" s="231">
        <v>0</v>
      </c>
      <c r="X28" s="231"/>
      <c r="Y28" s="231"/>
      <c r="Z28" s="231">
        <v>4</v>
      </c>
      <c r="AA28" s="231"/>
      <c r="AB28" s="231"/>
      <c r="AC28" s="62"/>
    </row>
    <row r="29" spans="2:30" ht="17.25" customHeight="1" x14ac:dyDescent="0.15">
      <c r="B29" s="243"/>
      <c r="C29" s="241"/>
      <c r="D29" s="241"/>
      <c r="E29" s="58" t="s">
        <v>198</v>
      </c>
      <c r="F29" s="60">
        <v>726</v>
      </c>
      <c r="G29" s="58" t="s">
        <v>199</v>
      </c>
      <c r="H29" s="58" t="s">
        <v>198</v>
      </c>
      <c r="I29" s="60">
        <v>282</v>
      </c>
      <c r="J29" s="58" t="s">
        <v>199</v>
      </c>
      <c r="K29" s="58" t="s">
        <v>90</v>
      </c>
      <c r="L29" s="60">
        <v>1416</v>
      </c>
      <c r="M29" s="58" t="s">
        <v>199</v>
      </c>
      <c r="N29" s="58" t="s">
        <v>198</v>
      </c>
      <c r="O29" s="60">
        <v>301</v>
      </c>
      <c r="P29" s="58" t="s">
        <v>199</v>
      </c>
      <c r="Q29" s="58" t="s">
        <v>198</v>
      </c>
      <c r="R29" s="60">
        <v>157</v>
      </c>
      <c r="S29" s="58" t="s">
        <v>199</v>
      </c>
      <c r="T29" s="58" t="s">
        <v>198</v>
      </c>
      <c r="U29" s="60">
        <v>0</v>
      </c>
      <c r="V29" s="58" t="s">
        <v>199</v>
      </c>
      <c r="W29" s="58" t="s">
        <v>198</v>
      </c>
      <c r="X29" s="60">
        <v>0</v>
      </c>
      <c r="Y29" s="58" t="s">
        <v>199</v>
      </c>
      <c r="Z29" s="58" t="s">
        <v>198</v>
      </c>
      <c r="AA29" s="60">
        <v>5</v>
      </c>
      <c r="AB29" s="58" t="s">
        <v>199</v>
      </c>
    </row>
    <row r="30" spans="2:30" ht="17.25" customHeight="1" x14ac:dyDescent="0.15">
      <c r="B30" s="243"/>
      <c r="C30" s="241" t="s">
        <v>10</v>
      </c>
      <c r="D30" s="241"/>
      <c r="E30" s="231">
        <v>117</v>
      </c>
      <c r="F30" s="231"/>
      <c r="G30" s="231"/>
      <c r="H30" s="231">
        <v>67</v>
      </c>
      <c r="I30" s="231"/>
      <c r="J30" s="231"/>
      <c r="K30" s="231">
        <v>210</v>
      </c>
      <c r="L30" s="231"/>
      <c r="M30" s="231"/>
      <c r="N30" s="231">
        <v>47</v>
      </c>
      <c r="O30" s="231"/>
      <c r="P30" s="231"/>
      <c r="Q30" s="231">
        <v>32</v>
      </c>
      <c r="R30" s="231"/>
      <c r="S30" s="231"/>
      <c r="T30" s="231">
        <v>0</v>
      </c>
      <c r="U30" s="231"/>
      <c r="V30" s="231"/>
      <c r="W30" s="231">
        <v>0</v>
      </c>
      <c r="X30" s="231"/>
      <c r="Y30" s="231"/>
      <c r="Z30" s="231">
        <v>0</v>
      </c>
      <c r="AA30" s="231"/>
      <c r="AB30" s="231"/>
    </row>
    <row r="31" spans="2:30" ht="17.25" customHeight="1" x14ac:dyDescent="0.15">
      <c r="B31" s="243"/>
      <c r="C31" s="241"/>
      <c r="D31" s="241"/>
      <c r="E31" s="58" t="s">
        <v>198</v>
      </c>
      <c r="F31" s="60">
        <v>98</v>
      </c>
      <c r="G31" s="58" t="s">
        <v>199</v>
      </c>
      <c r="H31" s="58" t="s">
        <v>198</v>
      </c>
      <c r="I31" s="60">
        <v>58</v>
      </c>
      <c r="J31" s="58" t="s">
        <v>199</v>
      </c>
      <c r="K31" s="58" t="s">
        <v>198</v>
      </c>
      <c r="L31" s="60">
        <v>220</v>
      </c>
      <c r="M31" s="58" t="s">
        <v>199</v>
      </c>
      <c r="N31" s="58" t="s">
        <v>198</v>
      </c>
      <c r="O31" s="60">
        <v>43</v>
      </c>
      <c r="P31" s="58" t="s">
        <v>199</v>
      </c>
      <c r="Q31" s="58" t="s">
        <v>198</v>
      </c>
      <c r="R31" s="60">
        <v>21</v>
      </c>
      <c r="S31" s="58" t="s">
        <v>199</v>
      </c>
      <c r="T31" s="58" t="s">
        <v>198</v>
      </c>
      <c r="U31" s="60">
        <v>0</v>
      </c>
      <c r="V31" s="58" t="s">
        <v>199</v>
      </c>
      <c r="W31" s="58" t="s">
        <v>198</v>
      </c>
      <c r="X31" s="60">
        <v>0</v>
      </c>
      <c r="Y31" s="58" t="s">
        <v>199</v>
      </c>
      <c r="Z31" s="58" t="s">
        <v>198</v>
      </c>
      <c r="AA31" s="60">
        <v>0</v>
      </c>
      <c r="AB31" s="58" t="s">
        <v>199</v>
      </c>
    </row>
    <row r="32" spans="2:30" ht="17.25" customHeight="1" x14ac:dyDescent="0.15">
      <c r="B32" s="73" t="s">
        <v>102</v>
      </c>
      <c r="C32" s="192" t="s">
        <v>105</v>
      </c>
      <c r="D32" s="192"/>
      <c r="E32" s="232">
        <v>28</v>
      </c>
      <c r="F32" s="232"/>
      <c r="G32" s="232"/>
      <c r="H32" s="232">
        <v>16</v>
      </c>
      <c r="I32" s="232"/>
      <c r="J32" s="232"/>
      <c r="K32" s="232">
        <v>64</v>
      </c>
      <c r="L32" s="232"/>
      <c r="M32" s="232"/>
      <c r="N32" s="232">
        <v>21</v>
      </c>
      <c r="O32" s="232"/>
      <c r="P32" s="232"/>
      <c r="Q32" s="232">
        <v>13</v>
      </c>
      <c r="R32" s="232"/>
      <c r="S32" s="232"/>
      <c r="T32" s="232">
        <v>0</v>
      </c>
      <c r="U32" s="232"/>
      <c r="V32" s="232"/>
      <c r="W32" s="232">
        <v>0</v>
      </c>
      <c r="X32" s="232"/>
      <c r="Y32" s="232"/>
      <c r="Z32" s="232">
        <v>0</v>
      </c>
      <c r="AA32" s="232"/>
      <c r="AB32" s="232"/>
    </row>
    <row r="33" spans="2:30" ht="17.25" customHeight="1" x14ac:dyDescent="0.15">
      <c r="B33" s="72">
        <v>4</v>
      </c>
      <c r="C33" s="46"/>
      <c r="D33" s="46"/>
      <c r="E33" s="59" t="s">
        <v>198</v>
      </c>
      <c r="F33" s="61">
        <v>27</v>
      </c>
      <c r="G33" s="59" t="s">
        <v>199</v>
      </c>
      <c r="H33" s="59" t="s">
        <v>198</v>
      </c>
      <c r="I33" s="61">
        <v>20</v>
      </c>
      <c r="J33" s="59" t="s">
        <v>91</v>
      </c>
      <c r="K33" s="59" t="s">
        <v>198</v>
      </c>
      <c r="L33" s="61">
        <v>53</v>
      </c>
      <c r="M33" s="59" t="s">
        <v>199</v>
      </c>
      <c r="N33" s="59" t="s">
        <v>198</v>
      </c>
      <c r="O33" s="61">
        <v>12</v>
      </c>
      <c r="P33" s="59" t="s">
        <v>199</v>
      </c>
      <c r="Q33" s="59" t="s">
        <v>198</v>
      </c>
      <c r="R33" s="61">
        <v>8</v>
      </c>
      <c r="S33" s="59" t="s">
        <v>199</v>
      </c>
      <c r="T33" s="59" t="s">
        <v>198</v>
      </c>
      <c r="U33" s="61">
        <v>0</v>
      </c>
      <c r="V33" s="59" t="s">
        <v>199</v>
      </c>
      <c r="W33" s="59" t="s">
        <v>198</v>
      </c>
      <c r="X33" s="61">
        <v>0</v>
      </c>
      <c r="Y33" s="59" t="s">
        <v>199</v>
      </c>
      <c r="Z33" s="59" t="s">
        <v>198</v>
      </c>
      <c r="AA33" s="61">
        <v>0</v>
      </c>
      <c r="AB33" s="59" t="s">
        <v>199</v>
      </c>
      <c r="AD33" s="59"/>
    </row>
    <row r="34" spans="2:30" ht="17.25" customHeight="1" x14ac:dyDescent="0.15">
      <c r="B34" s="71" t="s">
        <v>89</v>
      </c>
      <c r="C34" s="241" t="s">
        <v>11</v>
      </c>
      <c r="D34" s="241"/>
      <c r="E34" s="231">
        <v>204</v>
      </c>
      <c r="F34" s="231"/>
      <c r="G34" s="231"/>
      <c r="H34" s="231">
        <v>102</v>
      </c>
      <c r="I34" s="231"/>
      <c r="J34" s="231"/>
      <c r="K34" s="231">
        <v>366</v>
      </c>
      <c r="L34" s="231"/>
      <c r="M34" s="231"/>
      <c r="N34" s="231">
        <v>45</v>
      </c>
      <c r="O34" s="231"/>
      <c r="P34" s="231"/>
      <c r="Q34" s="231">
        <v>28</v>
      </c>
      <c r="R34" s="231"/>
      <c r="S34" s="231"/>
      <c r="T34" s="231">
        <v>1</v>
      </c>
      <c r="U34" s="231"/>
      <c r="V34" s="231"/>
      <c r="W34" s="231">
        <v>0</v>
      </c>
      <c r="X34" s="231"/>
      <c r="Y34" s="231"/>
      <c r="Z34" s="231">
        <v>1</v>
      </c>
      <c r="AA34" s="231"/>
      <c r="AB34" s="231"/>
      <c r="AC34" s="47"/>
    </row>
    <row r="35" spans="2:30" ht="17.25" customHeight="1" x14ac:dyDescent="0.15">
      <c r="B35" s="71" t="s">
        <v>94</v>
      </c>
      <c r="C35" s="241"/>
      <c r="D35" s="241"/>
      <c r="E35" s="58" t="s">
        <v>198</v>
      </c>
      <c r="F35" s="60">
        <v>203</v>
      </c>
      <c r="G35" s="58" t="s">
        <v>199</v>
      </c>
      <c r="H35" s="58" t="s">
        <v>198</v>
      </c>
      <c r="I35" s="60">
        <v>96</v>
      </c>
      <c r="J35" s="58" t="s">
        <v>199</v>
      </c>
      <c r="K35" s="58" t="s">
        <v>198</v>
      </c>
      <c r="L35" s="60">
        <v>380</v>
      </c>
      <c r="M35" s="58" t="s">
        <v>199</v>
      </c>
      <c r="N35" s="58" t="s">
        <v>198</v>
      </c>
      <c r="O35" s="60">
        <v>44</v>
      </c>
      <c r="P35" s="58" t="s">
        <v>199</v>
      </c>
      <c r="Q35" s="58" t="s">
        <v>198</v>
      </c>
      <c r="R35" s="60">
        <v>30</v>
      </c>
      <c r="S35" s="58" t="s">
        <v>199</v>
      </c>
      <c r="T35" s="58" t="s">
        <v>198</v>
      </c>
      <c r="U35" s="60">
        <v>0</v>
      </c>
      <c r="V35" s="58" t="s">
        <v>199</v>
      </c>
      <c r="W35" s="58" t="s">
        <v>198</v>
      </c>
      <c r="X35" s="60">
        <v>0</v>
      </c>
      <c r="Y35" s="58" t="s">
        <v>199</v>
      </c>
      <c r="Z35" s="58" t="s">
        <v>198</v>
      </c>
      <c r="AA35" s="60">
        <v>0</v>
      </c>
      <c r="AB35" s="58" t="s">
        <v>199</v>
      </c>
      <c r="AC35" s="47"/>
    </row>
    <row r="36" spans="2:30" ht="17.25" customHeight="1" x14ac:dyDescent="0.15">
      <c r="B36" s="45" t="s">
        <v>120</v>
      </c>
      <c r="C36" s="241" t="s">
        <v>12</v>
      </c>
      <c r="D36" s="241"/>
      <c r="E36" s="231">
        <v>95</v>
      </c>
      <c r="F36" s="231"/>
      <c r="G36" s="231"/>
      <c r="H36" s="231">
        <v>53</v>
      </c>
      <c r="I36" s="231"/>
      <c r="J36" s="231"/>
      <c r="K36" s="231">
        <v>161</v>
      </c>
      <c r="L36" s="231"/>
      <c r="M36" s="231"/>
      <c r="N36" s="231">
        <v>28</v>
      </c>
      <c r="O36" s="231"/>
      <c r="P36" s="231"/>
      <c r="Q36" s="231">
        <v>27</v>
      </c>
      <c r="R36" s="231"/>
      <c r="S36" s="231"/>
      <c r="T36" s="231">
        <v>0</v>
      </c>
      <c r="U36" s="231"/>
      <c r="V36" s="231"/>
      <c r="W36" s="231">
        <v>0</v>
      </c>
      <c r="X36" s="231"/>
      <c r="Y36" s="231"/>
      <c r="Z36" s="231">
        <v>0</v>
      </c>
      <c r="AA36" s="231"/>
      <c r="AB36" s="231"/>
      <c r="AC36" s="47"/>
    </row>
    <row r="37" spans="2:30" ht="17.25" customHeight="1" x14ac:dyDescent="0.15">
      <c r="B37" s="243" t="s">
        <v>67</v>
      </c>
      <c r="C37" s="241"/>
      <c r="D37" s="241"/>
      <c r="E37" s="58" t="s">
        <v>198</v>
      </c>
      <c r="F37" s="60">
        <v>103</v>
      </c>
      <c r="G37" s="58" t="s">
        <v>199</v>
      </c>
      <c r="H37" s="58" t="s">
        <v>198</v>
      </c>
      <c r="I37" s="60">
        <v>35</v>
      </c>
      <c r="J37" s="58" t="s">
        <v>199</v>
      </c>
      <c r="K37" s="58" t="s">
        <v>198</v>
      </c>
      <c r="L37" s="60">
        <v>167</v>
      </c>
      <c r="M37" s="58" t="s">
        <v>199</v>
      </c>
      <c r="N37" s="58" t="s">
        <v>198</v>
      </c>
      <c r="O37" s="60">
        <v>32</v>
      </c>
      <c r="P37" s="58" t="s">
        <v>199</v>
      </c>
      <c r="Q37" s="58" t="s">
        <v>198</v>
      </c>
      <c r="R37" s="60">
        <v>20</v>
      </c>
      <c r="S37" s="58" t="s">
        <v>199</v>
      </c>
      <c r="T37" s="58" t="s">
        <v>198</v>
      </c>
      <c r="U37" s="60">
        <v>0</v>
      </c>
      <c r="V37" s="58" t="s">
        <v>199</v>
      </c>
      <c r="W37" s="58" t="s">
        <v>198</v>
      </c>
      <c r="X37" s="60">
        <v>0</v>
      </c>
      <c r="Y37" s="58" t="s">
        <v>199</v>
      </c>
      <c r="Z37" s="58" t="s">
        <v>198</v>
      </c>
      <c r="AA37" s="60">
        <v>0</v>
      </c>
      <c r="AB37" s="58" t="s">
        <v>199</v>
      </c>
      <c r="AC37" s="47"/>
    </row>
    <row r="38" spans="2:30" ht="17.25" customHeight="1" x14ac:dyDescent="0.15">
      <c r="B38" s="243"/>
      <c r="C38" s="241" t="s">
        <v>13</v>
      </c>
      <c r="D38" s="241"/>
      <c r="E38" s="231">
        <v>82</v>
      </c>
      <c r="F38" s="231"/>
      <c r="G38" s="231"/>
      <c r="H38" s="231">
        <v>52</v>
      </c>
      <c r="I38" s="231"/>
      <c r="J38" s="231"/>
      <c r="K38" s="231">
        <v>172</v>
      </c>
      <c r="L38" s="231"/>
      <c r="M38" s="231"/>
      <c r="N38" s="231">
        <v>20</v>
      </c>
      <c r="O38" s="231"/>
      <c r="P38" s="231"/>
      <c r="Q38" s="231">
        <v>18</v>
      </c>
      <c r="R38" s="231"/>
      <c r="S38" s="231"/>
      <c r="T38" s="231">
        <v>1</v>
      </c>
      <c r="U38" s="231"/>
      <c r="V38" s="231"/>
      <c r="W38" s="231">
        <v>0</v>
      </c>
      <c r="X38" s="231"/>
      <c r="Y38" s="231"/>
      <c r="Z38" s="231">
        <v>1</v>
      </c>
      <c r="AA38" s="231"/>
      <c r="AB38" s="231"/>
      <c r="AC38" s="47"/>
    </row>
    <row r="39" spans="2:30" ht="17.25" customHeight="1" x14ac:dyDescent="0.15">
      <c r="B39" s="243"/>
      <c r="C39" s="241"/>
      <c r="D39" s="241"/>
      <c r="E39" s="58" t="s">
        <v>198</v>
      </c>
      <c r="F39" s="60">
        <v>91</v>
      </c>
      <c r="G39" s="58" t="s">
        <v>199</v>
      </c>
      <c r="H39" s="58" t="s">
        <v>198</v>
      </c>
      <c r="I39" s="60">
        <v>31</v>
      </c>
      <c r="J39" s="58" t="s">
        <v>199</v>
      </c>
      <c r="K39" s="58" t="s">
        <v>198</v>
      </c>
      <c r="L39" s="60">
        <v>193</v>
      </c>
      <c r="M39" s="58" t="s">
        <v>199</v>
      </c>
      <c r="N39" s="58" t="s">
        <v>198</v>
      </c>
      <c r="O39" s="60">
        <v>33</v>
      </c>
      <c r="P39" s="58" t="s">
        <v>199</v>
      </c>
      <c r="Q39" s="58" t="s">
        <v>198</v>
      </c>
      <c r="R39" s="60">
        <v>32</v>
      </c>
      <c r="S39" s="58" t="s">
        <v>199</v>
      </c>
      <c r="T39" s="58" t="s">
        <v>198</v>
      </c>
      <c r="U39" s="60">
        <v>0</v>
      </c>
      <c r="V39" s="58" t="s">
        <v>199</v>
      </c>
      <c r="W39" s="58" t="s">
        <v>198</v>
      </c>
      <c r="X39" s="60">
        <v>0</v>
      </c>
      <c r="Y39" s="58" t="s">
        <v>199</v>
      </c>
      <c r="Z39" s="58" t="s">
        <v>198</v>
      </c>
      <c r="AA39" s="60">
        <v>2</v>
      </c>
      <c r="AB39" s="58" t="s">
        <v>199</v>
      </c>
    </row>
    <row r="40" spans="2:30" ht="17.25" customHeight="1" x14ac:dyDescent="0.15">
      <c r="B40" s="243"/>
      <c r="C40" s="241" t="s">
        <v>15</v>
      </c>
      <c r="D40" s="241"/>
      <c r="E40" s="231">
        <v>89</v>
      </c>
      <c r="F40" s="231"/>
      <c r="G40" s="231"/>
      <c r="H40" s="231">
        <v>47</v>
      </c>
      <c r="I40" s="231"/>
      <c r="J40" s="231"/>
      <c r="K40" s="231">
        <v>161</v>
      </c>
      <c r="L40" s="231"/>
      <c r="M40" s="231"/>
      <c r="N40" s="231">
        <v>36</v>
      </c>
      <c r="O40" s="231"/>
      <c r="P40" s="231"/>
      <c r="Q40" s="231">
        <v>36</v>
      </c>
      <c r="R40" s="231"/>
      <c r="S40" s="231"/>
      <c r="T40" s="231">
        <v>0</v>
      </c>
      <c r="U40" s="231"/>
      <c r="V40" s="231"/>
      <c r="W40" s="231">
        <v>0</v>
      </c>
      <c r="X40" s="231"/>
      <c r="Y40" s="231"/>
      <c r="Z40" s="231">
        <v>0</v>
      </c>
      <c r="AA40" s="231"/>
      <c r="AB40" s="231"/>
    </row>
    <row r="41" spans="2:30" ht="17.25" customHeight="1" x14ac:dyDescent="0.15">
      <c r="B41" s="243"/>
      <c r="C41" s="241"/>
      <c r="D41" s="241"/>
      <c r="E41" s="58" t="s">
        <v>198</v>
      </c>
      <c r="F41" s="60">
        <v>82</v>
      </c>
      <c r="G41" s="58" t="s">
        <v>199</v>
      </c>
      <c r="H41" s="58" t="s">
        <v>198</v>
      </c>
      <c r="I41" s="60">
        <v>35</v>
      </c>
      <c r="J41" s="58" t="s">
        <v>199</v>
      </c>
      <c r="K41" s="58" t="s">
        <v>198</v>
      </c>
      <c r="L41" s="60">
        <v>152</v>
      </c>
      <c r="M41" s="58" t="s">
        <v>199</v>
      </c>
      <c r="N41" s="58" t="s">
        <v>198</v>
      </c>
      <c r="O41" s="60">
        <v>34</v>
      </c>
      <c r="P41" s="58" t="s">
        <v>199</v>
      </c>
      <c r="Q41" s="58" t="s">
        <v>198</v>
      </c>
      <c r="R41" s="60">
        <v>29</v>
      </c>
      <c r="S41" s="58" t="s">
        <v>91</v>
      </c>
      <c r="T41" s="58" t="s">
        <v>198</v>
      </c>
      <c r="U41" s="60">
        <v>0</v>
      </c>
      <c r="V41" s="58" t="s">
        <v>199</v>
      </c>
      <c r="W41" s="58" t="s">
        <v>198</v>
      </c>
      <c r="X41" s="60">
        <v>0</v>
      </c>
      <c r="Y41" s="58" t="s">
        <v>199</v>
      </c>
      <c r="Z41" s="58" t="s">
        <v>198</v>
      </c>
      <c r="AA41" s="60">
        <v>0</v>
      </c>
      <c r="AB41" s="58" t="s">
        <v>199</v>
      </c>
    </row>
    <row r="42" spans="2:30" ht="17.25" customHeight="1" x14ac:dyDescent="0.15">
      <c r="B42" s="243"/>
      <c r="C42" s="241" t="s">
        <v>16</v>
      </c>
      <c r="D42" s="241"/>
      <c r="E42" s="231">
        <v>144</v>
      </c>
      <c r="F42" s="231"/>
      <c r="G42" s="231"/>
      <c r="H42" s="231">
        <v>59</v>
      </c>
      <c r="I42" s="231"/>
      <c r="J42" s="231"/>
      <c r="K42" s="231">
        <v>231</v>
      </c>
      <c r="L42" s="231"/>
      <c r="M42" s="231"/>
      <c r="N42" s="231">
        <v>63</v>
      </c>
      <c r="O42" s="231"/>
      <c r="P42" s="231"/>
      <c r="Q42" s="231">
        <v>28</v>
      </c>
      <c r="R42" s="231"/>
      <c r="S42" s="231"/>
      <c r="T42" s="231">
        <v>0</v>
      </c>
      <c r="U42" s="231"/>
      <c r="V42" s="231"/>
      <c r="W42" s="231">
        <v>0</v>
      </c>
      <c r="X42" s="231"/>
      <c r="Y42" s="231"/>
      <c r="Z42" s="231">
        <v>7</v>
      </c>
      <c r="AA42" s="231"/>
      <c r="AB42" s="231"/>
    </row>
    <row r="43" spans="2:30" ht="17.25" customHeight="1" x14ac:dyDescent="0.15">
      <c r="B43" s="243"/>
      <c r="C43" s="241"/>
      <c r="D43" s="241"/>
      <c r="E43" s="58" t="s">
        <v>198</v>
      </c>
      <c r="F43" s="60">
        <v>135</v>
      </c>
      <c r="G43" s="58" t="s">
        <v>199</v>
      </c>
      <c r="H43" s="58" t="s">
        <v>198</v>
      </c>
      <c r="I43" s="60">
        <v>69</v>
      </c>
      <c r="J43" s="58" t="s">
        <v>199</v>
      </c>
      <c r="K43" s="58" t="s">
        <v>198</v>
      </c>
      <c r="L43" s="60">
        <v>222</v>
      </c>
      <c r="M43" s="58" t="s">
        <v>199</v>
      </c>
      <c r="N43" s="58" t="s">
        <v>198</v>
      </c>
      <c r="O43" s="60">
        <v>58</v>
      </c>
      <c r="P43" s="58" t="s">
        <v>199</v>
      </c>
      <c r="Q43" s="58" t="s">
        <v>198</v>
      </c>
      <c r="R43" s="60">
        <v>43</v>
      </c>
      <c r="S43" s="58" t="s">
        <v>199</v>
      </c>
      <c r="T43" s="58" t="s">
        <v>198</v>
      </c>
      <c r="U43" s="60">
        <v>0</v>
      </c>
      <c r="V43" s="58" t="s">
        <v>199</v>
      </c>
      <c r="W43" s="58" t="s">
        <v>198</v>
      </c>
      <c r="X43" s="60">
        <v>0</v>
      </c>
      <c r="Y43" s="58" t="s">
        <v>199</v>
      </c>
      <c r="Z43" s="58" t="s">
        <v>198</v>
      </c>
      <c r="AA43" s="60">
        <v>6</v>
      </c>
      <c r="AB43" s="58" t="s">
        <v>199</v>
      </c>
    </row>
    <row r="44" spans="2:30" ht="18" customHeight="1" x14ac:dyDescent="0.15">
      <c r="B44" s="243"/>
      <c r="C44" s="241" t="s">
        <v>9</v>
      </c>
      <c r="D44" s="241"/>
      <c r="E44" s="231">
        <v>0</v>
      </c>
      <c r="F44" s="231"/>
      <c r="G44" s="231"/>
      <c r="H44" s="231">
        <v>0</v>
      </c>
      <c r="I44" s="231"/>
      <c r="J44" s="231"/>
      <c r="K44" s="231">
        <v>0</v>
      </c>
      <c r="L44" s="231"/>
      <c r="M44" s="231"/>
      <c r="N44" s="231">
        <v>0</v>
      </c>
      <c r="O44" s="231"/>
      <c r="P44" s="231"/>
      <c r="Q44" s="231">
        <v>0</v>
      </c>
      <c r="R44" s="231"/>
      <c r="S44" s="231"/>
      <c r="T44" s="231">
        <v>0</v>
      </c>
      <c r="U44" s="231"/>
      <c r="V44" s="231"/>
      <c r="W44" s="231">
        <v>0</v>
      </c>
      <c r="X44" s="231"/>
      <c r="Y44" s="231"/>
      <c r="Z44" s="231">
        <v>0</v>
      </c>
      <c r="AA44" s="231"/>
      <c r="AB44" s="231"/>
    </row>
    <row r="45" spans="2:30" ht="18" customHeight="1" x14ac:dyDescent="0.15">
      <c r="B45" s="243"/>
      <c r="C45" s="241" t="s">
        <v>149</v>
      </c>
      <c r="D45" s="241"/>
      <c r="E45" s="58" t="s">
        <v>198</v>
      </c>
      <c r="F45" s="60">
        <v>0</v>
      </c>
      <c r="G45" s="58" t="s">
        <v>199</v>
      </c>
      <c r="H45" s="58" t="s">
        <v>198</v>
      </c>
      <c r="I45" s="60">
        <v>0</v>
      </c>
      <c r="J45" s="58" t="s">
        <v>199</v>
      </c>
      <c r="K45" s="58" t="s">
        <v>198</v>
      </c>
      <c r="L45" s="60">
        <v>0</v>
      </c>
      <c r="M45" s="58" t="s">
        <v>91</v>
      </c>
      <c r="N45" s="58" t="s">
        <v>198</v>
      </c>
      <c r="O45" s="60">
        <v>0</v>
      </c>
      <c r="P45" s="58" t="s">
        <v>199</v>
      </c>
      <c r="Q45" s="58" t="s">
        <v>198</v>
      </c>
      <c r="R45" s="60">
        <v>0</v>
      </c>
      <c r="S45" s="58" t="s">
        <v>199</v>
      </c>
      <c r="T45" s="58" t="s">
        <v>198</v>
      </c>
      <c r="U45" s="60">
        <v>0</v>
      </c>
      <c r="V45" s="58" t="s">
        <v>199</v>
      </c>
      <c r="W45" s="58" t="s">
        <v>198</v>
      </c>
      <c r="X45" s="60">
        <v>0</v>
      </c>
      <c r="Y45" s="58" t="s">
        <v>199</v>
      </c>
      <c r="Z45" s="58" t="s">
        <v>198</v>
      </c>
      <c r="AA45" s="60">
        <v>0</v>
      </c>
      <c r="AB45" s="58" t="s">
        <v>199</v>
      </c>
    </row>
    <row r="46" spans="2:30" ht="18" customHeight="1" x14ac:dyDescent="0.15">
      <c r="B46" s="243"/>
      <c r="C46" s="241" t="s">
        <v>189</v>
      </c>
      <c r="D46" s="241"/>
      <c r="E46" s="231">
        <v>0</v>
      </c>
      <c r="F46" s="231"/>
      <c r="G46" s="231"/>
      <c r="H46" s="231">
        <v>0</v>
      </c>
      <c r="I46" s="231"/>
      <c r="J46" s="231"/>
      <c r="K46" s="231">
        <v>0</v>
      </c>
      <c r="L46" s="231"/>
      <c r="M46" s="231"/>
      <c r="N46" s="231">
        <v>0</v>
      </c>
      <c r="O46" s="231"/>
      <c r="P46" s="231"/>
      <c r="Q46" s="231">
        <v>0</v>
      </c>
      <c r="R46" s="231"/>
      <c r="S46" s="231"/>
      <c r="T46" s="231">
        <v>0</v>
      </c>
      <c r="U46" s="231"/>
      <c r="V46" s="231"/>
      <c r="W46" s="231">
        <v>0</v>
      </c>
      <c r="X46" s="231"/>
      <c r="Y46" s="231"/>
      <c r="Z46" s="231">
        <v>0</v>
      </c>
      <c r="AA46" s="231"/>
      <c r="AB46" s="231"/>
    </row>
    <row r="47" spans="2:30" ht="18" customHeight="1" x14ac:dyDescent="0.15">
      <c r="B47" s="243"/>
      <c r="C47" s="241" t="s">
        <v>190</v>
      </c>
      <c r="D47" s="241"/>
      <c r="E47" s="58" t="s">
        <v>198</v>
      </c>
      <c r="F47" s="60">
        <v>0</v>
      </c>
      <c r="G47" s="58" t="s">
        <v>199</v>
      </c>
      <c r="H47" s="58" t="s">
        <v>198</v>
      </c>
      <c r="I47" s="60">
        <v>0</v>
      </c>
      <c r="J47" s="58" t="s">
        <v>199</v>
      </c>
      <c r="K47" s="58" t="s">
        <v>198</v>
      </c>
      <c r="L47" s="60">
        <v>0</v>
      </c>
      <c r="M47" s="58" t="s">
        <v>199</v>
      </c>
      <c r="N47" s="58" t="s">
        <v>198</v>
      </c>
      <c r="O47" s="60">
        <v>0</v>
      </c>
      <c r="P47" s="58" t="s">
        <v>199</v>
      </c>
      <c r="Q47" s="58" t="s">
        <v>198</v>
      </c>
      <c r="R47" s="60">
        <v>0</v>
      </c>
      <c r="S47" s="58" t="s">
        <v>199</v>
      </c>
      <c r="T47" s="58" t="s">
        <v>198</v>
      </c>
      <c r="U47" s="60">
        <v>0</v>
      </c>
      <c r="V47" s="58" t="s">
        <v>199</v>
      </c>
      <c r="W47" s="58" t="s">
        <v>198</v>
      </c>
      <c r="X47" s="60">
        <v>0</v>
      </c>
      <c r="Y47" s="58" t="s">
        <v>199</v>
      </c>
      <c r="Z47" s="58" t="s">
        <v>198</v>
      </c>
      <c r="AA47" s="60">
        <v>0</v>
      </c>
      <c r="AB47" s="58" t="s">
        <v>199</v>
      </c>
    </row>
    <row r="48" spans="2:30" x14ac:dyDescent="0.15">
      <c r="C48" s="64"/>
      <c r="D48" s="64"/>
      <c r="E48" s="58"/>
      <c r="F48" s="60"/>
      <c r="G48" s="58"/>
      <c r="H48" s="58"/>
      <c r="I48" s="60"/>
      <c r="J48" s="58"/>
      <c r="K48" s="58"/>
      <c r="L48" s="60"/>
      <c r="M48" s="58"/>
      <c r="N48" s="58"/>
      <c r="O48" s="60"/>
      <c r="P48" s="58"/>
      <c r="Q48" s="58"/>
      <c r="R48" s="60"/>
      <c r="S48" s="58"/>
      <c r="T48" s="58"/>
      <c r="U48" s="60"/>
      <c r="V48" s="58"/>
      <c r="W48" s="58"/>
      <c r="X48" s="60"/>
      <c r="Y48" s="58"/>
      <c r="Z48" s="58"/>
      <c r="AA48" s="60"/>
      <c r="AB48" s="58"/>
    </row>
    <row r="49" spans="2:30" x14ac:dyDescent="0.15">
      <c r="B49" s="242" t="s">
        <v>193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</row>
    <row r="50" spans="2:30" x14ac:dyDescent="0.15">
      <c r="B50" s="36"/>
      <c r="C50" s="36"/>
      <c r="D50" s="36"/>
      <c r="E50" s="36"/>
      <c r="F50" s="36"/>
      <c r="G50" s="36"/>
      <c r="H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2:30" x14ac:dyDescent="0.15">
      <c r="AD51" s="81"/>
    </row>
    <row r="52" spans="2:30" x14ac:dyDescent="0.15"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</row>
    <row r="53" spans="2:30" x14ac:dyDescent="0.15"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</sheetData>
  <mergeCells count="308">
    <mergeCell ref="C36:D36"/>
    <mergeCell ref="C35:D35"/>
    <mergeCell ref="E42:G42"/>
    <mergeCell ref="E40:G40"/>
    <mergeCell ref="E36:G36"/>
    <mergeCell ref="C41:D41"/>
    <mergeCell ref="C43:D43"/>
    <mergeCell ref="C44:D44"/>
    <mergeCell ref="E44:G44"/>
    <mergeCell ref="E38:G38"/>
    <mergeCell ref="W2:AB2"/>
    <mergeCell ref="Z23:AB23"/>
    <mergeCell ref="W27:Y27"/>
    <mergeCell ref="W16:Y16"/>
    <mergeCell ref="T17:V17"/>
    <mergeCell ref="Z13:AB13"/>
    <mergeCell ref="Z18:AB18"/>
    <mergeCell ref="T16:V16"/>
    <mergeCell ref="Z12:AB12"/>
    <mergeCell ref="W12:Y12"/>
    <mergeCell ref="W13:Y13"/>
    <mergeCell ref="T7:V7"/>
    <mergeCell ref="Z3:AB5"/>
    <mergeCell ref="W4:Y5"/>
    <mergeCell ref="Z6:AB6"/>
    <mergeCell ref="T3:Y3"/>
    <mergeCell ref="W6:Y6"/>
    <mergeCell ref="Z27:AB27"/>
    <mergeCell ref="Z19:AB19"/>
    <mergeCell ref="W18:Y18"/>
    <mergeCell ref="Z17:AB17"/>
    <mergeCell ref="W14:Y14"/>
    <mergeCell ref="Z16:AB16"/>
    <mergeCell ref="Z15:AB15"/>
    <mergeCell ref="C34:D34"/>
    <mergeCell ref="E25:G25"/>
    <mergeCell ref="H25:J25"/>
    <mergeCell ref="C42:D42"/>
    <mergeCell ref="K40:M40"/>
    <mergeCell ref="H20:J20"/>
    <mergeCell ref="H19:J19"/>
    <mergeCell ref="K23:M23"/>
    <mergeCell ref="E24:G24"/>
    <mergeCell ref="E19:G19"/>
    <mergeCell ref="C32:D32"/>
    <mergeCell ref="H32:J32"/>
    <mergeCell ref="E26:G26"/>
    <mergeCell ref="E21:G21"/>
    <mergeCell ref="E22:G22"/>
    <mergeCell ref="H23:J23"/>
    <mergeCell ref="H22:J22"/>
    <mergeCell ref="H24:J24"/>
    <mergeCell ref="E20:G20"/>
    <mergeCell ref="E23:G23"/>
    <mergeCell ref="B27:D27"/>
    <mergeCell ref="K24:M24"/>
    <mergeCell ref="K25:M25"/>
    <mergeCell ref="E32:G32"/>
    <mergeCell ref="K14:M14"/>
    <mergeCell ref="T14:V14"/>
    <mergeCell ref="W17:Y17"/>
    <mergeCell ref="N15:P15"/>
    <mergeCell ref="W19:Y19"/>
    <mergeCell ref="N17:P17"/>
    <mergeCell ref="K15:M15"/>
    <mergeCell ref="K18:M18"/>
    <mergeCell ref="H44:J44"/>
    <mergeCell ref="K44:M44"/>
    <mergeCell ref="Q38:S38"/>
    <mergeCell ref="K17:M17"/>
    <mergeCell ref="N42:P42"/>
    <mergeCell ref="H34:J34"/>
    <mergeCell ref="H14:J14"/>
    <mergeCell ref="H18:J18"/>
    <mergeCell ref="K20:M20"/>
    <mergeCell ref="H15:J15"/>
    <mergeCell ref="H21:J21"/>
    <mergeCell ref="K16:M16"/>
    <mergeCell ref="H17:J17"/>
    <mergeCell ref="K21:M21"/>
    <mergeCell ref="K19:M19"/>
    <mergeCell ref="Q24:S24"/>
    <mergeCell ref="E18:G18"/>
    <mergeCell ref="E6:G6"/>
    <mergeCell ref="E9:G9"/>
    <mergeCell ref="E10:G10"/>
    <mergeCell ref="E14:G14"/>
    <mergeCell ref="E16:G16"/>
    <mergeCell ref="E17:G17"/>
    <mergeCell ref="E13:G13"/>
    <mergeCell ref="E11:G11"/>
    <mergeCell ref="K13:M13"/>
    <mergeCell ref="K7:M7"/>
    <mergeCell ref="K6:M6"/>
    <mergeCell ref="K11:M11"/>
    <mergeCell ref="H9:J9"/>
    <mergeCell ref="H6:J6"/>
    <mergeCell ref="B28:B31"/>
    <mergeCell ref="E28:G28"/>
    <mergeCell ref="E27:G27"/>
    <mergeCell ref="H26:J26"/>
    <mergeCell ref="C30:D30"/>
    <mergeCell ref="H30:J30"/>
    <mergeCell ref="K26:M26"/>
    <mergeCell ref="H28:J28"/>
    <mergeCell ref="K28:M28"/>
    <mergeCell ref="C31:D31"/>
    <mergeCell ref="C28:D28"/>
    <mergeCell ref="K30:M30"/>
    <mergeCell ref="C29:D29"/>
    <mergeCell ref="E30:G30"/>
    <mergeCell ref="K27:M27"/>
    <mergeCell ref="H27:J27"/>
    <mergeCell ref="H11:J11"/>
    <mergeCell ref="H12:J12"/>
    <mergeCell ref="W8:Y8"/>
    <mergeCell ref="H10:J10"/>
    <mergeCell ref="K9:M9"/>
    <mergeCell ref="K10:M10"/>
    <mergeCell ref="C3:D3"/>
    <mergeCell ref="E3:M3"/>
    <mergeCell ref="H7:J7"/>
    <mergeCell ref="E8:G8"/>
    <mergeCell ref="H8:J8"/>
    <mergeCell ref="E7:G7"/>
    <mergeCell ref="K8:M8"/>
    <mergeCell ref="K4:M5"/>
    <mergeCell ref="H4:J5"/>
    <mergeCell ref="E4:G5"/>
    <mergeCell ref="C8:D8"/>
    <mergeCell ref="C7:D7"/>
    <mergeCell ref="C6:D6"/>
    <mergeCell ref="N3:S3"/>
    <mergeCell ref="N4:P5"/>
    <mergeCell ref="T4:V5"/>
    <mergeCell ref="Q4:S5"/>
    <mergeCell ref="Q6:S6"/>
    <mergeCell ref="N6:P6"/>
    <mergeCell ref="N7:P7"/>
    <mergeCell ref="B6:B12"/>
    <mergeCell ref="K22:M22"/>
    <mergeCell ref="E15:G15"/>
    <mergeCell ref="W7:Y7"/>
    <mergeCell ref="H16:J16"/>
    <mergeCell ref="Q15:S15"/>
    <mergeCell ref="Q14:S14"/>
    <mergeCell ref="N8:P8"/>
    <mergeCell ref="T13:V13"/>
    <mergeCell ref="N13:P13"/>
    <mergeCell ref="N14:P14"/>
    <mergeCell ref="T15:V15"/>
    <mergeCell ref="Q11:S11"/>
    <mergeCell ref="Q13:S13"/>
    <mergeCell ref="H13:J13"/>
    <mergeCell ref="C12:D12"/>
    <mergeCell ref="C9:D9"/>
    <mergeCell ref="C10:D10"/>
    <mergeCell ref="C11:D11"/>
    <mergeCell ref="E12:G12"/>
    <mergeCell ref="K12:M12"/>
    <mergeCell ref="W9:Y9"/>
    <mergeCell ref="T9:V9"/>
    <mergeCell ref="Q8:S8"/>
    <mergeCell ref="Z10:AB10"/>
    <mergeCell ref="T10:V10"/>
    <mergeCell ref="Z8:AB8"/>
    <mergeCell ref="Z9:AB9"/>
    <mergeCell ref="T6:V6"/>
    <mergeCell ref="Q20:S20"/>
    <mergeCell ref="N20:P20"/>
    <mergeCell ref="N19:P19"/>
    <mergeCell ref="Q22:S22"/>
    <mergeCell ref="N11:P11"/>
    <mergeCell ref="Q12:S12"/>
    <mergeCell ref="W11:Y11"/>
    <mergeCell ref="T12:V12"/>
    <mergeCell ref="Z7:AB7"/>
    <mergeCell ref="Z11:AB11"/>
    <mergeCell ref="T11:V11"/>
    <mergeCell ref="W10:Y10"/>
    <mergeCell ref="Z14:AB14"/>
    <mergeCell ref="W15:Y15"/>
    <mergeCell ref="W20:Y20"/>
    <mergeCell ref="Z20:AB20"/>
    <mergeCell ref="Z21:AB21"/>
    <mergeCell ref="W21:Y21"/>
    <mergeCell ref="Q10:S10"/>
    <mergeCell ref="N24:P24"/>
    <mergeCell ref="Q7:S7"/>
    <mergeCell ref="Q9:S9"/>
    <mergeCell ref="T8:V8"/>
    <mergeCell ref="Q17:S17"/>
    <mergeCell ref="Q16:S16"/>
    <mergeCell ref="N16:P16"/>
    <mergeCell ref="T18:V18"/>
    <mergeCell ref="Q18:S18"/>
    <mergeCell ref="N18:P18"/>
    <mergeCell ref="N23:P23"/>
    <mergeCell ref="T19:V19"/>
    <mergeCell ref="T24:V24"/>
    <mergeCell ref="T20:V20"/>
    <mergeCell ref="Q19:S19"/>
    <mergeCell ref="N22:P22"/>
    <mergeCell ref="N21:P21"/>
    <mergeCell ref="Q21:S21"/>
    <mergeCell ref="Q23:S23"/>
    <mergeCell ref="T21:V21"/>
    <mergeCell ref="N12:P12"/>
    <mergeCell ref="N9:P9"/>
    <mergeCell ref="N10:P10"/>
    <mergeCell ref="T22:V22"/>
    <mergeCell ref="T23:V23"/>
    <mergeCell ref="W23:Y23"/>
    <mergeCell ref="Z24:AB24"/>
    <mergeCell ref="W24:Y24"/>
    <mergeCell ref="W22:Y22"/>
    <mergeCell ref="Z32:AB32"/>
    <mergeCell ref="Z22:AB22"/>
    <mergeCell ref="T27:V27"/>
    <mergeCell ref="T28:V28"/>
    <mergeCell ref="T30:V30"/>
    <mergeCell ref="T25:V25"/>
    <mergeCell ref="W25:Y25"/>
    <mergeCell ref="Z25:AB25"/>
    <mergeCell ref="W30:Y30"/>
    <mergeCell ref="Z26:AB26"/>
    <mergeCell ref="Z30:AB30"/>
    <mergeCell ref="W26:Y26"/>
    <mergeCell ref="W28:Y28"/>
    <mergeCell ref="T26:V26"/>
    <mergeCell ref="Z28:AB28"/>
    <mergeCell ref="W32:Y32"/>
    <mergeCell ref="T32:V32"/>
    <mergeCell ref="N25:P25"/>
    <mergeCell ref="H40:J40"/>
    <mergeCell ref="H42:J42"/>
    <mergeCell ref="K42:M42"/>
    <mergeCell ref="Q28:S28"/>
    <mergeCell ref="Q32:S32"/>
    <mergeCell ref="Q34:S34"/>
    <mergeCell ref="Q30:S30"/>
    <mergeCell ref="N26:P26"/>
    <mergeCell ref="Q27:S27"/>
    <mergeCell ref="N30:P30"/>
    <mergeCell ref="Q26:S26"/>
    <mergeCell ref="N28:P28"/>
    <mergeCell ref="N27:P27"/>
    <mergeCell ref="Q25:S25"/>
    <mergeCell ref="N40:P40"/>
    <mergeCell ref="N32:P32"/>
    <mergeCell ref="H38:J38"/>
    <mergeCell ref="H36:J36"/>
    <mergeCell ref="K36:M36"/>
    <mergeCell ref="K32:M32"/>
    <mergeCell ref="N36:P36"/>
    <mergeCell ref="N34:P34"/>
    <mergeCell ref="K38:M38"/>
    <mergeCell ref="K34:M34"/>
    <mergeCell ref="N38:P38"/>
    <mergeCell ref="E34:G34"/>
    <mergeCell ref="E52:G52"/>
    <mergeCell ref="H52:J52"/>
    <mergeCell ref="K52:M52"/>
    <mergeCell ref="N52:P52"/>
    <mergeCell ref="W44:Y44"/>
    <mergeCell ref="T44:V44"/>
    <mergeCell ref="W46:Y46"/>
    <mergeCell ref="Q52:S52"/>
    <mergeCell ref="T52:V52"/>
    <mergeCell ref="W52:Y52"/>
    <mergeCell ref="T34:V34"/>
    <mergeCell ref="K46:M46"/>
    <mergeCell ref="Q44:S44"/>
    <mergeCell ref="N44:P44"/>
    <mergeCell ref="B49:AB49"/>
    <mergeCell ref="Z46:AB46"/>
    <mergeCell ref="C47:D47"/>
    <mergeCell ref="B37:B47"/>
    <mergeCell ref="N46:P46"/>
    <mergeCell ref="C37:D37"/>
    <mergeCell ref="E46:G46"/>
    <mergeCell ref="H46:J46"/>
    <mergeCell ref="W40:Y40"/>
    <mergeCell ref="Z40:AB40"/>
    <mergeCell ref="Z38:AB38"/>
    <mergeCell ref="W38:Y38"/>
    <mergeCell ref="C46:D46"/>
    <mergeCell ref="C39:D39"/>
    <mergeCell ref="C38:D38"/>
    <mergeCell ref="C40:D40"/>
    <mergeCell ref="C45:D45"/>
    <mergeCell ref="T36:V36"/>
    <mergeCell ref="W36:Y36"/>
    <mergeCell ref="W34:Y34"/>
    <mergeCell ref="Z52:AB52"/>
    <mergeCell ref="Z42:AB42"/>
    <mergeCell ref="W42:Y42"/>
    <mergeCell ref="Q42:S42"/>
    <mergeCell ref="T42:V42"/>
    <mergeCell ref="Q36:S36"/>
    <mergeCell ref="Z36:AB36"/>
    <mergeCell ref="Q40:S40"/>
    <mergeCell ref="T40:V40"/>
    <mergeCell ref="T38:V38"/>
    <mergeCell ref="Z44:AB44"/>
    <mergeCell ref="T46:V46"/>
    <mergeCell ref="Q46:S46"/>
    <mergeCell ref="Z34:AB34"/>
  </mergeCells>
  <phoneticPr fontId="3"/>
  <pageMargins left="0.59055118110236227" right="0.19685039370078741" top="0.59055118110236227" bottom="0.19685039370078741" header="0.51181102362204722" footer="0.31496062992125984"/>
  <pageSetup paperSize="9" scale="96" orientation="portrait" blackAndWhite="1" r:id="rId1"/>
  <headerFooter alignWithMargins="0"/>
  <colBreaks count="1" manualBreakCount="1">
    <brk id="28" min="2" max="4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75" style="24" customWidth="1"/>
    <col min="25" max="26" width="2" style="24" customWidth="1"/>
    <col min="27" max="27" width="6.625" style="24" customWidth="1"/>
    <col min="28" max="28" width="2" style="24" customWidth="1"/>
    <col min="29" max="16384" width="9" style="24"/>
  </cols>
  <sheetData>
    <row r="1" spans="2:37" x14ac:dyDescent="0.15"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2:37" ht="27" customHeight="1" x14ac:dyDescent="0.15">
      <c r="B2" s="22" t="s">
        <v>72</v>
      </c>
      <c r="C2" s="23"/>
      <c r="D2" s="23"/>
      <c r="E2" s="23"/>
      <c r="F2" s="23"/>
      <c r="G2" s="23"/>
      <c r="H2" s="23"/>
      <c r="I2" s="23"/>
      <c r="U2" s="30"/>
      <c r="V2" s="30"/>
      <c r="W2" s="30"/>
      <c r="X2" s="193" t="s">
        <v>209</v>
      </c>
      <c r="Y2" s="249"/>
      <c r="Z2" s="249"/>
      <c r="AA2" s="249"/>
      <c r="AB2" s="249"/>
    </row>
    <row r="3" spans="2:37" ht="25.5" customHeight="1" x14ac:dyDescent="0.15">
      <c r="C3" s="220" t="s">
        <v>170</v>
      </c>
      <c r="D3" s="220"/>
      <c r="E3" s="186" t="s">
        <v>73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2:37" ht="25.5" customHeight="1" x14ac:dyDescent="0.15">
      <c r="E4" s="186" t="s">
        <v>74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 t="s">
        <v>75</v>
      </c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</row>
    <row r="5" spans="2:37" ht="25.5" customHeight="1" x14ac:dyDescent="0.15">
      <c r="B5" s="65" t="s">
        <v>5</v>
      </c>
      <c r="E5" s="251" t="s">
        <v>216</v>
      </c>
      <c r="F5" s="251"/>
      <c r="G5" s="251"/>
      <c r="H5" s="251" t="s">
        <v>76</v>
      </c>
      <c r="I5" s="251"/>
      <c r="J5" s="251"/>
      <c r="K5" s="186" t="s">
        <v>77</v>
      </c>
      <c r="L5" s="186"/>
      <c r="M5" s="186"/>
      <c r="N5" s="250" t="s">
        <v>78</v>
      </c>
      <c r="O5" s="250"/>
      <c r="P5" s="250"/>
      <c r="Q5" s="251" t="s">
        <v>79</v>
      </c>
      <c r="R5" s="251"/>
      <c r="S5" s="251"/>
      <c r="T5" s="250" t="s">
        <v>76</v>
      </c>
      <c r="U5" s="250"/>
      <c r="V5" s="250"/>
      <c r="W5" s="186" t="s">
        <v>77</v>
      </c>
      <c r="X5" s="186"/>
      <c r="Y5" s="186"/>
      <c r="Z5" s="250" t="s">
        <v>78</v>
      </c>
      <c r="AA5" s="250"/>
      <c r="AB5" s="250"/>
    </row>
    <row r="6" spans="2:37" ht="17.25" customHeight="1" x14ac:dyDescent="0.15">
      <c r="B6" s="234" t="s">
        <v>7</v>
      </c>
      <c r="C6" s="186">
        <v>24</v>
      </c>
      <c r="D6" s="186"/>
      <c r="E6" s="223">
        <v>130</v>
      </c>
      <c r="F6" s="220"/>
      <c r="G6" s="220"/>
      <c r="H6" s="223">
        <v>81</v>
      </c>
      <c r="I6" s="220"/>
      <c r="J6" s="220"/>
      <c r="K6" s="223">
        <v>1705</v>
      </c>
      <c r="L6" s="220"/>
      <c r="M6" s="220"/>
      <c r="N6" s="223">
        <v>3233</v>
      </c>
      <c r="O6" s="220"/>
      <c r="P6" s="220"/>
      <c r="Q6" s="223">
        <v>0</v>
      </c>
      <c r="R6" s="220"/>
      <c r="S6" s="220"/>
      <c r="T6" s="223">
        <v>0</v>
      </c>
      <c r="U6" s="220"/>
      <c r="V6" s="220"/>
      <c r="W6" s="223">
        <v>1</v>
      </c>
      <c r="X6" s="220"/>
      <c r="Y6" s="220"/>
      <c r="Z6" s="223">
        <v>2</v>
      </c>
      <c r="AA6" s="220"/>
      <c r="AB6" s="220"/>
      <c r="AD6" s="31"/>
    </row>
    <row r="7" spans="2:37" ht="17.25" customHeight="1" x14ac:dyDescent="0.15">
      <c r="B7" s="234"/>
      <c r="C7" s="186">
        <v>25</v>
      </c>
      <c r="D7" s="186"/>
      <c r="E7" s="223">
        <v>127</v>
      </c>
      <c r="F7" s="220"/>
      <c r="G7" s="220"/>
      <c r="H7" s="223">
        <v>77</v>
      </c>
      <c r="I7" s="220"/>
      <c r="J7" s="220"/>
      <c r="K7" s="223">
        <v>1647</v>
      </c>
      <c r="L7" s="220"/>
      <c r="M7" s="220"/>
      <c r="N7" s="223">
        <v>3125</v>
      </c>
      <c r="O7" s="220"/>
      <c r="P7" s="220"/>
      <c r="Q7" s="223">
        <v>0</v>
      </c>
      <c r="R7" s="220"/>
      <c r="S7" s="220"/>
      <c r="T7" s="223">
        <v>0</v>
      </c>
      <c r="U7" s="220"/>
      <c r="V7" s="220"/>
      <c r="W7" s="223">
        <v>1</v>
      </c>
      <c r="X7" s="220"/>
      <c r="Y7" s="220"/>
      <c r="Z7" s="223">
        <v>1</v>
      </c>
      <c r="AA7" s="220"/>
      <c r="AB7" s="220"/>
    </row>
    <row r="8" spans="2:37" ht="17.25" customHeight="1" x14ac:dyDescent="0.15">
      <c r="B8" s="234"/>
      <c r="C8" s="186">
        <v>26</v>
      </c>
      <c r="D8" s="186"/>
      <c r="E8" s="223">
        <v>119</v>
      </c>
      <c r="F8" s="220"/>
      <c r="G8" s="220"/>
      <c r="H8" s="223">
        <v>74</v>
      </c>
      <c r="I8" s="220"/>
      <c r="J8" s="220"/>
      <c r="K8" s="223">
        <v>1642</v>
      </c>
      <c r="L8" s="220"/>
      <c r="M8" s="220"/>
      <c r="N8" s="223">
        <v>3107</v>
      </c>
      <c r="O8" s="220"/>
      <c r="P8" s="220"/>
      <c r="Q8" s="223">
        <v>0</v>
      </c>
      <c r="R8" s="220"/>
      <c r="S8" s="220"/>
      <c r="T8" s="223">
        <v>0</v>
      </c>
      <c r="U8" s="220"/>
      <c r="V8" s="220"/>
      <c r="W8" s="223">
        <v>0</v>
      </c>
      <c r="X8" s="220"/>
      <c r="Y8" s="220"/>
      <c r="Z8" s="223">
        <v>0</v>
      </c>
      <c r="AA8" s="220"/>
      <c r="AB8" s="220"/>
    </row>
    <row r="9" spans="2:37" ht="17.25" customHeight="1" x14ac:dyDescent="0.15">
      <c r="B9" s="234"/>
      <c r="C9" s="186">
        <v>27</v>
      </c>
      <c r="D9" s="186"/>
      <c r="E9" s="223">
        <v>122</v>
      </c>
      <c r="F9" s="220"/>
      <c r="G9" s="220"/>
      <c r="H9" s="223">
        <v>77</v>
      </c>
      <c r="I9" s="220"/>
      <c r="J9" s="220"/>
      <c r="K9" s="223">
        <v>1589</v>
      </c>
      <c r="L9" s="220"/>
      <c r="M9" s="220"/>
      <c r="N9" s="223">
        <v>3036</v>
      </c>
      <c r="O9" s="220"/>
      <c r="P9" s="220"/>
      <c r="Q9" s="223">
        <v>0</v>
      </c>
      <c r="R9" s="220"/>
      <c r="S9" s="220"/>
      <c r="T9" s="223">
        <v>0</v>
      </c>
      <c r="U9" s="220"/>
      <c r="V9" s="220"/>
      <c r="W9" s="223">
        <v>0</v>
      </c>
      <c r="X9" s="220"/>
      <c r="Y9" s="220"/>
      <c r="Z9" s="223">
        <v>0</v>
      </c>
      <c r="AA9" s="220"/>
      <c r="AB9" s="220"/>
    </row>
    <row r="10" spans="2:37" ht="17.25" customHeight="1" x14ac:dyDescent="0.15">
      <c r="B10" s="234"/>
      <c r="C10" s="186">
        <v>28</v>
      </c>
      <c r="D10" s="186"/>
      <c r="E10" s="223">
        <v>118</v>
      </c>
      <c r="F10" s="220"/>
      <c r="G10" s="220"/>
      <c r="H10" s="223">
        <v>76</v>
      </c>
      <c r="I10" s="220"/>
      <c r="J10" s="220"/>
      <c r="K10" s="223">
        <v>1573</v>
      </c>
      <c r="L10" s="220"/>
      <c r="M10" s="220"/>
      <c r="N10" s="223">
        <v>3007</v>
      </c>
      <c r="O10" s="220"/>
      <c r="P10" s="220"/>
      <c r="Q10" s="223">
        <v>0</v>
      </c>
      <c r="R10" s="220"/>
      <c r="S10" s="220"/>
      <c r="T10" s="223">
        <v>0</v>
      </c>
      <c r="U10" s="220"/>
      <c r="V10" s="220"/>
      <c r="W10" s="223">
        <v>0</v>
      </c>
      <c r="X10" s="220"/>
      <c r="Y10" s="220"/>
      <c r="Z10" s="223">
        <v>0</v>
      </c>
      <c r="AA10" s="220"/>
      <c r="AB10" s="220"/>
    </row>
    <row r="11" spans="2:37" ht="17.25" customHeight="1" x14ac:dyDescent="0.15">
      <c r="B11" s="234"/>
      <c r="C11" s="186">
        <v>29</v>
      </c>
      <c r="D11" s="186"/>
      <c r="E11" s="223">
        <v>123</v>
      </c>
      <c r="F11" s="220"/>
      <c r="G11" s="220"/>
      <c r="H11" s="223">
        <v>75</v>
      </c>
      <c r="I11" s="220"/>
      <c r="J11" s="220"/>
      <c r="K11" s="223">
        <v>1557</v>
      </c>
      <c r="L11" s="220"/>
      <c r="M11" s="220"/>
      <c r="N11" s="223">
        <v>2968</v>
      </c>
      <c r="O11" s="220"/>
      <c r="P11" s="220"/>
      <c r="Q11" s="223">
        <v>0</v>
      </c>
      <c r="R11" s="220"/>
      <c r="S11" s="220"/>
      <c r="T11" s="223">
        <v>0</v>
      </c>
      <c r="U11" s="220"/>
      <c r="V11" s="220"/>
      <c r="W11" s="223">
        <v>0</v>
      </c>
      <c r="X11" s="220"/>
      <c r="Y11" s="220"/>
      <c r="Z11" s="223">
        <v>0</v>
      </c>
      <c r="AA11" s="220"/>
      <c r="AB11" s="220"/>
    </row>
    <row r="12" spans="2:37" ht="17.25" customHeight="1" x14ac:dyDescent="0.15">
      <c r="B12" s="234"/>
      <c r="C12" s="186">
        <v>30</v>
      </c>
      <c r="D12" s="186"/>
      <c r="E12" s="223">
        <v>120</v>
      </c>
      <c r="F12" s="220"/>
      <c r="G12" s="220"/>
      <c r="H12" s="223">
        <v>73</v>
      </c>
      <c r="I12" s="220"/>
      <c r="J12" s="220"/>
      <c r="K12" s="223">
        <v>1543</v>
      </c>
      <c r="L12" s="220"/>
      <c r="M12" s="220"/>
      <c r="N12" s="223">
        <v>2946</v>
      </c>
      <c r="O12" s="220"/>
      <c r="P12" s="220"/>
      <c r="Q12" s="223">
        <v>0</v>
      </c>
      <c r="R12" s="220"/>
      <c r="S12" s="220"/>
      <c r="T12" s="223">
        <v>0</v>
      </c>
      <c r="U12" s="220"/>
      <c r="V12" s="220"/>
      <c r="W12" s="223">
        <v>1</v>
      </c>
      <c r="X12" s="220"/>
      <c r="Y12" s="220"/>
      <c r="Z12" s="223">
        <v>1</v>
      </c>
      <c r="AA12" s="220"/>
      <c r="AB12" s="220"/>
    </row>
    <row r="13" spans="2:37" ht="17.25" customHeight="1" x14ac:dyDescent="0.15">
      <c r="B13" s="63" t="s">
        <v>226</v>
      </c>
      <c r="D13" s="25" t="s">
        <v>172</v>
      </c>
      <c r="E13" s="223">
        <v>163</v>
      </c>
      <c r="F13" s="223"/>
      <c r="G13" s="223"/>
      <c r="H13" s="223">
        <v>69</v>
      </c>
      <c r="I13" s="223"/>
      <c r="J13" s="223"/>
      <c r="K13" s="223">
        <v>1550</v>
      </c>
      <c r="L13" s="223"/>
      <c r="M13" s="223"/>
      <c r="N13" s="223">
        <v>2964</v>
      </c>
      <c r="O13" s="223"/>
      <c r="P13" s="223"/>
      <c r="Q13" s="223">
        <v>0</v>
      </c>
      <c r="R13" s="223"/>
      <c r="S13" s="223"/>
      <c r="T13" s="223">
        <v>0</v>
      </c>
      <c r="U13" s="223"/>
      <c r="V13" s="223"/>
      <c r="W13" s="223">
        <v>0</v>
      </c>
      <c r="X13" s="223"/>
      <c r="Y13" s="223"/>
      <c r="Z13" s="223">
        <v>0</v>
      </c>
      <c r="AA13" s="223"/>
      <c r="AB13" s="223"/>
      <c r="AC13" s="82"/>
      <c r="AD13" s="82"/>
    </row>
    <row r="14" spans="2:37" ht="17.25" customHeight="1" x14ac:dyDescent="0.15">
      <c r="D14" s="25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82"/>
      <c r="AD14" s="82"/>
    </row>
    <row r="15" spans="2:37" ht="17.25" customHeight="1" x14ac:dyDescent="0.15">
      <c r="B15" s="97"/>
      <c r="D15" s="25" t="s">
        <v>150</v>
      </c>
      <c r="E15" s="223">
        <v>143</v>
      </c>
      <c r="F15" s="223"/>
      <c r="G15" s="223"/>
      <c r="H15" s="223">
        <v>101</v>
      </c>
      <c r="I15" s="223"/>
      <c r="J15" s="223"/>
      <c r="K15" s="223">
        <v>1542</v>
      </c>
      <c r="L15" s="223"/>
      <c r="M15" s="223"/>
      <c r="N15" s="223">
        <v>2888</v>
      </c>
      <c r="O15" s="223"/>
      <c r="P15" s="223"/>
      <c r="Q15" s="223">
        <v>0</v>
      </c>
      <c r="R15" s="223"/>
      <c r="S15" s="223"/>
      <c r="T15" s="223">
        <v>0</v>
      </c>
      <c r="U15" s="223"/>
      <c r="V15" s="223"/>
      <c r="W15" s="223">
        <v>1</v>
      </c>
      <c r="X15" s="223"/>
      <c r="Y15" s="223"/>
      <c r="Z15" s="223">
        <v>1</v>
      </c>
      <c r="AA15" s="223"/>
      <c r="AB15" s="223"/>
      <c r="AC15" s="82"/>
      <c r="AD15" s="112"/>
      <c r="AE15" s="112"/>
      <c r="AF15" s="112"/>
      <c r="AG15" s="112"/>
      <c r="AH15" s="112"/>
      <c r="AI15" s="112"/>
      <c r="AJ15" s="112"/>
      <c r="AK15" s="112"/>
    </row>
    <row r="16" spans="2:37" ht="17.25" customHeight="1" x14ac:dyDescent="0.15">
      <c r="B16" s="108"/>
      <c r="D16" s="25" t="s">
        <v>151</v>
      </c>
      <c r="E16" s="223">
        <v>104</v>
      </c>
      <c r="F16" s="223"/>
      <c r="G16" s="223"/>
      <c r="H16" s="223">
        <v>135</v>
      </c>
      <c r="I16" s="223"/>
      <c r="J16" s="223"/>
      <c r="K16" s="223">
        <v>1586</v>
      </c>
      <c r="L16" s="223"/>
      <c r="M16" s="223"/>
      <c r="N16" s="223">
        <v>3005</v>
      </c>
      <c r="O16" s="223"/>
      <c r="P16" s="223"/>
      <c r="Q16" s="223">
        <v>0</v>
      </c>
      <c r="R16" s="223"/>
      <c r="S16" s="223"/>
      <c r="T16" s="223">
        <v>0</v>
      </c>
      <c r="U16" s="223"/>
      <c r="V16" s="223"/>
      <c r="W16" s="223">
        <v>0</v>
      </c>
      <c r="X16" s="223"/>
      <c r="Y16" s="223"/>
      <c r="Z16" s="223">
        <v>0</v>
      </c>
      <c r="AA16" s="223"/>
      <c r="AB16" s="223"/>
      <c r="AD16" s="82"/>
    </row>
    <row r="17" spans="2:31" ht="17.25" customHeight="1" x14ac:dyDescent="0.15">
      <c r="B17" s="108"/>
      <c r="D17" s="25" t="s">
        <v>152</v>
      </c>
      <c r="E17" s="223">
        <v>118</v>
      </c>
      <c r="F17" s="223"/>
      <c r="G17" s="223"/>
      <c r="H17" s="223">
        <v>98</v>
      </c>
      <c r="I17" s="223"/>
      <c r="J17" s="223"/>
      <c r="K17" s="223">
        <v>1551</v>
      </c>
      <c r="L17" s="223"/>
      <c r="M17" s="223"/>
      <c r="N17" s="223">
        <v>2979</v>
      </c>
      <c r="O17" s="223"/>
      <c r="P17" s="223"/>
      <c r="Q17" s="223">
        <v>1</v>
      </c>
      <c r="R17" s="223"/>
      <c r="S17" s="223"/>
      <c r="T17" s="223">
        <v>1</v>
      </c>
      <c r="U17" s="223"/>
      <c r="V17" s="223"/>
      <c r="W17" s="223">
        <v>2</v>
      </c>
      <c r="X17" s="223"/>
      <c r="Y17" s="223"/>
      <c r="Z17" s="223">
        <v>3</v>
      </c>
      <c r="AA17" s="223"/>
      <c r="AB17" s="223"/>
      <c r="AD17" s="82"/>
    </row>
    <row r="18" spans="2:31" ht="17.25" customHeight="1" x14ac:dyDescent="0.15">
      <c r="B18" s="108"/>
      <c r="D18" s="25" t="s">
        <v>153</v>
      </c>
      <c r="E18" s="223">
        <v>98</v>
      </c>
      <c r="F18" s="223"/>
      <c r="G18" s="223"/>
      <c r="H18" s="223">
        <v>54</v>
      </c>
      <c r="I18" s="223"/>
      <c r="J18" s="223"/>
      <c r="K18" s="223">
        <v>1573</v>
      </c>
      <c r="L18" s="223"/>
      <c r="M18" s="223"/>
      <c r="N18" s="223">
        <v>3025</v>
      </c>
      <c r="O18" s="223"/>
      <c r="P18" s="223"/>
      <c r="Q18" s="223">
        <v>0</v>
      </c>
      <c r="R18" s="223"/>
      <c r="S18" s="223"/>
      <c r="T18" s="223">
        <v>0</v>
      </c>
      <c r="U18" s="223"/>
      <c r="V18" s="223"/>
      <c r="W18" s="223">
        <v>0</v>
      </c>
      <c r="X18" s="223"/>
      <c r="Y18" s="223"/>
      <c r="Z18" s="223">
        <v>0</v>
      </c>
      <c r="AA18" s="223"/>
      <c r="AB18" s="223"/>
      <c r="AD18" s="82"/>
      <c r="AE18" s="81"/>
    </row>
    <row r="19" spans="2:31" ht="17.25" customHeight="1" x14ac:dyDescent="0.15">
      <c r="B19" s="108"/>
      <c r="D19" s="25" t="s">
        <v>154</v>
      </c>
      <c r="E19" s="223">
        <v>99</v>
      </c>
      <c r="F19" s="223"/>
      <c r="G19" s="223"/>
      <c r="H19" s="223">
        <v>68</v>
      </c>
      <c r="I19" s="223"/>
      <c r="J19" s="223"/>
      <c r="K19" s="223">
        <v>1461</v>
      </c>
      <c r="L19" s="223"/>
      <c r="M19" s="223"/>
      <c r="N19" s="223">
        <v>2780</v>
      </c>
      <c r="O19" s="223"/>
      <c r="P19" s="223"/>
      <c r="Q19" s="223">
        <v>0</v>
      </c>
      <c r="R19" s="223"/>
      <c r="S19" s="223"/>
      <c r="T19" s="223">
        <v>0</v>
      </c>
      <c r="U19" s="223"/>
      <c r="V19" s="223"/>
      <c r="W19" s="223">
        <v>2</v>
      </c>
      <c r="X19" s="223"/>
      <c r="Y19" s="223"/>
      <c r="Z19" s="223">
        <v>4</v>
      </c>
      <c r="AA19" s="223"/>
      <c r="AB19" s="223"/>
      <c r="AD19" s="82"/>
      <c r="AE19" s="81"/>
    </row>
    <row r="20" spans="2:31" ht="17.25" customHeight="1" x14ac:dyDescent="0.15">
      <c r="B20" s="108"/>
      <c r="D20" s="25" t="s">
        <v>155</v>
      </c>
      <c r="E20" s="223">
        <v>120</v>
      </c>
      <c r="F20" s="223"/>
      <c r="G20" s="223"/>
      <c r="H20" s="223">
        <v>54</v>
      </c>
      <c r="I20" s="223"/>
      <c r="J20" s="223"/>
      <c r="K20" s="223">
        <v>1640</v>
      </c>
      <c r="L20" s="223"/>
      <c r="M20" s="223"/>
      <c r="N20" s="223">
        <v>3169</v>
      </c>
      <c r="O20" s="223"/>
      <c r="P20" s="223"/>
      <c r="Q20" s="223">
        <v>0</v>
      </c>
      <c r="R20" s="223"/>
      <c r="S20" s="223"/>
      <c r="T20" s="223">
        <v>0</v>
      </c>
      <c r="U20" s="223"/>
      <c r="V20" s="223"/>
      <c r="W20" s="223">
        <v>0</v>
      </c>
      <c r="X20" s="223"/>
      <c r="Y20" s="223"/>
      <c r="Z20" s="223">
        <v>0</v>
      </c>
      <c r="AA20" s="223"/>
      <c r="AB20" s="223"/>
      <c r="AD20" s="82"/>
      <c r="AE20" s="81"/>
    </row>
    <row r="21" spans="2:31" ht="17.25" customHeight="1" x14ac:dyDescent="0.15">
      <c r="B21" s="108"/>
      <c r="D21" s="25" t="s">
        <v>156</v>
      </c>
      <c r="E21" s="223">
        <v>118</v>
      </c>
      <c r="F21" s="223"/>
      <c r="G21" s="223"/>
      <c r="H21" s="223">
        <v>67</v>
      </c>
      <c r="I21" s="223"/>
      <c r="J21" s="223"/>
      <c r="K21" s="223">
        <v>1549</v>
      </c>
      <c r="L21" s="223"/>
      <c r="M21" s="223"/>
      <c r="N21" s="223">
        <v>2976</v>
      </c>
      <c r="O21" s="223"/>
      <c r="P21" s="223"/>
      <c r="Q21" s="223">
        <v>0</v>
      </c>
      <c r="R21" s="223"/>
      <c r="S21" s="223"/>
      <c r="T21" s="223">
        <v>0</v>
      </c>
      <c r="U21" s="223"/>
      <c r="V21" s="223"/>
      <c r="W21" s="223">
        <v>2</v>
      </c>
      <c r="X21" s="223"/>
      <c r="Y21" s="223"/>
      <c r="Z21" s="223">
        <v>3</v>
      </c>
      <c r="AA21" s="223"/>
      <c r="AB21" s="223"/>
      <c r="AD21" s="82"/>
      <c r="AE21" s="81"/>
    </row>
    <row r="22" spans="2:31" ht="17.25" customHeight="1" x14ac:dyDescent="0.15">
      <c r="B22" s="96"/>
      <c r="D22" s="25" t="s">
        <v>157</v>
      </c>
      <c r="E22" s="223">
        <v>99</v>
      </c>
      <c r="F22" s="223"/>
      <c r="G22" s="223"/>
      <c r="H22" s="223">
        <v>61</v>
      </c>
      <c r="I22" s="223"/>
      <c r="J22" s="223"/>
      <c r="K22" s="223">
        <v>1525</v>
      </c>
      <c r="L22" s="223"/>
      <c r="M22" s="223"/>
      <c r="N22" s="223">
        <v>2925</v>
      </c>
      <c r="O22" s="223"/>
      <c r="P22" s="223"/>
      <c r="Q22" s="223">
        <v>0</v>
      </c>
      <c r="R22" s="223"/>
      <c r="S22" s="223"/>
      <c r="T22" s="223">
        <v>0</v>
      </c>
      <c r="U22" s="223"/>
      <c r="V22" s="223"/>
      <c r="W22" s="223">
        <v>0</v>
      </c>
      <c r="X22" s="223"/>
      <c r="Y22" s="223"/>
      <c r="Z22" s="223">
        <v>0</v>
      </c>
      <c r="AA22" s="223"/>
      <c r="AB22" s="223"/>
      <c r="AD22" s="82"/>
      <c r="AE22" s="81"/>
    </row>
    <row r="23" spans="2:31" ht="17.25" customHeight="1" x14ac:dyDescent="0.15">
      <c r="B23" s="63" t="s">
        <v>228</v>
      </c>
      <c r="D23" s="25" t="s">
        <v>158</v>
      </c>
      <c r="E23" s="223">
        <v>102</v>
      </c>
      <c r="F23" s="223"/>
      <c r="G23" s="223"/>
      <c r="H23" s="223">
        <v>62</v>
      </c>
      <c r="I23" s="223"/>
      <c r="J23" s="223"/>
      <c r="K23" s="223">
        <v>1496</v>
      </c>
      <c r="L23" s="223"/>
      <c r="M23" s="223"/>
      <c r="N23" s="223">
        <v>2902</v>
      </c>
      <c r="O23" s="223"/>
      <c r="P23" s="223"/>
      <c r="Q23" s="223">
        <v>0</v>
      </c>
      <c r="R23" s="223"/>
      <c r="S23" s="223"/>
      <c r="T23" s="223">
        <v>0</v>
      </c>
      <c r="U23" s="223"/>
      <c r="V23" s="223"/>
      <c r="W23" s="223">
        <v>2</v>
      </c>
      <c r="X23" s="223"/>
      <c r="Y23" s="223"/>
      <c r="Z23" s="223">
        <v>4</v>
      </c>
      <c r="AA23" s="223"/>
      <c r="AB23" s="223"/>
      <c r="AD23" s="82"/>
      <c r="AE23" s="81"/>
    </row>
    <row r="24" spans="2:31" ht="17.25" customHeight="1" x14ac:dyDescent="0.15">
      <c r="B24" s="63"/>
      <c r="D24" s="80" t="s">
        <v>159</v>
      </c>
      <c r="E24" s="223">
        <v>128</v>
      </c>
      <c r="F24" s="223"/>
      <c r="G24" s="223"/>
      <c r="H24" s="223">
        <v>47</v>
      </c>
      <c r="I24" s="223"/>
      <c r="J24" s="223"/>
      <c r="K24" s="223">
        <v>1515</v>
      </c>
      <c r="L24" s="223"/>
      <c r="M24" s="223"/>
      <c r="N24" s="223">
        <v>2879</v>
      </c>
      <c r="O24" s="223"/>
      <c r="P24" s="223"/>
      <c r="Q24" s="223">
        <v>0</v>
      </c>
      <c r="R24" s="223"/>
      <c r="S24" s="223"/>
      <c r="T24" s="223">
        <v>0</v>
      </c>
      <c r="U24" s="223"/>
      <c r="V24" s="223"/>
      <c r="W24" s="223">
        <v>0</v>
      </c>
      <c r="X24" s="223"/>
      <c r="Y24" s="223"/>
      <c r="Z24" s="223">
        <v>0</v>
      </c>
      <c r="AA24" s="223"/>
      <c r="AB24" s="223"/>
      <c r="AD24" s="82"/>
      <c r="AE24" s="81"/>
    </row>
    <row r="25" spans="2:31" ht="17.25" customHeight="1" x14ac:dyDescent="0.15">
      <c r="B25" s="96"/>
      <c r="C25" s="81"/>
      <c r="D25" s="80" t="s">
        <v>229</v>
      </c>
      <c r="E25" s="244">
        <v>149</v>
      </c>
      <c r="F25" s="244"/>
      <c r="G25" s="244"/>
      <c r="H25" s="244">
        <v>63</v>
      </c>
      <c r="I25" s="244"/>
      <c r="J25" s="244"/>
      <c r="K25" s="244">
        <v>1528</v>
      </c>
      <c r="L25" s="244"/>
      <c r="M25" s="244"/>
      <c r="N25" s="244">
        <v>2859</v>
      </c>
      <c r="O25" s="244"/>
      <c r="P25" s="244"/>
      <c r="Q25" s="244">
        <v>0</v>
      </c>
      <c r="R25" s="244"/>
      <c r="S25" s="244"/>
      <c r="T25" s="244">
        <v>0</v>
      </c>
      <c r="U25" s="244"/>
      <c r="V25" s="244"/>
      <c r="W25" s="244">
        <v>1</v>
      </c>
      <c r="X25" s="244"/>
      <c r="Y25" s="244"/>
      <c r="Z25" s="244">
        <v>2</v>
      </c>
      <c r="AA25" s="244"/>
      <c r="AB25" s="244"/>
    </row>
    <row r="26" spans="2:31" ht="17.25" customHeight="1" x14ac:dyDescent="0.15">
      <c r="B26" s="96"/>
      <c r="C26" s="81"/>
      <c r="D26" s="13" t="s">
        <v>231</v>
      </c>
      <c r="E26" s="246">
        <f>E28+E30+E34+E36+E38+E40+E42+E44+E46</f>
        <v>164</v>
      </c>
      <c r="F26" s="246"/>
      <c r="G26" s="246"/>
      <c r="H26" s="246">
        <f>H28+H30+H34+H36+H38+H40+H42+H44+H46</f>
        <v>73</v>
      </c>
      <c r="I26" s="246"/>
      <c r="J26" s="246"/>
      <c r="K26" s="246">
        <f>K28+K30+K34+K36+K38+K40+K42+K44+K46</f>
        <v>1539</v>
      </c>
      <c r="L26" s="246"/>
      <c r="M26" s="246"/>
      <c r="N26" s="246">
        <f>N28+N30+N34+N36+N38+N40+N42+N44+N46</f>
        <v>2973</v>
      </c>
      <c r="O26" s="246"/>
      <c r="P26" s="246"/>
      <c r="Q26" s="246">
        <f>Q28+Q30+Q34+Q36+Q38+Q40+Q42+Q44+Q46</f>
        <v>0</v>
      </c>
      <c r="R26" s="246"/>
      <c r="S26" s="246"/>
      <c r="T26" s="246">
        <f>T28+T30+T34+T36+T38+T40+T42+T44+T46</f>
        <v>0</v>
      </c>
      <c r="U26" s="246"/>
      <c r="V26" s="246"/>
      <c r="W26" s="246">
        <f>W28+W30+W34+W36+W38+W40+W42+W44+W46</f>
        <v>0</v>
      </c>
      <c r="X26" s="246"/>
      <c r="Y26" s="246"/>
      <c r="Z26" s="246">
        <f>Z28+Z30+Z34+Z36+Z38+Z40+Z42+Z44+Z46</f>
        <v>0</v>
      </c>
      <c r="AA26" s="246"/>
      <c r="AB26" s="246"/>
    </row>
    <row r="27" spans="2:31" ht="20.25" customHeight="1" x14ac:dyDescent="0.15">
      <c r="B27" s="239" t="s">
        <v>8</v>
      </c>
      <c r="C27" s="239"/>
      <c r="D27" s="239"/>
      <c r="E27" s="171">
        <f>IF(ISERROR((E26-E13)/E13*100),"―",(E26-E13)/E13*100)</f>
        <v>0.61349693251533743</v>
      </c>
      <c r="F27" s="171"/>
      <c r="G27" s="171"/>
      <c r="H27" s="171">
        <f>IF(ISERROR((H26-H13)/H13*100),"―",(H26-H13)/H13*100)</f>
        <v>5.7971014492753623</v>
      </c>
      <c r="I27" s="171"/>
      <c r="J27" s="171"/>
      <c r="K27" s="171">
        <f>IF(ISERROR((K26-K13)/K13*100),"―",(K26-K13)/K13*100)</f>
        <v>-0.70967741935483875</v>
      </c>
      <c r="L27" s="171"/>
      <c r="M27" s="171"/>
      <c r="N27" s="171">
        <f>IF(ISERROR((N26-N13)/N13*100),"―",(N26-N13)/N13*100)</f>
        <v>0.30364372469635625</v>
      </c>
      <c r="O27" s="171"/>
      <c r="P27" s="171"/>
      <c r="Q27" s="248" t="str">
        <f>IF(ISERROR((Q26-Q13)/Q13*100),"―",(Q26-Q13)/Q13*100)</f>
        <v>―</v>
      </c>
      <c r="R27" s="248"/>
      <c r="S27" s="248"/>
      <c r="T27" s="248" t="str">
        <f>IF(ISERROR((T26-T13)/T13*100),"―",(T26-T13)/T13*100)</f>
        <v>―</v>
      </c>
      <c r="U27" s="248"/>
      <c r="V27" s="248"/>
      <c r="W27" s="248" t="str">
        <f>IF(ISERROR((W26-W13)/W13*100),"―",(W26-W13)/W13*100)</f>
        <v>―</v>
      </c>
      <c r="X27" s="248"/>
      <c r="Y27" s="248"/>
      <c r="Z27" s="248" t="str">
        <f>IF(ISERROR((Z26-Z13)/Z13*100),"―",(Z26-Z13)/Z13*100)</f>
        <v>―</v>
      </c>
      <c r="AA27" s="248"/>
      <c r="AB27" s="248"/>
    </row>
    <row r="28" spans="2:31" ht="17.25" customHeight="1" x14ac:dyDescent="0.15">
      <c r="B28" s="235" t="s">
        <v>88</v>
      </c>
      <c r="C28" s="177" t="s">
        <v>9</v>
      </c>
      <c r="D28" s="177"/>
      <c r="E28" s="252">
        <v>107</v>
      </c>
      <c r="F28" s="252"/>
      <c r="G28" s="252"/>
      <c r="H28" s="252">
        <v>53</v>
      </c>
      <c r="I28" s="252"/>
      <c r="J28" s="252"/>
      <c r="K28" s="252">
        <v>1206</v>
      </c>
      <c r="L28" s="252"/>
      <c r="M28" s="252"/>
      <c r="N28" s="252">
        <v>2343</v>
      </c>
      <c r="O28" s="252"/>
      <c r="P28" s="252"/>
      <c r="Q28" s="252">
        <v>0</v>
      </c>
      <c r="R28" s="252"/>
      <c r="S28" s="252"/>
      <c r="T28" s="252">
        <v>0</v>
      </c>
      <c r="U28" s="252"/>
      <c r="V28" s="252"/>
      <c r="W28" s="252">
        <v>0</v>
      </c>
      <c r="X28" s="252"/>
      <c r="Y28" s="252"/>
      <c r="Z28" s="252">
        <v>0</v>
      </c>
      <c r="AA28" s="252"/>
      <c r="AB28" s="252"/>
    </row>
    <row r="29" spans="2:31" ht="17.25" customHeight="1" x14ac:dyDescent="0.15">
      <c r="B29" s="235"/>
      <c r="C29" s="177"/>
      <c r="D29" s="177"/>
      <c r="E29" s="90" t="s">
        <v>198</v>
      </c>
      <c r="F29" s="88">
        <v>107</v>
      </c>
      <c r="G29" s="90" t="s">
        <v>199</v>
      </c>
      <c r="H29" s="90" t="s">
        <v>198</v>
      </c>
      <c r="I29" s="88">
        <v>58</v>
      </c>
      <c r="J29" s="90" t="s">
        <v>199</v>
      </c>
      <c r="K29" s="90" t="s">
        <v>198</v>
      </c>
      <c r="L29" s="60">
        <v>1257</v>
      </c>
      <c r="M29" s="90" t="s">
        <v>199</v>
      </c>
      <c r="N29" s="90" t="s">
        <v>198</v>
      </c>
      <c r="O29" s="60">
        <v>2410</v>
      </c>
      <c r="P29" s="90" t="s">
        <v>199</v>
      </c>
      <c r="Q29" s="90" t="s">
        <v>198</v>
      </c>
      <c r="R29" s="88">
        <v>0</v>
      </c>
      <c r="S29" s="90" t="s">
        <v>199</v>
      </c>
      <c r="T29" s="90" t="s">
        <v>224</v>
      </c>
      <c r="U29" s="88">
        <v>0</v>
      </c>
      <c r="V29" s="90" t="s">
        <v>199</v>
      </c>
      <c r="W29" s="90" t="s">
        <v>198</v>
      </c>
      <c r="X29" s="88">
        <v>0</v>
      </c>
      <c r="Y29" s="90" t="s">
        <v>199</v>
      </c>
      <c r="Z29" s="90" t="s">
        <v>198</v>
      </c>
      <c r="AA29" s="88">
        <v>0</v>
      </c>
      <c r="AB29" s="90" t="s">
        <v>199</v>
      </c>
    </row>
    <row r="30" spans="2:31" ht="17.25" customHeight="1" x14ac:dyDescent="0.15">
      <c r="B30" s="235"/>
      <c r="C30" s="177" t="s">
        <v>10</v>
      </c>
      <c r="D30" s="177"/>
      <c r="E30" s="252">
        <v>14</v>
      </c>
      <c r="F30" s="252"/>
      <c r="G30" s="252"/>
      <c r="H30" s="252">
        <v>4</v>
      </c>
      <c r="I30" s="252"/>
      <c r="J30" s="252"/>
      <c r="K30" s="252">
        <v>67</v>
      </c>
      <c r="L30" s="252"/>
      <c r="M30" s="252"/>
      <c r="N30" s="252">
        <v>143</v>
      </c>
      <c r="O30" s="252"/>
      <c r="P30" s="252"/>
      <c r="Q30" s="252">
        <v>0</v>
      </c>
      <c r="R30" s="252"/>
      <c r="S30" s="252"/>
      <c r="T30" s="252">
        <v>0</v>
      </c>
      <c r="U30" s="252"/>
      <c r="V30" s="252"/>
      <c r="W30" s="252">
        <v>0</v>
      </c>
      <c r="X30" s="252"/>
      <c r="Y30" s="252"/>
      <c r="Z30" s="252">
        <v>0</v>
      </c>
      <c r="AA30" s="252"/>
      <c r="AB30" s="252"/>
    </row>
    <row r="31" spans="2:31" ht="17.25" customHeight="1" x14ac:dyDescent="0.15">
      <c r="B31" s="235"/>
      <c r="C31" s="177"/>
      <c r="D31" s="177"/>
      <c r="E31" s="90" t="s">
        <v>198</v>
      </c>
      <c r="F31" s="88">
        <v>6</v>
      </c>
      <c r="G31" s="90" t="s">
        <v>199</v>
      </c>
      <c r="H31" s="90" t="s">
        <v>198</v>
      </c>
      <c r="I31" s="88">
        <v>0</v>
      </c>
      <c r="J31" s="90" t="s">
        <v>199</v>
      </c>
      <c r="K31" s="90" t="s">
        <v>198</v>
      </c>
      <c r="L31" s="60">
        <v>53</v>
      </c>
      <c r="M31" s="90" t="s">
        <v>199</v>
      </c>
      <c r="N31" s="90" t="s">
        <v>198</v>
      </c>
      <c r="O31" s="60">
        <v>105</v>
      </c>
      <c r="P31" s="90" t="s">
        <v>199</v>
      </c>
      <c r="Q31" s="90" t="s">
        <v>198</v>
      </c>
      <c r="R31" s="88">
        <v>0</v>
      </c>
      <c r="S31" s="90" t="s">
        <v>199</v>
      </c>
      <c r="T31" s="90" t="s">
        <v>198</v>
      </c>
      <c r="U31" s="88">
        <v>0</v>
      </c>
      <c r="V31" s="90" t="s">
        <v>199</v>
      </c>
      <c r="W31" s="90" t="s">
        <v>198</v>
      </c>
      <c r="X31" s="88">
        <v>0</v>
      </c>
      <c r="Y31" s="90" t="s">
        <v>199</v>
      </c>
      <c r="Z31" s="90" t="s">
        <v>198</v>
      </c>
      <c r="AA31" s="88">
        <v>0</v>
      </c>
      <c r="AB31" s="90" t="s">
        <v>199</v>
      </c>
    </row>
    <row r="32" spans="2:31" ht="17.25" customHeight="1" x14ac:dyDescent="0.15">
      <c r="B32" s="43" t="s">
        <v>103</v>
      </c>
      <c r="C32" s="192" t="s">
        <v>105</v>
      </c>
      <c r="D32" s="192"/>
      <c r="E32" s="253">
        <v>12</v>
      </c>
      <c r="F32" s="253"/>
      <c r="G32" s="253"/>
      <c r="H32" s="253">
        <v>3</v>
      </c>
      <c r="I32" s="253"/>
      <c r="J32" s="253"/>
      <c r="K32" s="253">
        <v>21</v>
      </c>
      <c r="L32" s="253"/>
      <c r="M32" s="253"/>
      <c r="N32" s="253">
        <v>55</v>
      </c>
      <c r="O32" s="253"/>
      <c r="P32" s="253"/>
      <c r="Q32" s="253">
        <v>0</v>
      </c>
      <c r="R32" s="253"/>
      <c r="S32" s="253"/>
      <c r="T32" s="253">
        <v>0</v>
      </c>
      <c r="U32" s="253"/>
      <c r="V32" s="253"/>
      <c r="W32" s="253">
        <v>0</v>
      </c>
      <c r="X32" s="253"/>
      <c r="Y32" s="253"/>
      <c r="Z32" s="253">
        <v>0</v>
      </c>
      <c r="AA32" s="253"/>
      <c r="AB32" s="253"/>
    </row>
    <row r="33" spans="2:28" ht="17.25" customHeight="1" x14ac:dyDescent="0.15">
      <c r="B33" s="31">
        <v>4</v>
      </c>
      <c r="C33" s="239"/>
      <c r="D33" s="239"/>
      <c r="E33" s="91" t="s">
        <v>198</v>
      </c>
      <c r="F33" s="89">
        <v>4</v>
      </c>
      <c r="G33" s="91" t="s">
        <v>199</v>
      </c>
      <c r="H33" s="91" t="s">
        <v>198</v>
      </c>
      <c r="I33" s="89">
        <v>0</v>
      </c>
      <c r="J33" s="91" t="s">
        <v>199</v>
      </c>
      <c r="K33" s="91" t="s">
        <v>198</v>
      </c>
      <c r="L33" s="61">
        <v>11</v>
      </c>
      <c r="M33" s="91" t="s">
        <v>91</v>
      </c>
      <c r="N33" s="91" t="s">
        <v>198</v>
      </c>
      <c r="O33" s="61">
        <v>21</v>
      </c>
      <c r="P33" s="91" t="s">
        <v>199</v>
      </c>
      <c r="Q33" s="91" t="s">
        <v>198</v>
      </c>
      <c r="R33" s="89">
        <v>0</v>
      </c>
      <c r="S33" s="91" t="s">
        <v>199</v>
      </c>
      <c r="T33" s="91" t="s">
        <v>198</v>
      </c>
      <c r="U33" s="89">
        <v>0</v>
      </c>
      <c r="V33" s="91" t="s">
        <v>199</v>
      </c>
      <c r="W33" s="91" t="s">
        <v>198</v>
      </c>
      <c r="X33" s="89">
        <v>0</v>
      </c>
      <c r="Y33" s="91" t="s">
        <v>199</v>
      </c>
      <c r="Z33" s="91" t="s">
        <v>198</v>
      </c>
      <c r="AA33" s="89">
        <v>0</v>
      </c>
      <c r="AB33" s="91" t="s">
        <v>199</v>
      </c>
    </row>
    <row r="34" spans="2:28" ht="17.25" customHeight="1" x14ac:dyDescent="0.15">
      <c r="B34" s="43" t="s">
        <v>89</v>
      </c>
      <c r="C34" s="177" t="s">
        <v>11</v>
      </c>
      <c r="D34" s="177"/>
      <c r="E34" s="252">
        <v>18</v>
      </c>
      <c r="F34" s="252"/>
      <c r="G34" s="252"/>
      <c r="H34" s="252">
        <v>7</v>
      </c>
      <c r="I34" s="252"/>
      <c r="J34" s="252"/>
      <c r="K34" s="252">
        <v>123</v>
      </c>
      <c r="L34" s="252"/>
      <c r="M34" s="252"/>
      <c r="N34" s="252">
        <v>234</v>
      </c>
      <c r="O34" s="252"/>
      <c r="P34" s="252"/>
      <c r="Q34" s="252">
        <v>0</v>
      </c>
      <c r="R34" s="252"/>
      <c r="S34" s="252"/>
      <c r="T34" s="252">
        <v>0</v>
      </c>
      <c r="U34" s="252"/>
      <c r="V34" s="252"/>
      <c r="W34" s="252">
        <v>0</v>
      </c>
      <c r="X34" s="252"/>
      <c r="Y34" s="252"/>
      <c r="Z34" s="252">
        <v>0</v>
      </c>
      <c r="AA34" s="252"/>
      <c r="AB34" s="252"/>
    </row>
    <row r="35" spans="2:28" ht="17.25" customHeight="1" x14ac:dyDescent="0.15">
      <c r="B35" s="43" t="s">
        <v>94</v>
      </c>
      <c r="C35" s="177"/>
      <c r="D35" s="177"/>
      <c r="E35" s="90" t="s">
        <v>198</v>
      </c>
      <c r="F35" s="88">
        <v>19</v>
      </c>
      <c r="G35" s="90" t="s">
        <v>199</v>
      </c>
      <c r="H35" s="90" t="s">
        <v>198</v>
      </c>
      <c r="I35" s="88">
        <v>5</v>
      </c>
      <c r="J35" s="90" t="s">
        <v>199</v>
      </c>
      <c r="K35" s="90" t="s">
        <v>198</v>
      </c>
      <c r="L35" s="60">
        <v>110</v>
      </c>
      <c r="M35" s="90" t="s">
        <v>199</v>
      </c>
      <c r="N35" s="90" t="s">
        <v>198</v>
      </c>
      <c r="O35" s="60">
        <v>210</v>
      </c>
      <c r="P35" s="90" t="s">
        <v>199</v>
      </c>
      <c r="Q35" s="90" t="s">
        <v>198</v>
      </c>
      <c r="R35" s="88">
        <v>0</v>
      </c>
      <c r="S35" s="90" t="s">
        <v>199</v>
      </c>
      <c r="T35" s="90" t="s">
        <v>198</v>
      </c>
      <c r="U35" s="88">
        <v>0</v>
      </c>
      <c r="V35" s="90" t="s">
        <v>199</v>
      </c>
      <c r="W35" s="90" t="s">
        <v>198</v>
      </c>
      <c r="X35" s="88">
        <v>0</v>
      </c>
      <c r="Y35" s="90" t="s">
        <v>199</v>
      </c>
      <c r="Z35" s="90" t="s">
        <v>198</v>
      </c>
      <c r="AA35" s="88">
        <v>0</v>
      </c>
      <c r="AB35" s="90" t="s">
        <v>199</v>
      </c>
    </row>
    <row r="36" spans="2:28" ht="17.25" customHeight="1" x14ac:dyDescent="0.15">
      <c r="B36" s="31" t="s">
        <v>124</v>
      </c>
      <c r="C36" s="177" t="s">
        <v>12</v>
      </c>
      <c r="D36" s="177"/>
      <c r="E36" s="252">
        <v>9</v>
      </c>
      <c r="F36" s="252"/>
      <c r="G36" s="252"/>
      <c r="H36" s="252">
        <v>3</v>
      </c>
      <c r="I36" s="252"/>
      <c r="J36" s="252"/>
      <c r="K36" s="252">
        <v>72</v>
      </c>
      <c r="L36" s="252"/>
      <c r="M36" s="252"/>
      <c r="N36" s="252">
        <v>136</v>
      </c>
      <c r="O36" s="252"/>
      <c r="P36" s="252"/>
      <c r="Q36" s="252">
        <v>0</v>
      </c>
      <c r="R36" s="252"/>
      <c r="S36" s="252"/>
      <c r="T36" s="252">
        <v>0</v>
      </c>
      <c r="U36" s="252"/>
      <c r="V36" s="252"/>
      <c r="W36" s="252">
        <v>0</v>
      </c>
      <c r="X36" s="252"/>
      <c r="Y36" s="252"/>
      <c r="Z36" s="252">
        <v>0</v>
      </c>
      <c r="AA36" s="252"/>
      <c r="AB36" s="252"/>
    </row>
    <row r="37" spans="2:28" ht="17.25" customHeight="1" x14ac:dyDescent="0.15">
      <c r="B37" s="235" t="s">
        <v>67</v>
      </c>
      <c r="C37" s="177"/>
      <c r="D37" s="177"/>
      <c r="E37" s="90" t="s">
        <v>198</v>
      </c>
      <c r="F37" s="88">
        <v>3</v>
      </c>
      <c r="G37" s="90" t="s">
        <v>199</v>
      </c>
      <c r="H37" s="90" t="s">
        <v>198</v>
      </c>
      <c r="I37" s="88">
        <v>2</v>
      </c>
      <c r="J37" s="90" t="s">
        <v>199</v>
      </c>
      <c r="K37" s="90" t="s">
        <v>198</v>
      </c>
      <c r="L37" s="60">
        <v>77</v>
      </c>
      <c r="M37" s="90" t="s">
        <v>199</v>
      </c>
      <c r="N37" s="90" t="s">
        <v>198</v>
      </c>
      <c r="O37" s="60">
        <v>141</v>
      </c>
      <c r="P37" s="90" t="s">
        <v>199</v>
      </c>
      <c r="Q37" s="90" t="s">
        <v>198</v>
      </c>
      <c r="R37" s="88">
        <v>0</v>
      </c>
      <c r="S37" s="90" t="s">
        <v>199</v>
      </c>
      <c r="T37" s="90" t="s">
        <v>198</v>
      </c>
      <c r="U37" s="88">
        <v>0</v>
      </c>
      <c r="V37" s="90" t="s">
        <v>199</v>
      </c>
      <c r="W37" s="90" t="s">
        <v>198</v>
      </c>
      <c r="X37" s="88">
        <v>0</v>
      </c>
      <c r="Y37" s="90" t="s">
        <v>199</v>
      </c>
      <c r="Z37" s="90" t="s">
        <v>198</v>
      </c>
      <c r="AA37" s="88">
        <v>0</v>
      </c>
      <c r="AB37" s="90" t="s">
        <v>199</v>
      </c>
    </row>
    <row r="38" spans="2:28" ht="17.25" customHeight="1" x14ac:dyDescent="0.15">
      <c r="B38" s="235"/>
      <c r="C38" s="177" t="s">
        <v>13</v>
      </c>
      <c r="D38" s="177"/>
      <c r="E38" s="252">
        <v>5</v>
      </c>
      <c r="F38" s="252"/>
      <c r="G38" s="252"/>
      <c r="H38" s="252">
        <v>0</v>
      </c>
      <c r="I38" s="252"/>
      <c r="J38" s="252"/>
      <c r="K38" s="252">
        <v>7</v>
      </c>
      <c r="L38" s="252"/>
      <c r="M38" s="252"/>
      <c r="N38" s="252">
        <v>8</v>
      </c>
      <c r="O38" s="252"/>
      <c r="P38" s="252"/>
      <c r="Q38" s="252">
        <v>0</v>
      </c>
      <c r="R38" s="252"/>
      <c r="S38" s="252"/>
      <c r="T38" s="252">
        <v>0</v>
      </c>
      <c r="U38" s="252"/>
      <c r="V38" s="252"/>
      <c r="W38" s="252">
        <v>0</v>
      </c>
      <c r="X38" s="252"/>
      <c r="Y38" s="252"/>
      <c r="Z38" s="252">
        <v>0</v>
      </c>
      <c r="AA38" s="252"/>
      <c r="AB38" s="252"/>
    </row>
    <row r="39" spans="2:28" ht="17.25" customHeight="1" x14ac:dyDescent="0.15">
      <c r="B39" s="235"/>
      <c r="C39" s="177"/>
      <c r="D39" s="177"/>
      <c r="E39" s="90" t="s">
        <v>198</v>
      </c>
      <c r="F39" s="88">
        <v>2</v>
      </c>
      <c r="G39" s="90" t="s">
        <v>199</v>
      </c>
      <c r="H39" s="90" t="s">
        <v>198</v>
      </c>
      <c r="I39" s="88">
        <v>0</v>
      </c>
      <c r="J39" s="90" t="s">
        <v>199</v>
      </c>
      <c r="K39" s="90" t="s">
        <v>198</v>
      </c>
      <c r="L39" s="60">
        <v>5</v>
      </c>
      <c r="M39" s="90" t="s">
        <v>199</v>
      </c>
      <c r="N39" s="90" t="s">
        <v>198</v>
      </c>
      <c r="O39" s="60">
        <v>7</v>
      </c>
      <c r="P39" s="90" t="s">
        <v>199</v>
      </c>
      <c r="Q39" s="90" t="s">
        <v>198</v>
      </c>
      <c r="R39" s="88">
        <v>0</v>
      </c>
      <c r="S39" s="90" t="s">
        <v>199</v>
      </c>
      <c r="T39" s="90" t="s">
        <v>198</v>
      </c>
      <c r="U39" s="88">
        <v>0</v>
      </c>
      <c r="V39" s="90" t="s">
        <v>199</v>
      </c>
      <c r="W39" s="90" t="s">
        <v>198</v>
      </c>
      <c r="X39" s="88">
        <v>0</v>
      </c>
      <c r="Y39" s="90" t="s">
        <v>199</v>
      </c>
      <c r="Z39" s="90" t="s">
        <v>198</v>
      </c>
      <c r="AA39" s="88">
        <v>0</v>
      </c>
      <c r="AB39" s="90" t="s">
        <v>199</v>
      </c>
    </row>
    <row r="40" spans="2:28" ht="17.25" customHeight="1" x14ac:dyDescent="0.15">
      <c r="B40" s="235"/>
      <c r="C40" s="177" t="s">
        <v>15</v>
      </c>
      <c r="D40" s="177"/>
      <c r="E40" s="252">
        <v>6</v>
      </c>
      <c r="F40" s="252"/>
      <c r="G40" s="252"/>
      <c r="H40" s="252">
        <v>5</v>
      </c>
      <c r="I40" s="252"/>
      <c r="J40" s="252"/>
      <c r="K40" s="252">
        <v>57</v>
      </c>
      <c r="L40" s="252"/>
      <c r="M40" s="252"/>
      <c r="N40" s="252">
        <v>101</v>
      </c>
      <c r="O40" s="252"/>
      <c r="P40" s="252"/>
      <c r="Q40" s="252">
        <v>0</v>
      </c>
      <c r="R40" s="252"/>
      <c r="S40" s="252"/>
      <c r="T40" s="252">
        <v>0</v>
      </c>
      <c r="U40" s="252"/>
      <c r="V40" s="252"/>
      <c r="W40" s="252">
        <v>0</v>
      </c>
      <c r="X40" s="252"/>
      <c r="Y40" s="252"/>
      <c r="Z40" s="252">
        <v>0</v>
      </c>
      <c r="AA40" s="252"/>
      <c r="AB40" s="252"/>
    </row>
    <row r="41" spans="2:28" ht="17.25" customHeight="1" x14ac:dyDescent="0.15">
      <c r="B41" s="235"/>
      <c r="C41" s="177"/>
      <c r="D41" s="177"/>
      <c r="E41" s="90" t="s">
        <v>198</v>
      </c>
      <c r="F41" s="88">
        <v>16</v>
      </c>
      <c r="G41" s="90" t="s">
        <v>199</v>
      </c>
      <c r="H41" s="90" t="s">
        <v>198</v>
      </c>
      <c r="I41" s="88">
        <v>4</v>
      </c>
      <c r="J41" s="90" t="s">
        <v>199</v>
      </c>
      <c r="K41" s="90" t="s">
        <v>198</v>
      </c>
      <c r="L41" s="60">
        <v>42</v>
      </c>
      <c r="M41" s="90" t="s">
        <v>199</v>
      </c>
      <c r="N41" s="90" t="s">
        <v>198</v>
      </c>
      <c r="O41" s="60">
        <v>81</v>
      </c>
      <c r="P41" s="90" t="s">
        <v>199</v>
      </c>
      <c r="Q41" s="90" t="s">
        <v>198</v>
      </c>
      <c r="R41" s="88">
        <v>0</v>
      </c>
      <c r="S41" s="90" t="s">
        <v>199</v>
      </c>
      <c r="T41" s="90" t="s">
        <v>198</v>
      </c>
      <c r="U41" s="88">
        <v>0</v>
      </c>
      <c r="V41" s="90" t="s">
        <v>199</v>
      </c>
      <c r="W41" s="90" t="s">
        <v>198</v>
      </c>
      <c r="X41" s="88">
        <v>0</v>
      </c>
      <c r="Y41" s="90" t="s">
        <v>199</v>
      </c>
      <c r="Z41" s="90" t="s">
        <v>198</v>
      </c>
      <c r="AA41" s="88">
        <v>0</v>
      </c>
      <c r="AB41" s="90" t="s">
        <v>199</v>
      </c>
    </row>
    <row r="42" spans="2:28" ht="17.25" customHeight="1" x14ac:dyDescent="0.15">
      <c r="B42" s="235"/>
      <c r="C42" s="177" t="s">
        <v>16</v>
      </c>
      <c r="D42" s="177"/>
      <c r="E42" s="252">
        <v>5</v>
      </c>
      <c r="F42" s="252"/>
      <c r="G42" s="252"/>
      <c r="H42" s="252">
        <v>1</v>
      </c>
      <c r="I42" s="252"/>
      <c r="J42" s="252"/>
      <c r="K42" s="252">
        <v>7</v>
      </c>
      <c r="L42" s="252"/>
      <c r="M42" s="252"/>
      <c r="N42" s="252">
        <v>8</v>
      </c>
      <c r="O42" s="252"/>
      <c r="P42" s="252"/>
      <c r="Q42" s="252">
        <v>0</v>
      </c>
      <c r="R42" s="252"/>
      <c r="S42" s="252"/>
      <c r="T42" s="252">
        <v>0</v>
      </c>
      <c r="U42" s="252"/>
      <c r="V42" s="252"/>
      <c r="W42" s="252">
        <v>0</v>
      </c>
      <c r="X42" s="252"/>
      <c r="Y42" s="252"/>
      <c r="Z42" s="252">
        <v>0</v>
      </c>
      <c r="AA42" s="252"/>
      <c r="AB42" s="252"/>
    </row>
    <row r="43" spans="2:28" ht="17.25" customHeight="1" x14ac:dyDescent="0.15">
      <c r="B43" s="235"/>
      <c r="C43" s="177"/>
      <c r="D43" s="177"/>
      <c r="E43" s="90" t="s">
        <v>198</v>
      </c>
      <c r="F43" s="88">
        <v>10</v>
      </c>
      <c r="G43" s="90" t="s">
        <v>199</v>
      </c>
      <c r="H43" s="90" t="s">
        <v>198</v>
      </c>
      <c r="I43" s="88">
        <v>0</v>
      </c>
      <c r="J43" s="90" t="s">
        <v>199</v>
      </c>
      <c r="K43" s="90" t="s">
        <v>198</v>
      </c>
      <c r="L43" s="60">
        <v>6</v>
      </c>
      <c r="M43" s="90" t="s">
        <v>199</v>
      </c>
      <c r="N43" s="90" t="s">
        <v>198</v>
      </c>
      <c r="O43" s="60">
        <v>10</v>
      </c>
      <c r="P43" s="90" t="s">
        <v>199</v>
      </c>
      <c r="Q43" s="90" t="s">
        <v>198</v>
      </c>
      <c r="R43" s="88">
        <v>0</v>
      </c>
      <c r="S43" s="90" t="s">
        <v>199</v>
      </c>
      <c r="T43" s="90" t="s">
        <v>198</v>
      </c>
      <c r="U43" s="88">
        <v>0</v>
      </c>
      <c r="V43" s="90" t="s">
        <v>199</v>
      </c>
      <c r="W43" s="90" t="s">
        <v>198</v>
      </c>
      <c r="X43" s="88">
        <v>0</v>
      </c>
      <c r="Y43" s="90" t="s">
        <v>199</v>
      </c>
      <c r="Z43" s="90" t="s">
        <v>198</v>
      </c>
      <c r="AA43" s="88">
        <v>0</v>
      </c>
      <c r="AB43" s="90" t="s">
        <v>199</v>
      </c>
    </row>
    <row r="44" spans="2:28" ht="17.25" customHeight="1" x14ac:dyDescent="0.15">
      <c r="B44" s="235"/>
      <c r="C44" s="241" t="s">
        <v>9</v>
      </c>
      <c r="D44" s="241"/>
      <c r="E44" s="252">
        <v>0</v>
      </c>
      <c r="F44" s="252"/>
      <c r="G44" s="252"/>
      <c r="H44" s="252">
        <v>0</v>
      </c>
      <c r="I44" s="252"/>
      <c r="J44" s="252"/>
      <c r="K44" s="252">
        <v>0</v>
      </c>
      <c r="L44" s="252"/>
      <c r="M44" s="252"/>
      <c r="N44" s="252">
        <v>0</v>
      </c>
      <c r="O44" s="252"/>
      <c r="P44" s="252"/>
      <c r="Q44" s="252">
        <v>0</v>
      </c>
      <c r="R44" s="252"/>
      <c r="S44" s="252"/>
      <c r="T44" s="252">
        <v>0</v>
      </c>
      <c r="U44" s="252"/>
      <c r="V44" s="252"/>
      <c r="W44" s="252">
        <v>0</v>
      </c>
      <c r="X44" s="252"/>
      <c r="Y44" s="252"/>
      <c r="Z44" s="252">
        <v>0</v>
      </c>
      <c r="AA44" s="252"/>
      <c r="AB44" s="252"/>
    </row>
    <row r="45" spans="2:28" ht="17.25" customHeight="1" x14ac:dyDescent="0.15">
      <c r="B45" s="235"/>
      <c r="C45" s="241" t="s">
        <v>149</v>
      </c>
      <c r="D45" s="241"/>
      <c r="E45" s="90" t="s">
        <v>198</v>
      </c>
      <c r="F45" s="88">
        <v>0</v>
      </c>
      <c r="G45" s="90" t="s">
        <v>199</v>
      </c>
      <c r="H45" s="90" t="s">
        <v>198</v>
      </c>
      <c r="I45" s="88">
        <v>0</v>
      </c>
      <c r="J45" s="90" t="s">
        <v>199</v>
      </c>
      <c r="K45" s="90" t="s">
        <v>198</v>
      </c>
      <c r="L45" s="60">
        <v>0</v>
      </c>
      <c r="M45" s="90" t="s">
        <v>199</v>
      </c>
      <c r="N45" s="90" t="s">
        <v>198</v>
      </c>
      <c r="O45" s="60">
        <v>0</v>
      </c>
      <c r="P45" s="90" t="s">
        <v>199</v>
      </c>
      <c r="Q45" s="90" t="s">
        <v>198</v>
      </c>
      <c r="R45" s="88">
        <v>0</v>
      </c>
      <c r="S45" s="90" t="s">
        <v>199</v>
      </c>
      <c r="T45" s="90" t="s">
        <v>198</v>
      </c>
      <c r="U45" s="88">
        <v>0</v>
      </c>
      <c r="V45" s="90" t="s">
        <v>199</v>
      </c>
      <c r="W45" s="90" t="s">
        <v>198</v>
      </c>
      <c r="X45" s="88">
        <v>0</v>
      </c>
      <c r="Y45" s="90" t="s">
        <v>199</v>
      </c>
      <c r="Z45" s="90" t="s">
        <v>198</v>
      </c>
      <c r="AA45" s="88">
        <v>0</v>
      </c>
      <c r="AB45" s="90" t="s">
        <v>199</v>
      </c>
    </row>
    <row r="46" spans="2:28" ht="17.25" customHeight="1" x14ac:dyDescent="0.15">
      <c r="B46" s="235"/>
      <c r="C46" s="241" t="s">
        <v>189</v>
      </c>
      <c r="D46" s="241"/>
      <c r="E46" s="252">
        <v>0</v>
      </c>
      <c r="F46" s="252"/>
      <c r="G46" s="252"/>
      <c r="H46" s="252">
        <v>0</v>
      </c>
      <c r="I46" s="252"/>
      <c r="J46" s="252"/>
      <c r="K46" s="252">
        <v>0</v>
      </c>
      <c r="L46" s="252"/>
      <c r="M46" s="252"/>
      <c r="N46" s="252">
        <v>0</v>
      </c>
      <c r="O46" s="252"/>
      <c r="P46" s="252"/>
      <c r="Q46" s="252">
        <v>0</v>
      </c>
      <c r="R46" s="252"/>
      <c r="S46" s="252"/>
      <c r="T46" s="252">
        <v>0</v>
      </c>
      <c r="U46" s="252"/>
      <c r="V46" s="252"/>
      <c r="W46" s="252">
        <v>0</v>
      </c>
      <c r="X46" s="252"/>
      <c r="Y46" s="252"/>
      <c r="Z46" s="252">
        <v>0</v>
      </c>
      <c r="AA46" s="252"/>
      <c r="AB46" s="252"/>
    </row>
    <row r="47" spans="2:28" ht="17.25" customHeight="1" x14ac:dyDescent="0.15">
      <c r="B47" s="235"/>
      <c r="C47" s="254" t="s">
        <v>190</v>
      </c>
      <c r="D47" s="254"/>
      <c r="E47" s="90" t="s">
        <v>198</v>
      </c>
      <c r="F47" s="88">
        <v>0</v>
      </c>
      <c r="G47" s="90" t="s">
        <v>199</v>
      </c>
      <c r="H47" s="90" t="s">
        <v>198</v>
      </c>
      <c r="I47" s="88">
        <v>0</v>
      </c>
      <c r="J47" s="90" t="s">
        <v>199</v>
      </c>
      <c r="K47" s="90" t="s">
        <v>198</v>
      </c>
      <c r="L47" s="60">
        <v>0</v>
      </c>
      <c r="M47" s="90" t="s">
        <v>199</v>
      </c>
      <c r="N47" s="90" t="s">
        <v>198</v>
      </c>
      <c r="O47" s="60">
        <v>0</v>
      </c>
      <c r="P47" s="90" t="s">
        <v>199</v>
      </c>
      <c r="Q47" s="90" t="s">
        <v>198</v>
      </c>
      <c r="R47" s="88">
        <v>0</v>
      </c>
      <c r="S47" s="90" t="s">
        <v>199</v>
      </c>
      <c r="T47" s="90" t="s">
        <v>198</v>
      </c>
      <c r="U47" s="88">
        <v>0</v>
      </c>
      <c r="V47" s="90" t="s">
        <v>199</v>
      </c>
      <c r="W47" s="90" t="s">
        <v>198</v>
      </c>
      <c r="X47" s="88">
        <v>0</v>
      </c>
      <c r="Y47" s="90" t="s">
        <v>199</v>
      </c>
      <c r="Z47" s="90" t="s">
        <v>198</v>
      </c>
      <c r="AA47" s="88">
        <v>0</v>
      </c>
      <c r="AB47" s="90" t="s">
        <v>199</v>
      </c>
    </row>
    <row r="48" spans="2:28" ht="18" customHeight="1" x14ac:dyDescent="0.15"/>
    <row r="49" spans="2:28" x14ac:dyDescent="0.15">
      <c r="B49" s="238" t="s">
        <v>130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</row>
    <row r="50" spans="2:28" x14ac:dyDescent="0.1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</row>
    <row r="52" spans="2:28" x14ac:dyDescent="0.15"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2:28" x14ac:dyDescent="0.15"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</row>
  </sheetData>
  <mergeCells count="301">
    <mergeCell ref="X2:AB2"/>
    <mergeCell ref="B37:B47"/>
    <mergeCell ref="C43:D43"/>
    <mergeCell ref="H42:J42"/>
    <mergeCell ref="H40:J40"/>
    <mergeCell ref="N42:P42"/>
    <mergeCell ref="W40:Y40"/>
    <mergeCell ref="T44:V44"/>
    <mergeCell ref="W44:Y44"/>
    <mergeCell ref="K44:M44"/>
    <mergeCell ref="Z34:AB34"/>
    <mergeCell ref="Z36:AB36"/>
    <mergeCell ref="Z44:AB44"/>
    <mergeCell ref="T42:V42"/>
    <mergeCell ref="W42:Y42"/>
    <mergeCell ref="Z42:AB42"/>
    <mergeCell ref="T38:V38"/>
    <mergeCell ref="Z38:AB38"/>
    <mergeCell ref="W34:Y34"/>
    <mergeCell ref="T34:V34"/>
    <mergeCell ref="C34:D34"/>
    <mergeCell ref="E36:G36"/>
    <mergeCell ref="E44:G44"/>
    <mergeCell ref="H44:J44"/>
    <mergeCell ref="T40:V40"/>
    <mergeCell ref="T36:V36"/>
    <mergeCell ref="E38:G38"/>
    <mergeCell ref="Z40:AB40"/>
    <mergeCell ref="H38:J38"/>
    <mergeCell ref="Q42:S42"/>
    <mergeCell ref="C38:D38"/>
    <mergeCell ref="E30:G30"/>
    <mergeCell ref="W38:Y38"/>
    <mergeCell ref="K34:M34"/>
    <mergeCell ref="N34:P34"/>
    <mergeCell ref="N36:P36"/>
    <mergeCell ref="W36:Y36"/>
    <mergeCell ref="Q36:S36"/>
    <mergeCell ref="Q34:S34"/>
    <mergeCell ref="Q38:S38"/>
    <mergeCell ref="E32:G32"/>
    <mergeCell ref="C37:D37"/>
    <mergeCell ref="C36:D36"/>
    <mergeCell ref="C32:D32"/>
    <mergeCell ref="E40:G40"/>
    <mergeCell ref="E42:G42"/>
    <mergeCell ref="C41:D41"/>
    <mergeCell ref="E34:G34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Z27:AB27"/>
    <mergeCell ref="Z30:AB30"/>
    <mergeCell ref="Q32:S32"/>
    <mergeCell ref="T32:V32"/>
    <mergeCell ref="N32:P32"/>
    <mergeCell ref="N30:P30"/>
    <mergeCell ref="H32:J32"/>
    <mergeCell ref="Z32:AB32"/>
    <mergeCell ref="W30:Y30"/>
    <mergeCell ref="W32:Y32"/>
    <mergeCell ref="H30:J30"/>
    <mergeCell ref="K30:M30"/>
    <mergeCell ref="Q30:S30"/>
    <mergeCell ref="Q27:S27"/>
    <mergeCell ref="Q28:S28"/>
    <mergeCell ref="K32:M32"/>
    <mergeCell ref="T28:V28"/>
    <mergeCell ref="T30:V30"/>
    <mergeCell ref="Z28:AB28"/>
    <mergeCell ref="H28:J28"/>
    <mergeCell ref="K28:M28"/>
    <mergeCell ref="N28:P28"/>
    <mergeCell ref="W28:Y28"/>
    <mergeCell ref="Q44:S44"/>
    <mergeCell ref="K42:M42"/>
    <mergeCell ref="N40:P40"/>
    <mergeCell ref="Q40:S40"/>
    <mergeCell ref="K40:M40"/>
    <mergeCell ref="E16:G16"/>
    <mergeCell ref="E13:G13"/>
    <mergeCell ref="E14:G14"/>
    <mergeCell ref="H14:J14"/>
    <mergeCell ref="H13:J13"/>
    <mergeCell ref="E18:G18"/>
    <mergeCell ref="H18:J18"/>
    <mergeCell ref="Q17:S17"/>
    <mergeCell ref="Q19:S19"/>
    <mergeCell ref="Q21:S21"/>
    <mergeCell ref="E19:G19"/>
    <mergeCell ref="Q15:S15"/>
    <mergeCell ref="H15:J15"/>
    <mergeCell ref="K15:M15"/>
    <mergeCell ref="H17:J17"/>
    <mergeCell ref="K13:M13"/>
    <mergeCell ref="K14:M14"/>
    <mergeCell ref="N38:P38"/>
    <mergeCell ref="E17:G17"/>
    <mergeCell ref="E15:G15"/>
    <mergeCell ref="N19:P19"/>
    <mergeCell ref="Q11:S11"/>
    <mergeCell ref="Q12:S12"/>
    <mergeCell ref="N18:P18"/>
    <mergeCell ref="N14:P14"/>
    <mergeCell ref="Q13:S13"/>
    <mergeCell ref="E12:G12"/>
    <mergeCell ref="H12:J12"/>
    <mergeCell ref="E11:G11"/>
    <mergeCell ref="Q18:S18"/>
    <mergeCell ref="H16:J16"/>
    <mergeCell ref="W26:Y26"/>
    <mergeCell ref="T27:V27"/>
    <mergeCell ref="W14:Y14"/>
    <mergeCell ref="W13:Y13"/>
    <mergeCell ref="T12:V12"/>
    <mergeCell ref="T13:V13"/>
    <mergeCell ref="N12:P12"/>
    <mergeCell ref="W16:Y16"/>
    <mergeCell ref="N21:P21"/>
    <mergeCell ref="N22:P22"/>
    <mergeCell ref="N13:P13"/>
    <mergeCell ref="N16:P16"/>
    <mergeCell ref="W27:Y27"/>
    <mergeCell ref="Q14:S14"/>
    <mergeCell ref="T18:V18"/>
    <mergeCell ref="T17:V17"/>
    <mergeCell ref="W12:Y12"/>
    <mergeCell ref="T14:V14"/>
    <mergeCell ref="N20:P20"/>
    <mergeCell ref="B28:B31"/>
    <mergeCell ref="C30:D30"/>
    <mergeCell ref="C12:D12"/>
    <mergeCell ref="H11:J11"/>
    <mergeCell ref="H8:J8"/>
    <mergeCell ref="E9:G9"/>
    <mergeCell ref="H21:J21"/>
    <mergeCell ref="H19:J19"/>
    <mergeCell ref="B6:B12"/>
    <mergeCell ref="C6:D6"/>
    <mergeCell ref="C7:D7"/>
    <mergeCell ref="C10:D10"/>
    <mergeCell ref="C8:D8"/>
    <mergeCell ref="C11:D11"/>
    <mergeCell ref="E7:G7"/>
    <mergeCell ref="H7:J7"/>
    <mergeCell ref="E21:G21"/>
    <mergeCell ref="H10:J10"/>
    <mergeCell ref="B27:D27"/>
    <mergeCell ref="E22:G22"/>
    <mergeCell ref="E24:G24"/>
    <mergeCell ref="H24:J24"/>
    <mergeCell ref="E20:G20"/>
    <mergeCell ref="H20:J20"/>
    <mergeCell ref="C3:D3"/>
    <mergeCell ref="H5:J5"/>
    <mergeCell ref="H6:J6"/>
    <mergeCell ref="C9:D9"/>
    <mergeCell ref="E28:G28"/>
    <mergeCell ref="E27:G27"/>
    <mergeCell ref="H26:J26"/>
    <mergeCell ref="E26:G26"/>
    <mergeCell ref="K26:M26"/>
    <mergeCell ref="K27:M27"/>
    <mergeCell ref="E23:G23"/>
    <mergeCell ref="H23:J23"/>
    <mergeCell ref="K23:M23"/>
    <mergeCell ref="H27:J27"/>
    <mergeCell ref="E5:G5"/>
    <mergeCell ref="K5:M5"/>
    <mergeCell ref="E6:G6"/>
    <mergeCell ref="K9:M9"/>
    <mergeCell ref="K10:M10"/>
    <mergeCell ref="K7:M7"/>
    <mergeCell ref="H9:J9"/>
    <mergeCell ref="E10:G10"/>
    <mergeCell ref="K17:M17"/>
    <mergeCell ref="K18:M18"/>
    <mergeCell ref="C44:D44"/>
    <mergeCell ref="C45:D45"/>
    <mergeCell ref="C39:D39"/>
    <mergeCell ref="C40:D40"/>
    <mergeCell ref="C42:D42"/>
    <mergeCell ref="C31:D31"/>
    <mergeCell ref="C33:D33"/>
    <mergeCell ref="N23:P23"/>
    <mergeCell ref="N26:P26"/>
    <mergeCell ref="K36:M36"/>
    <mergeCell ref="K38:M38"/>
    <mergeCell ref="N27:P27"/>
    <mergeCell ref="H36:J36"/>
    <mergeCell ref="E25:G25"/>
    <mergeCell ref="H25:J25"/>
    <mergeCell ref="K25:M25"/>
    <mergeCell ref="N25:P25"/>
    <mergeCell ref="C28:D28"/>
    <mergeCell ref="C29:D29"/>
    <mergeCell ref="C35:D35"/>
    <mergeCell ref="N44:P44"/>
    <mergeCell ref="H34:J34"/>
    <mergeCell ref="K24:M24"/>
    <mergeCell ref="N24:P24"/>
    <mergeCell ref="Z26:AB26"/>
    <mergeCell ref="W19:Y19"/>
    <mergeCell ref="W21:Y21"/>
    <mergeCell ref="T20:V20"/>
    <mergeCell ref="Q26:S26"/>
    <mergeCell ref="T26:V26"/>
    <mergeCell ref="T21:V21"/>
    <mergeCell ref="T22:V22"/>
    <mergeCell ref="T19:V19"/>
    <mergeCell ref="Z20:AB20"/>
    <mergeCell ref="W20:Y20"/>
    <mergeCell ref="Q25:S25"/>
    <mergeCell ref="T25:V25"/>
    <mergeCell ref="W25:Y25"/>
    <mergeCell ref="Z25:AB25"/>
    <mergeCell ref="Z19:AB19"/>
    <mergeCell ref="Q20:S20"/>
    <mergeCell ref="Q22:S22"/>
    <mergeCell ref="Q23:S23"/>
    <mergeCell ref="W22:Y22"/>
    <mergeCell ref="Z21:AB21"/>
    <mergeCell ref="Z24:AB24"/>
    <mergeCell ref="Q24:S24"/>
    <mergeCell ref="T24:V24"/>
    <mergeCell ref="E3:AB3"/>
    <mergeCell ref="E4:P4"/>
    <mergeCell ref="Q4:AB4"/>
    <mergeCell ref="W15:Y15"/>
    <mergeCell ref="Z7:AB7"/>
    <mergeCell ref="Z13:AB13"/>
    <mergeCell ref="Z11:AB11"/>
    <mergeCell ref="Z12:AB12"/>
    <mergeCell ref="Z8:AB8"/>
    <mergeCell ref="T15:V15"/>
    <mergeCell ref="Z9:AB9"/>
    <mergeCell ref="Z10:AB10"/>
    <mergeCell ref="Z15:AB15"/>
    <mergeCell ref="Z14:AB14"/>
    <mergeCell ref="W10:Y10"/>
    <mergeCell ref="T10:V10"/>
    <mergeCell ref="W7:Y7"/>
    <mergeCell ref="W8:Y8"/>
    <mergeCell ref="N8:P8"/>
    <mergeCell ref="N9:P9"/>
    <mergeCell ref="Q8:S8"/>
    <mergeCell ref="K8:M8"/>
    <mergeCell ref="E8:G8"/>
    <mergeCell ref="N5:P5"/>
    <mergeCell ref="Z23:AB23"/>
    <mergeCell ref="T23:V23"/>
    <mergeCell ref="W23:Y23"/>
    <mergeCell ref="W24:Y24"/>
    <mergeCell ref="H22:J22"/>
    <mergeCell ref="K22:M22"/>
    <mergeCell ref="Q6:S6"/>
    <mergeCell ref="T5:V5"/>
    <mergeCell ref="W5:Y5"/>
    <mergeCell ref="T6:V6"/>
    <mergeCell ref="W6:Y6"/>
    <mergeCell ref="K6:M6"/>
    <mergeCell ref="K12:M12"/>
    <mergeCell ref="Z6:AB6"/>
    <mergeCell ref="N15:P15"/>
    <mergeCell ref="Q5:S5"/>
    <mergeCell ref="N6:P6"/>
    <mergeCell ref="Z5:AB5"/>
    <mergeCell ref="K11:M11"/>
    <mergeCell ref="N7:P7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T7:V7"/>
    <mergeCell ref="Q10:S10"/>
    <mergeCell ref="K20:M20"/>
    <mergeCell ref="Z18:AB18"/>
    <mergeCell ref="W18:Y18"/>
    <mergeCell ref="Z22:AB22"/>
    <mergeCell ref="Z16:AB16"/>
    <mergeCell ref="T16:V16"/>
    <mergeCell ref="Q16:S16"/>
    <mergeCell ref="Z17:AB17"/>
    <mergeCell ref="W17:Y17"/>
    <mergeCell ref="N17:P17"/>
    <mergeCell ref="K21:M21"/>
    <mergeCell ref="K19:M19"/>
    <mergeCell ref="K16:M16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colBreaks count="1" manualBreakCount="1">
    <brk id="28" min="2" max="4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375" style="24" customWidth="1"/>
    <col min="4" max="4" width="6.125" style="24" customWidth="1"/>
    <col min="5" max="5" width="2.125" style="24" customWidth="1"/>
    <col min="6" max="6" width="6.625" style="24" customWidth="1"/>
    <col min="7" max="8" width="2.125" style="24" customWidth="1"/>
    <col min="9" max="9" width="6.625" style="24" customWidth="1"/>
    <col min="10" max="11" width="2.125" style="24" customWidth="1"/>
    <col min="12" max="12" width="6.625" style="24" customWidth="1"/>
    <col min="13" max="14" width="2.125" style="24" customWidth="1"/>
    <col min="15" max="15" width="6.625" style="24" customWidth="1"/>
    <col min="16" max="17" width="2.125" style="24" customWidth="1"/>
    <col min="18" max="18" width="6.625" style="24" customWidth="1"/>
    <col min="19" max="19" width="2.125" style="24" customWidth="1"/>
    <col min="20" max="20" width="1.875" style="24" customWidth="1"/>
    <col min="21" max="21" width="3.25" style="24" customWidth="1"/>
    <col min="22" max="22" width="5.625" style="24" customWidth="1"/>
    <col min="23" max="23" width="6.375" style="24" customWidth="1"/>
    <col min="24" max="24" width="2.25" style="24" customWidth="1"/>
    <col min="25" max="25" width="6.875" style="24" customWidth="1"/>
    <col min="26" max="26" width="2.25" style="24" customWidth="1"/>
    <col min="27" max="32" width="9" style="24"/>
    <col min="33" max="33" width="5.875" style="24" customWidth="1"/>
    <col min="34" max="16384" width="9" style="24"/>
  </cols>
  <sheetData>
    <row r="1" spans="2:33" x14ac:dyDescent="0.15"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33" ht="27" customHeight="1" x14ac:dyDescent="0.15">
      <c r="B2" s="22" t="s">
        <v>80</v>
      </c>
      <c r="F2" s="23"/>
      <c r="G2" s="23"/>
      <c r="H2" s="23"/>
      <c r="I2" s="23"/>
      <c r="J2" s="23"/>
      <c r="K2" s="23"/>
      <c r="L2" s="23"/>
      <c r="O2" s="249" t="s">
        <v>217</v>
      </c>
      <c r="P2" s="249"/>
      <c r="Q2" s="249"/>
      <c r="R2" s="249"/>
      <c r="S2" s="249"/>
      <c r="T2" s="362" t="s">
        <v>219</v>
      </c>
      <c r="U2" s="266"/>
      <c r="V2" s="266"/>
      <c r="W2" s="266"/>
      <c r="X2" s="266"/>
      <c r="Y2" s="266"/>
      <c r="Z2" s="266"/>
    </row>
    <row r="3" spans="2:33" ht="25.5" customHeight="1" x14ac:dyDescent="0.15">
      <c r="C3" s="220" t="s">
        <v>173</v>
      </c>
      <c r="D3" s="220"/>
      <c r="E3" s="186" t="s">
        <v>81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250" t="s">
        <v>82</v>
      </c>
      <c r="R3" s="250"/>
      <c r="S3" s="250"/>
      <c r="T3" s="31"/>
      <c r="U3" s="65"/>
      <c r="V3" s="220" t="s">
        <v>171</v>
      </c>
      <c r="W3" s="220"/>
      <c r="X3" s="250" t="s">
        <v>83</v>
      </c>
      <c r="Y3" s="250"/>
      <c r="Z3" s="250"/>
    </row>
    <row r="4" spans="2:33" ht="25.5" customHeight="1" x14ac:dyDescent="0.15">
      <c r="E4" s="267" t="s">
        <v>218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251" t="s">
        <v>86</v>
      </c>
      <c r="R4" s="251"/>
      <c r="S4" s="251"/>
      <c r="T4" s="31"/>
      <c r="U4" s="65"/>
      <c r="V4" s="65"/>
      <c r="W4" s="65"/>
      <c r="X4" s="251" t="s">
        <v>84</v>
      </c>
      <c r="Y4" s="251"/>
      <c r="Z4" s="251"/>
    </row>
    <row r="5" spans="2:33" ht="25.5" customHeight="1" x14ac:dyDescent="0.15">
      <c r="B5" s="65" t="s">
        <v>5</v>
      </c>
      <c r="C5" s="65"/>
      <c r="E5" s="251" t="s">
        <v>92</v>
      </c>
      <c r="F5" s="251"/>
      <c r="G5" s="251"/>
      <c r="H5" s="250" t="s">
        <v>76</v>
      </c>
      <c r="I5" s="250"/>
      <c r="J5" s="250"/>
      <c r="K5" s="186" t="s">
        <v>77</v>
      </c>
      <c r="L5" s="186"/>
      <c r="M5" s="186"/>
      <c r="N5" s="250" t="s">
        <v>78</v>
      </c>
      <c r="O5" s="250"/>
      <c r="P5" s="250"/>
      <c r="Q5" s="186" t="s">
        <v>85</v>
      </c>
      <c r="R5" s="186"/>
      <c r="S5" s="186"/>
      <c r="T5" s="31"/>
      <c r="U5" s="65" t="s">
        <v>5</v>
      </c>
      <c r="V5" s="65"/>
      <c r="W5" s="65"/>
      <c r="X5" s="186" t="s">
        <v>85</v>
      </c>
      <c r="Y5" s="186"/>
      <c r="Z5" s="186"/>
    </row>
    <row r="6" spans="2:33" ht="17.25" customHeight="1" x14ac:dyDescent="0.15">
      <c r="B6" s="234" t="s">
        <v>7</v>
      </c>
      <c r="C6" s="186">
        <v>24</v>
      </c>
      <c r="D6" s="186"/>
      <c r="E6" s="257">
        <v>86</v>
      </c>
      <c r="F6" s="258"/>
      <c r="G6" s="258"/>
      <c r="H6" s="257">
        <v>85</v>
      </c>
      <c r="I6" s="258"/>
      <c r="J6" s="258"/>
      <c r="K6" s="257">
        <v>414</v>
      </c>
      <c r="L6" s="258"/>
      <c r="M6" s="258"/>
      <c r="N6" s="257">
        <v>845</v>
      </c>
      <c r="O6" s="258"/>
      <c r="P6" s="258"/>
      <c r="Q6" s="257">
        <v>5</v>
      </c>
      <c r="R6" s="258"/>
      <c r="S6" s="258"/>
      <c r="T6" s="26"/>
      <c r="U6" s="234" t="s">
        <v>7</v>
      </c>
      <c r="V6" s="265">
        <v>24</v>
      </c>
      <c r="W6" s="265"/>
      <c r="X6" s="257">
        <v>68</v>
      </c>
      <c r="Y6" s="258"/>
      <c r="Z6" s="220"/>
    </row>
    <row r="7" spans="2:33" ht="17.25" customHeight="1" x14ac:dyDescent="0.15">
      <c r="B7" s="234"/>
      <c r="C7" s="186">
        <v>25</v>
      </c>
      <c r="D7" s="186"/>
      <c r="E7" s="257">
        <v>93</v>
      </c>
      <c r="F7" s="258"/>
      <c r="G7" s="258"/>
      <c r="H7" s="257">
        <v>95</v>
      </c>
      <c r="I7" s="258"/>
      <c r="J7" s="258"/>
      <c r="K7" s="257">
        <v>451</v>
      </c>
      <c r="L7" s="258"/>
      <c r="M7" s="258"/>
      <c r="N7" s="257">
        <v>930</v>
      </c>
      <c r="O7" s="258"/>
      <c r="P7" s="258"/>
      <c r="Q7" s="257">
        <v>5</v>
      </c>
      <c r="R7" s="258"/>
      <c r="S7" s="258"/>
      <c r="T7" s="26"/>
      <c r="U7" s="234"/>
      <c r="V7" s="265">
        <v>25</v>
      </c>
      <c r="W7" s="265"/>
      <c r="X7" s="257">
        <v>77</v>
      </c>
      <c r="Y7" s="258"/>
      <c r="Z7" s="220"/>
    </row>
    <row r="8" spans="2:33" ht="17.25" customHeight="1" x14ac:dyDescent="0.15">
      <c r="B8" s="234"/>
      <c r="C8" s="186">
        <v>26</v>
      </c>
      <c r="D8" s="186"/>
      <c r="E8" s="257">
        <v>98</v>
      </c>
      <c r="F8" s="258"/>
      <c r="G8" s="258"/>
      <c r="H8" s="257">
        <v>96</v>
      </c>
      <c r="I8" s="258"/>
      <c r="J8" s="258"/>
      <c r="K8" s="257">
        <v>471</v>
      </c>
      <c r="L8" s="258"/>
      <c r="M8" s="258"/>
      <c r="N8" s="257">
        <v>973</v>
      </c>
      <c r="O8" s="258"/>
      <c r="P8" s="258"/>
      <c r="Q8" s="257">
        <v>4</v>
      </c>
      <c r="R8" s="258"/>
      <c r="S8" s="258"/>
      <c r="T8" s="26"/>
      <c r="U8" s="234"/>
      <c r="V8" s="265">
        <v>26</v>
      </c>
      <c r="W8" s="265"/>
      <c r="X8" s="257">
        <v>66</v>
      </c>
      <c r="Y8" s="258"/>
      <c r="Z8" s="220"/>
      <c r="AB8" s="82"/>
    </row>
    <row r="9" spans="2:33" ht="17.25" customHeight="1" x14ac:dyDescent="0.15">
      <c r="B9" s="234"/>
      <c r="C9" s="186">
        <v>27</v>
      </c>
      <c r="D9" s="186"/>
      <c r="E9" s="257">
        <v>108</v>
      </c>
      <c r="F9" s="258"/>
      <c r="G9" s="258"/>
      <c r="H9" s="257">
        <v>108</v>
      </c>
      <c r="I9" s="258"/>
      <c r="J9" s="258"/>
      <c r="K9" s="257">
        <v>538</v>
      </c>
      <c r="L9" s="258"/>
      <c r="M9" s="258"/>
      <c r="N9" s="257">
        <v>1114</v>
      </c>
      <c r="O9" s="258"/>
      <c r="P9" s="258"/>
      <c r="Q9" s="257">
        <v>4</v>
      </c>
      <c r="R9" s="258"/>
      <c r="S9" s="258"/>
      <c r="T9" s="26"/>
      <c r="U9" s="234"/>
      <c r="V9" s="265">
        <v>27</v>
      </c>
      <c r="W9" s="265"/>
      <c r="X9" s="257">
        <v>72</v>
      </c>
      <c r="Y9" s="258"/>
      <c r="Z9" s="220"/>
      <c r="AB9" s="82"/>
    </row>
    <row r="10" spans="2:33" ht="17.25" customHeight="1" x14ac:dyDescent="0.15">
      <c r="B10" s="234"/>
      <c r="C10" s="186">
        <v>28</v>
      </c>
      <c r="D10" s="186"/>
      <c r="E10" s="257">
        <v>113</v>
      </c>
      <c r="F10" s="258"/>
      <c r="G10" s="258"/>
      <c r="H10" s="257">
        <v>114</v>
      </c>
      <c r="I10" s="258"/>
      <c r="J10" s="258"/>
      <c r="K10" s="257">
        <v>583</v>
      </c>
      <c r="L10" s="258"/>
      <c r="M10" s="258"/>
      <c r="N10" s="257">
        <v>1195</v>
      </c>
      <c r="O10" s="258"/>
      <c r="P10" s="258"/>
      <c r="Q10" s="257">
        <v>5</v>
      </c>
      <c r="R10" s="258"/>
      <c r="S10" s="258"/>
      <c r="T10" s="26"/>
      <c r="U10" s="234"/>
      <c r="V10" s="265">
        <v>28</v>
      </c>
      <c r="W10" s="265"/>
      <c r="X10" s="257">
        <v>72</v>
      </c>
      <c r="Y10" s="258"/>
      <c r="Z10" s="220"/>
      <c r="AB10" s="82"/>
    </row>
    <row r="11" spans="2:33" ht="17.25" customHeight="1" x14ac:dyDescent="0.15">
      <c r="B11" s="234"/>
      <c r="C11" s="186">
        <v>29</v>
      </c>
      <c r="D11" s="186"/>
      <c r="E11" s="257">
        <v>122</v>
      </c>
      <c r="F11" s="258"/>
      <c r="G11" s="258"/>
      <c r="H11" s="257">
        <v>122</v>
      </c>
      <c r="I11" s="258"/>
      <c r="J11" s="258"/>
      <c r="K11" s="257">
        <v>632</v>
      </c>
      <c r="L11" s="258"/>
      <c r="M11" s="258"/>
      <c r="N11" s="257">
        <v>1248</v>
      </c>
      <c r="O11" s="258"/>
      <c r="P11" s="258"/>
      <c r="Q11" s="257">
        <v>7</v>
      </c>
      <c r="R11" s="258"/>
      <c r="S11" s="258"/>
      <c r="T11" s="26"/>
      <c r="U11" s="234"/>
      <c r="V11" s="265">
        <v>29</v>
      </c>
      <c r="W11" s="265"/>
      <c r="X11" s="257">
        <v>67</v>
      </c>
      <c r="Y11" s="258"/>
      <c r="Z11" s="220"/>
      <c r="AB11" s="82"/>
    </row>
    <row r="12" spans="2:33" ht="17.25" customHeight="1" x14ac:dyDescent="0.15">
      <c r="B12" s="234"/>
      <c r="C12" s="186">
        <v>30</v>
      </c>
      <c r="D12" s="186"/>
      <c r="E12" s="257">
        <v>129</v>
      </c>
      <c r="F12" s="258"/>
      <c r="G12" s="258"/>
      <c r="H12" s="257">
        <v>128</v>
      </c>
      <c r="I12" s="258"/>
      <c r="J12" s="258"/>
      <c r="K12" s="257">
        <v>736</v>
      </c>
      <c r="L12" s="258"/>
      <c r="M12" s="258"/>
      <c r="N12" s="257">
        <v>1443</v>
      </c>
      <c r="O12" s="258"/>
      <c r="P12" s="258"/>
      <c r="Q12" s="257">
        <v>7</v>
      </c>
      <c r="R12" s="258"/>
      <c r="S12" s="258"/>
      <c r="T12" s="26"/>
      <c r="U12" s="234"/>
      <c r="V12" s="265">
        <v>30</v>
      </c>
      <c r="W12" s="265"/>
      <c r="X12" s="257">
        <v>55</v>
      </c>
      <c r="Y12" s="258"/>
      <c r="Z12" s="220"/>
      <c r="AB12" s="82"/>
    </row>
    <row r="13" spans="2:33" ht="17.25" customHeight="1" x14ac:dyDescent="0.15">
      <c r="B13" s="63" t="s">
        <v>226</v>
      </c>
      <c r="D13" s="25" t="s">
        <v>172</v>
      </c>
      <c r="E13" s="257">
        <v>107</v>
      </c>
      <c r="F13" s="258"/>
      <c r="G13" s="258"/>
      <c r="H13" s="257">
        <v>102</v>
      </c>
      <c r="I13" s="258"/>
      <c r="J13" s="258"/>
      <c r="K13" s="257">
        <v>790</v>
      </c>
      <c r="L13" s="258"/>
      <c r="M13" s="258"/>
      <c r="N13" s="257">
        <v>1576</v>
      </c>
      <c r="O13" s="258"/>
      <c r="P13" s="258"/>
      <c r="Q13" s="257">
        <v>5</v>
      </c>
      <c r="R13" s="258"/>
      <c r="S13" s="258"/>
      <c r="T13" s="118"/>
      <c r="U13" s="63" t="s">
        <v>226</v>
      </c>
      <c r="W13" s="25" t="s">
        <v>172</v>
      </c>
      <c r="X13" s="257">
        <v>67</v>
      </c>
      <c r="Y13" s="258"/>
      <c r="Z13" s="258"/>
      <c r="AA13" s="82"/>
      <c r="AB13" s="82"/>
    </row>
    <row r="14" spans="2:33" ht="17.25" customHeight="1" x14ac:dyDescent="0.15">
      <c r="D14" s="25"/>
      <c r="E14" s="257"/>
      <c r="F14" s="258"/>
      <c r="G14" s="258"/>
      <c r="H14" s="257"/>
      <c r="I14" s="258"/>
      <c r="J14" s="258"/>
      <c r="K14" s="257"/>
      <c r="L14" s="258"/>
      <c r="M14" s="258"/>
      <c r="N14" s="257"/>
      <c r="O14" s="258"/>
      <c r="P14" s="258"/>
      <c r="Q14" s="257"/>
      <c r="R14" s="258"/>
      <c r="S14" s="258"/>
      <c r="T14" s="26"/>
      <c r="W14" s="25"/>
      <c r="X14" s="257"/>
      <c r="Y14" s="258"/>
      <c r="Z14" s="258"/>
      <c r="AA14" s="82"/>
      <c r="AB14" s="82"/>
    </row>
    <row r="15" spans="2:33" ht="17.25" customHeight="1" x14ac:dyDescent="0.15">
      <c r="B15" s="108"/>
      <c r="D15" s="25" t="s">
        <v>150</v>
      </c>
      <c r="E15" s="257">
        <v>164</v>
      </c>
      <c r="F15" s="258"/>
      <c r="G15" s="258"/>
      <c r="H15" s="257">
        <v>159</v>
      </c>
      <c r="I15" s="258"/>
      <c r="J15" s="258"/>
      <c r="K15" s="257">
        <v>838</v>
      </c>
      <c r="L15" s="258"/>
      <c r="M15" s="258"/>
      <c r="N15" s="257">
        <v>1671</v>
      </c>
      <c r="O15" s="258"/>
      <c r="P15" s="258"/>
      <c r="Q15" s="257">
        <v>6</v>
      </c>
      <c r="R15" s="258"/>
      <c r="S15" s="258"/>
      <c r="T15" s="102"/>
      <c r="U15" s="108"/>
      <c r="W15" s="25" t="s">
        <v>150</v>
      </c>
      <c r="X15" s="257">
        <v>33</v>
      </c>
      <c r="Y15" s="258"/>
      <c r="Z15" s="258"/>
      <c r="AA15" s="82"/>
      <c r="AB15" s="112"/>
      <c r="AC15" s="112"/>
      <c r="AD15" s="112"/>
      <c r="AE15" s="112"/>
      <c r="AF15" s="112"/>
      <c r="AG15" s="112"/>
    </row>
    <row r="16" spans="2:33" ht="17.25" customHeight="1" x14ac:dyDescent="0.15">
      <c r="B16" s="97"/>
      <c r="D16" s="25" t="s">
        <v>151</v>
      </c>
      <c r="E16" s="257">
        <v>102</v>
      </c>
      <c r="F16" s="258"/>
      <c r="G16" s="258"/>
      <c r="H16" s="257">
        <v>115</v>
      </c>
      <c r="I16" s="258"/>
      <c r="J16" s="258"/>
      <c r="K16" s="257">
        <v>623</v>
      </c>
      <c r="L16" s="258"/>
      <c r="M16" s="258"/>
      <c r="N16" s="257">
        <v>1210</v>
      </c>
      <c r="O16" s="258"/>
      <c r="P16" s="258"/>
      <c r="Q16" s="257">
        <v>12</v>
      </c>
      <c r="R16" s="258"/>
      <c r="S16" s="258"/>
      <c r="T16" s="102"/>
      <c r="U16" s="97"/>
      <c r="W16" s="25" t="s">
        <v>151</v>
      </c>
      <c r="X16" s="257">
        <v>40</v>
      </c>
      <c r="Y16" s="258"/>
      <c r="Z16" s="258"/>
      <c r="AA16" s="82"/>
      <c r="AB16" s="82"/>
      <c r="AC16" s="101"/>
    </row>
    <row r="17" spans="2:31" ht="17.25" customHeight="1" x14ac:dyDescent="0.15">
      <c r="B17" s="108"/>
      <c r="D17" s="25" t="s">
        <v>152</v>
      </c>
      <c r="E17" s="257">
        <v>133</v>
      </c>
      <c r="F17" s="258"/>
      <c r="G17" s="258"/>
      <c r="H17" s="257">
        <v>128</v>
      </c>
      <c r="I17" s="258"/>
      <c r="J17" s="258"/>
      <c r="K17" s="257">
        <v>680</v>
      </c>
      <c r="L17" s="258"/>
      <c r="M17" s="258"/>
      <c r="N17" s="257">
        <v>1324</v>
      </c>
      <c r="O17" s="258"/>
      <c r="P17" s="258"/>
      <c r="Q17" s="257">
        <v>3</v>
      </c>
      <c r="R17" s="258"/>
      <c r="S17" s="258"/>
      <c r="T17" s="102"/>
      <c r="U17" s="108"/>
      <c r="W17" s="25" t="s">
        <v>152</v>
      </c>
      <c r="X17" s="257">
        <v>55</v>
      </c>
      <c r="Y17" s="258"/>
      <c r="Z17" s="258"/>
      <c r="AA17" s="82"/>
      <c r="AB17" s="82"/>
      <c r="AC17" s="101"/>
    </row>
    <row r="18" spans="2:31" ht="17.25" customHeight="1" x14ac:dyDescent="0.15">
      <c r="B18" s="108"/>
      <c r="D18" s="25" t="s">
        <v>153</v>
      </c>
      <c r="E18" s="257">
        <v>112</v>
      </c>
      <c r="F18" s="258"/>
      <c r="G18" s="258"/>
      <c r="H18" s="257">
        <v>118</v>
      </c>
      <c r="I18" s="258"/>
      <c r="J18" s="258"/>
      <c r="K18" s="257">
        <v>666</v>
      </c>
      <c r="L18" s="258"/>
      <c r="M18" s="258"/>
      <c r="N18" s="257">
        <v>1314</v>
      </c>
      <c r="O18" s="258"/>
      <c r="P18" s="258"/>
      <c r="Q18" s="257">
        <v>7</v>
      </c>
      <c r="R18" s="258"/>
      <c r="S18" s="258"/>
      <c r="T18" s="102"/>
      <c r="U18" s="108"/>
      <c r="W18" s="25" t="s">
        <v>153</v>
      </c>
      <c r="X18" s="257">
        <v>50</v>
      </c>
      <c r="Y18" s="258"/>
      <c r="Z18" s="258"/>
      <c r="AA18" s="82"/>
      <c r="AB18" s="82"/>
      <c r="AC18" s="101"/>
    </row>
    <row r="19" spans="2:31" ht="17.25" customHeight="1" x14ac:dyDescent="0.15">
      <c r="B19" s="108"/>
      <c r="D19" s="25" t="s">
        <v>154</v>
      </c>
      <c r="E19" s="257">
        <v>127</v>
      </c>
      <c r="F19" s="258"/>
      <c r="G19" s="258"/>
      <c r="H19" s="257">
        <v>110</v>
      </c>
      <c r="I19" s="258"/>
      <c r="J19" s="258"/>
      <c r="K19" s="257">
        <v>632</v>
      </c>
      <c r="L19" s="258"/>
      <c r="M19" s="258"/>
      <c r="N19" s="257">
        <v>1248</v>
      </c>
      <c r="O19" s="258"/>
      <c r="P19" s="258"/>
      <c r="Q19" s="257">
        <v>6</v>
      </c>
      <c r="R19" s="258"/>
      <c r="S19" s="258"/>
      <c r="T19" s="102"/>
      <c r="U19" s="108"/>
      <c r="W19" s="25" t="s">
        <v>154</v>
      </c>
      <c r="X19" s="257">
        <v>53</v>
      </c>
      <c r="Y19" s="258"/>
      <c r="Z19" s="258"/>
      <c r="AA19" s="82"/>
      <c r="AB19" s="82"/>
      <c r="AC19" s="101"/>
    </row>
    <row r="20" spans="2:31" ht="17.25" customHeight="1" x14ac:dyDescent="0.15">
      <c r="B20" s="108"/>
      <c r="D20" s="25" t="s">
        <v>155</v>
      </c>
      <c r="E20" s="257">
        <v>153</v>
      </c>
      <c r="F20" s="258"/>
      <c r="G20" s="258"/>
      <c r="H20" s="257">
        <v>154</v>
      </c>
      <c r="I20" s="258"/>
      <c r="J20" s="258"/>
      <c r="K20" s="257">
        <v>778</v>
      </c>
      <c r="L20" s="258"/>
      <c r="M20" s="258"/>
      <c r="N20" s="257">
        <v>1567</v>
      </c>
      <c r="O20" s="258"/>
      <c r="P20" s="258"/>
      <c r="Q20" s="257">
        <v>13</v>
      </c>
      <c r="R20" s="258"/>
      <c r="S20" s="258"/>
      <c r="T20" s="102"/>
      <c r="U20" s="108"/>
      <c r="W20" s="25" t="s">
        <v>155</v>
      </c>
      <c r="X20" s="257">
        <v>85</v>
      </c>
      <c r="Y20" s="258"/>
      <c r="Z20" s="258"/>
      <c r="AB20" s="82"/>
      <c r="AC20" s="101"/>
    </row>
    <row r="21" spans="2:31" ht="17.25" customHeight="1" x14ac:dyDescent="0.15">
      <c r="B21" s="108"/>
      <c r="D21" s="25" t="s">
        <v>156</v>
      </c>
      <c r="E21" s="257">
        <v>151</v>
      </c>
      <c r="F21" s="258"/>
      <c r="G21" s="258"/>
      <c r="H21" s="257">
        <v>146</v>
      </c>
      <c r="I21" s="258"/>
      <c r="J21" s="258"/>
      <c r="K21" s="257">
        <v>723</v>
      </c>
      <c r="L21" s="258"/>
      <c r="M21" s="258"/>
      <c r="N21" s="257">
        <v>1409</v>
      </c>
      <c r="O21" s="258"/>
      <c r="P21" s="258"/>
      <c r="Q21" s="257">
        <v>2</v>
      </c>
      <c r="R21" s="258"/>
      <c r="S21" s="258"/>
      <c r="T21" s="102"/>
      <c r="U21" s="108"/>
      <c r="W21" s="25" t="s">
        <v>156</v>
      </c>
      <c r="X21" s="257">
        <v>85</v>
      </c>
      <c r="Y21" s="258"/>
      <c r="Z21" s="258"/>
      <c r="AB21" s="82"/>
      <c r="AC21" s="101"/>
    </row>
    <row r="22" spans="2:31" ht="17.25" customHeight="1" x14ac:dyDescent="0.15">
      <c r="B22" s="97"/>
      <c r="D22" s="25" t="s">
        <v>157</v>
      </c>
      <c r="E22" s="257">
        <v>119</v>
      </c>
      <c r="F22" s="258"/>
      <c r="G22" s="258"/>
      <c r="H22" s="257">
        <v>132</v>
      </c>
      <c r="I22" s="258"/>
      <c r="J22" s="258"/>
      <c r="K22" s="257">
        <v>736</v>
      </c>
      <c r="L22" s="258"/>
      <c r="M22" s="258"/>
      <c r="N22" s="257">
        <v>1408</v>
      </c>
      <c r="O22" s="258"/>
      <c r="P22" s="258"/>
      <c r="Q22" s="257">
        <v>5</v>
      </c>
      <c r="R22" s="258"/>
      <c r="S22" s="258"/>
      <c r="T22" s="102"/>
      <c r="U22" s="97"/>
      <c r="W22" s="25" t="s">
        <v>157</v>
      </c>
      <c r="X22" s="257">
        <v>59</v>
      </c>
      <c r="Y22" s="258"/>
      <c r="Z22" s="258"/>
    </row>
    <row r="23" spans="2:31" ht="17.25" customHeight="1" x14ac:dyDescent="0.15">
      <c r="B23" s="63" t="s">
        <v>228</v>
      </c>
      <c r="D23" s="25" t="s">
        <v>158</v>
      </c>
      <c r="E23" s="257">
        <v>123</v>
      </c>
      <c r="F23" s="258"/>
      <c r="G23" s="258"/>
      <c r="H23" s="257">
        <v>133</v>
      </c>
      <c r="I23" s="258"/>
      <c r="J23" s="258"/>
      <c r="K23" s="257">
        <v>806</v>
      </c>
      <c r="L23" s="258"/>
      <c r="M23" s="258"/>
      <c r="N23" s="257">
        <v>1563</v>
      </c>
      <c r="O23" s="258"/>
      <c r="P23" s="258"/>
      <c r="Q23" s="257">
        <v>11</v>
      </c>
      <c r="R23" s="258"/>
      <c r="S23" s="258"/>
      <c r="U23" s="63" t="s">
        <v>228</v>
      </c>
      <c r="W23" s="25" t="s">
        <v>158</v>
      </c>
      <c r="X23" s="257">
        <v>60</v>
      </c>
      <c r="Y23" s="258"/>
      <c r="Z23" s="258"/>
      <c r="AA23" s="48"/>
    </row>
    <row r="24" spans="2:31" ht="17.25" customHeight="1" x14ac:dyDescent="0.15">
      <c r="B24" s="63"/>
      <c r="D24" s="25" t="s">
        <v>159</v>
      </c>
      <c r="E24" s="257">
        <v>135</v>
      </c>
      <c r="F24" s="258"/>
      <c r="G24" s="258"/>
      <c r="H24" s="257">
        <v>122</v>
      </c>
      <c r="I24" s="258"/>
      <c r="J24" s="258"/>
      <c r="K24" s="257">
        <v>765</v>
      </c>
      <c r="L24" s="258"/>
      <c r="M24" s="258"/>
      <c r="N24" s="257">
        <v>1470</v>
      </c>
      <c r="O24" s="258"/>
      <c r="P24" s="258"/>
      <c r="Q24" s="257">
        <v>7</v>
      </c>
      <c r="R24" s="258"/>
      <c r="S24" s="258"/>
      <c r="U24" s="63"/>
      <c r="W24" s="25" t="s">
        <v>159</v>
      </c>
      <c r="X24" s="257">
        <v>28</v>
      </c>
      <c r="Y24" s="258"/>
      <c r="Z24" s="258"/>
      <c r="AA24" s="48"/>
    </row>
    <row r="25" spans="2:31" ht="17.25" customHeight="1" x14ac:dyDescent="0.15">
      <c r="B25" s="97"/>
      <c r="C25" s="81"/>
      <c r="D25" s="80" t="s">
        <v>229</v>
      </c>
      <c r="E25" s="255">
        <v>119</v>
      </c>
      <c r="F25" s="256"/>
      <c r="G25" s="256"/>
      <c r="H25" s="255">
        <v>120</v>
      </c>
      <c r="I25" s="256"/>
      <c r="J25" s="256"/>
      <c r="K25" s="255">
        <v>792</v>
      </c>
      <c r="L25" s="256"/>
      <c r="M25" s="256"/>
      <c r="N25" s="255">
        <v>1552</v>
      </c>
      <c r="O25" s="256"/>
      <c r="P25" s="256"/>
      <c r="Q25" s="255">
        <v>11</v>
      </c>
      <c r="R25" s="256"/>
      <c r="S25" s="256"/>
      <c r="T25" s="119"/>
      <c r="U25" s="97"/>
      <c r="V25" s="81"/>
      <c r="W25" s="80" t="s">
        <v>229</v>
      </c>
      <c r="X25" s="255">
        <v>40</v>
      </c>
      <c r="Y25" s="256"/>
      <c r="Z25" s="256"/>
      <c r="AA25" s="48"/>
    </row>
    <row r="26" spans="2:31" ht="17.25" customHeight="1" x14ac:dyDescent="0.15">
      <c r="B26" s="97"/>
      <c r="C26" s="81"/>
      <c r="D26" s="13" t="s">
        <v>231</v>
      </c>
      <c r="E26" s="170">
        <f>E28+E30+E34+E36+E38+E40+E42+E44+E46</f>
        <v>118</v>
      </c>
      <c r="F26" s="260"/>
      <c r="G26" s="260"/>
      <c r="H26" s="170">
        <f>H28+H30+H34+H36+H38+H40+H42+H44+H46</f>
        <v>130</v>
      </c>
      <c r="I26" s="260"/>
      <c r="J26" s="260"/>
      <c r="K26" s="170">
        <f>K28+K30+K34+K36+K38+K40+K42+K44+K46</f>
        <v>808</v>
      </c>
      <c r="L26" s="260"/>
      <c r="M26" s="260"/>
      <c r="N26" s="170">
        <f>N28+N30+N34+N36+N38+N40+N42+N44+N46</f>
        <v>1634</v>
      </c>
      <c r="O26" s="260"/>
      <c r="P26" s="260"/>
      <c r="Q26" s="170">
        <f>Q28+Q30+Q34+Q36+Q38+Q40+Q42+Q44+Q46</f>
        <v>9</v>
      </c>
      <c r="R26" s="260"/>
      <c r="S26" s="260"/>
      <c r="T26" s="28"/>
      <c r="U26" s="97"/>
      <c r="W26" s="13" t="s">
        <v>231</v>
      </c>
      <c r="X26" s="170">
        <f>X28+X30+X34+X36+X38+X40+X42+X44+X46</f>
        <v>51</v>
      </c>
      <c r="Y26" s="260"/>
      <c r="Z26" s="260"/>
      <c r="AA26" s="48"/>
    </row>
    <row r="27" spans="2:31" ht="20.25" customHeight="1" x14ac:dyDescent="0.15">
      <c r="B27" s="239" t="s">
        <v>8</v>
      </c>
      <c r="C27" s="239"/>
      <c r="D27" s="239"/>
      <c r="E27" s="171">
        <f>IF(ISERROR((E26-E13)/E13*100),"―",(E26-E13)/E13*100)</f>
        <v>10.2803738317757</v>
      </c>
      <c r="F27" s="171"/>
      <c r="G27" s="171"/>
      <c r="H27" s="171">
        <f>IF(ISERROR((H26-H13)/H13*100),"―",(H26-H13)/H13*100)</f>
        <v>27.450980392156865</v>
      </c>
      <c r="I27" s="171"/>
      <c r="J27" s="171"/>
      <c r="K27" s="171">
        <f>IF(ISERROR((K26-K13)/K13*100),"―",(K26-K13)/K13*100)</f>
        <v>2.278481012658228</v>
      </c>
      <c r="L27" s="171"/>
      <c r="M27" s="171"/>
      <c r="N27" s="171">
        <f>IF(ISERROR((N26-N13)/N13*100),"―",(N26-N13)/N13*100)</f>
        <v>3.6802030456852792</v>
      </c>
      <c r="O27" s="171"/>
      <c r="P27" s="171"/>
      <c r="Q27" s="248">
        <f>IF(ISERROR((Q26-Q13)/Q13*100),"―",(Q26-Q13)/Q13*100)</f>
        <v>80</v>
      </c>
      <c r="R27" s="248"/>
      <c r="S27" s="248"/>
      <c r="T27" s="26"/>
      <c r="U27" s="259" t="s">
        <v>8</v>
      </c>
      <c r="V27" s="259"/>
      <c r="W27" s="259"/>
      <c r="X27" s="171">
        <f>IF(ISERROR((X26-X13)/X13*100),"―",(X26-X13)/X13*100)</f>
        <v>-23.880597014925371</v>
      </c>
      <c r="Y27" s="171"/>
      <c r="Z27" s="171"/>
      <c r="AE27" s="81"/>
    </row>
    <row r="28" spans="2:31" ht="17.25" customHeight="1" x14ac:dyDescent="0.15">
      <c r="B28" s="235" t="s">
        <v>88</v>
      </c>
      <c r="C28" s="177" t="s">
        <v>9</v>
      </c>
      <c r="D28" s="177"/>
      <c r="E28" s="252">
        <v>74</v>
      </c>
      <c r="F28" s="252"/>
      <c r="G28" s="252"/>
      <c r="H28" s="252">
        <v>87</v>
      </c>
      <c r="I28" s="252"/>
      <c r="J28" s="252"/>
      <c r="K28" s="252">
        <v>490</v>
      </c>
      <c r="L28" s="252"/>
      <c r="M28" s="252"/>
      <c r="N28" s="252">
        <v>1024</v>
      </c>
      <c r="O28" s="252"/>
      <c r="P28" s="252"/>
      <c r="Q28" s="252">
        <v>5</v>
      </c>
      <c r="R28" s="252"/>
      <c r="S28" s="252"/>
      <c r="T28" s="32"/>
      <c r="U28" s="261" t="s">
        <v>88</v>
      </c>
      <c r="V28" s="263" t="s">
        <v>9</v>
      </c>
      <c r="W28" s="263"/>
      <c r="X28" s="252">
        <v>30</v>
      </c>
      <c r="Y28" s="252"/>
      <c r="Z28" s="252"/>
    </row>
    <row r="29" spans="2:31" ht="17.25" customHeight="1" x14ac:dyDescent="0.15">
      <c r="B29" s="235"/>
      <c r="C29" s="177"/>
      <c r="D29" s="177"/>
      <c r="E29" s="90" t="s">
        <v>198</v>
      </c>
      <c r="F29" s="88">
        <v>72</v>
      </c>
      <c r="G29" s="90" t="s">
        <v>199</v>
      </c>
      <c r="H29" s="90" t="s">
        <v>198</v>
      </c>
      <c r="I29" s="88">
        <v>71</v>
      </c>
      <c r="J29" s="90" t="s">
        <v>199</v>
      </c>
      <c r="K29" s="90" t="s">
        <v>198</v>
      </c>
      <c r="L29" s="88">
        <v>512</v>
      </c>
      <c r="M29" s="90" t="s">
        <v>199</v>
      </c>
      <c r="N29" s="90" t="s">
        <v>198</v>
      </c>
      <c r="O29" s="88">
        <v>1045</v>
      </c>
      <c r="P29" s="90" t="s">
        <v>199</v>
      </c>
      <c r="Q29" s="90" t="s">
        <v>198</v>
      </c>
      <c r="R29" s="88">
        <v>2</v>
      </c>
      <c r="S29" s="90" t="s">
        <v>199</v>
      </c>
      <c r="T29" s="32"/>
      <c r="U29" s="262"/>
      <c r="V29" s="263"/>
      <c r="W29" s="263"/>
      <c r="X29" s="90" t="s">
        <v>198</v>
      </c>
      <c r="Y29" s="88">
        <v>32</v>
      </c>
      <c r="Z29" s="90" t="s">
        <v>199</v>
      </c>
    </row>
    <row r="30" spans="2:31" ht="17.25" customHeight="1" x14ac:dyDescent="0.15">
      <c r="B30" s="235"/>
      <c r="C30" s="177" t="s">
        <v>10</v>
      </c>
      <c r="D30" s="177"/>
      <c r="E30" s="252">
        <v>4</v>
      </c>
      <c r="F30" s="252"/>
      <c r="G30" s="252"/>
      <c r="H30" s="252">
        <v>4</v>
      </c>
      <c r="I30" s="252"/>
      <c r="J30" s="252"/>
      <c r="K30" s="252">
        <v>37</v>
      </c>
      <c r="L30" s="252"/>
      <c r="M30" s="252"/>
      <c r="N30" s="252">
        <v>72</v>
      </c>
      <c r="O30" s="252"/>
      <c r="P30" s="252"/>
      <c r="Q30" s="252">
        <v>1</v>
      </c>
      <c r="R30" s="252"/>
      <c r="S30" s="252"/>
      <c r="T30" s="32"/>
      <c r="U30" s="262"/>
      <c r="V30" s="263" t="s">
        <v>10</v>
      </c>
      <c r="W30" s="263"/>
      <c r="X30" s="252">
        <v>5</v>
      </c>
      <c r="Y30" s="252"/>
      <c r="Z30" s="252"/>
      <c r="AB30" s="81"/>
      <c r="AC30" s="81"/>
    </row>
    <row r="31" spans="2:31" ht="17.25" customHeight="1" x14ac:dyDescent="0.15">
      <c r="B31" s="235"/>
      <c r="C31" s="177"/>
      <c r="D31" s="177"/>
      <c r="E31" s="90" t="s">
        <v>198</v>
      </c>
      <c r="F31" s="88">
        <v>7</v>
      </c>
      <c r="G31" s="90" t="s">
        <v>91</v>
      </c>
      <c r="H31" s="90" t="s">
        <v>198</v>
      </c>
      <c r="I31" s="88">
        <v>6</v>
      </c>
      <c r="J31" s="90" t="s">
        <v>199</v>
      </c>
      <c r="K31" s="90" t="s">
        <v>198</v>
      </c>
      <c r="L31" s="88">
        <v>36</v>
      </c>
      <c r="M31" s="90" t="s">
        <v>199</v>
      </c>
      <c r="N31" s="90" t="s">
        <v>198</v>
      </c>
      <c r="O31" s="88">
        <v>70</v>
      </c>
      <c r="P31" s="90" t="s">
        <v>199</v>
      </c>
      <c r="Q31" s="90" t="s">
        <v>198</v>
      </c>
      <c r="R31" s="88">
        <v>1</v>
      </c>
      <c r="S31" s="90" t="s">
        <v>199</v>
      </c>
      <c r="T31" s="32"/>
      <c r="U31" s="262"/>
      <c r="V31" s="263"/>
      <c r="W31" s="263"/>
      <c r="X31" s="90" t="s">
        <v>198</v>
      </c>
      <c r="Y31" s="88">
        <v>5</v>
      </c>
      <c r="Z31" s="90" t="s">
        <v>199</v>
      </c>
    </row>
    <row r="32" spans="2:31" ht="17.25" customHeight="1" x14ac:dyDescent="0.15">
      <c r="B32" s="43" t="s">
        <v>104</v>
      </c>
      <c r="C32" s="192" t="s">
        <v>105</v>
      </c>
      <c r="D32" s="192"/>
      <c r="E32" s="253">
        <v>1</v>
      </c>
      <c r="F32" s="253"/>
      <c r="G32" s="253"/>
      <c r="H32" s="253">
        <v>1</v>
      </c>
      <c r="I32" s="253"/>
      <c r="J32" s="253"/>
      <c r="K32" s="253">
        <v>9</v>
      </c>
      <c r="L32" s="253"/>
      <c r="M32" s="253"/>
      <c r="N32" s="253">
        <v>10</v>
      </c>
      <c r="O32" s="253"/>
      <c r="P32" s="253"/>
      <c r="Q32" s="253">
        <v>0</v>
      </c>
      <c r="R32" s="253"/>
      <c r="S32" s="253"/>
      <c r="T32" s="32"/>
      <c r="U32" s="49" t="s">
        <v>93</v>
      </c>
      <c r="V32" s="192" t="s">
        <v>105</v>
      </c>
      <c r="W32" s="192"/>
      <c r="X32" s="253">
        <v>2</v>
      </c>
      <c r="Y32" s="253"/>
      <c r="Z32" s="253"/>
    </row>
    <row r="33" spans="2:26" ht="17.25" customHeight="1" x14ac:dyDescent="0.15">
      <c r="B33" s="31">
        <v>4</v>
      </c>
      <c r="C33" s="239"/>
      <c r="D33" s="239"/>
      <c r="E33" s="91" t="s">
        <v>198</v>
      </c>
      <c r="F33" s="89">
        <v>0</v>
      </c>
      <c r="G33" s="91" t="s">
        <v>199</v>
      </c>
      <c r="H33" s="91" t="s">
        <v>198</v>
      </c>
      <c r="I33" s="89">
        <v>0</v>
      </c>
      <c r="J33" s="91" t="s">
        <v>199</v>
      </c>
      <c r="K33" s="91" t="s">
        <v>90</v>
      </c>
      <c r="L33" s="89">
        <v>9</v>
      </c>
      <c r="M33" s="91" t="s">
        <v>199</v>
      </c>
      <c r="N33" s="91" t="s">
        <v>198</v>
      </c>
      <c r="O33" s="89">
        <v>13</v>
      </c>
      <c r="P33" s="91" t="s">
        <v>199</v>
      </c>
      <c r="Q33" s="91" t="s">
        <v>198</v>
      </c>
      <c r="R33" s="89">
        <v>1</v>
      </c>
      <c r="S33" s="91" t="s">
        <v>199</v>
      </c>
      <c r="T33" s="32"/>
      <c r="U33" s="70">
        <v>4</v>
      </c>
      <c r="V33" s="264"/>
      <c r="W33" s="264"/>
      <c r="X33" s="91" t="s">
        <v>198</v>
      </c>
      <c r="Y33" s="89">
        <v>2</v>
      </c>
      <c r="Z33" s="91" t="s">
        <v>199</v>
      </c>
    </row>
    <row r="34" spans="2:26" ht="17.25" customHeight="1" x14ac:dyDescent="0.15">
      <c r="B34" s="43" t="s">
        <v>89</v>
      </c>
      <c r="C34" s="177" t="s">
        <v>11</v>
      </c>
      <c r="D34" s="177"/>
      <c r="E34" s="252">
        <v>14</v>
      </c>
      <c r="F34" s="252"/>
      <c r="G34" s="252"/>
      <c r="H34" s="252">
        <v>10</v>
      </c>
      <c r="I34" s="252"/>
      <c r="J34" s="252"/>
      <c r="K34" s="252">
        <v>115</v>
      </c>
      <c r="L34" s="252"/>
      <c r="M34" s="252"/>
      <c r="N34" s="252">
        <v>222</v>
      </c>
      <c r="O34" s="252"/>
      <c r="P34" s="252"/>
      <c r="Q34" s="252">
        <v>1</v>
      </c>
      <c r="R34" s="252"/>
      <c r="S34" s="252"/>
      <c r="T34" s="32"/>
      <c r="U34" s="49" t="s">
        <v>89</v>
      </c>
      <c r="V34" s="263" t="s">
        <v>11</v>
      </c>
      <c r="W34" s="263"/>
      <c r="X34" s="252">
        <v>2</v>
      </c>
      <c r="Y34" s="252"/>
      <c r="Z34" s="252"/>
    </row>
    <row r="35" spans="2:26" ht="17.25" customHeight="1" x14ac:dyDescent="0.15">
      <c r="B35" s="43" t="s">
        <v>94</v>
      </c>
      <c r="C35" s="177"/>
      <c r="D35" s="177"/>
      <c r="E35" s="90" t="s">
        <v>198</v>
      </c>
      <c r="F35" s="88">
        <v>6</v>
      </c>
      <c r="G35" s="90" t="s">
        <v>199</v>
      </c>
      <c r="H35" s="90" t="s">
        <v>198</v>
      </c>
      <c r="I35" s="88">
        <v>12</v>
      </c>
      <c r="J35" s="90" t="s">
        <v>199</v>
      </c>
      <c r="K35" s="90" t="s">
        <v>198</v>
      </c>
      <c r="L35" s="88">
        <v>92</v>
      </c>
      <c r="M35" s="90" t="s">
        <v>199</v>
      </c>
      <c r="N35" s="90" t="s">
        <v>198</v>
      </c>
      <c r="O35" s="88">
        <v>177</v>
      </c>
      <c r="P35" s="90" t="s">
        <v>199</v>
      </c>
      <c r="Q35" s="90" t="s">
        <v>198</v>
      </c>
      <c r="R35" s="88">
        <v>0</v>
      </c>
      <c r="S35" s="90" t="s">
        <v>199</v>
      </c>
      <c r="T35" s="32"/>
      <c r="U35" s="49" t="s">
        <v>94</v>
      </c>
      <c r="V35" s="263"/>
      <c r="W35" s="263"/>
      <c r="X35" s="90" t="s">
        <v>198</v>
      </c>
      <c r="Y35" s="88">
        <v>15</v>
      </c>
      <c r="Z35" s="90" t="s">
        <v>199</v>
      </c>
    </row>
    <row r="36" spans="2:26" ht="16.5" customHeight="1" x14ac:dyDescent="0.15">
      <c r="B36" s="31" t="s">
        <v>112</v>
      </c>
      <c r="C36" s="177" t="s">
        <v>12</v>
      </c>
      <c r="D36" s="177"/>
      <c r="E36" s="252">
        <v>9</v>
      </c>
      <c r="F36" s="252"/>
      <c r="G36" s="252"/>
      <c r="H36" s="252">
        <v>11</v>
      </c>
      <c r="I36" s="252"/>
      <c r="J36" s="252"/>
      <c r="K36" s="252">
        <v>52</v>
      </c>
      <c r="L36" s="252"/>
      <c r="M36" s="252"/>
      <c r="N36" s="252">
        <v>90</v>
      </c>
      <c r="O36" s="252"/>
      <c r="P36" s="252"/>
      <c r="Q36" s="252">
        <v>0</v>
      </c>
      <c r="R36" s="252"/>
      <c r="S36" s="252"/>
      <c r="T36" s="32"/>
      <c r="U36" s="50" t="s">
        <v>113</v>
      </c>
      <c r="V36" s="263" t="s">
        <v>12</v>
      </c>
      <c r="W36" s="263"/>
      <c r="X36" s="252">
        <v>1</v>
      </c>
      <c r="Y36" s="252"/>
      <c r="Z36" s="252"/>
    </row>
    <row r="37" spans="2:26" ht="17.25" customHeight="1" x14ac:dyDescent="0.15">
      <c r="B37" s="235" t="s">
        <v>67</v>
      </c>
      <c r="C37" s="177"/>
      <c r="D37" s="177"/>
      <c r="E37" s="90" t="s">
        <v>198</v>
      </c>
      <c r="F37" s="88">
        <v>1</v>
      </c>
      <c r="G37" s="90" t="s">
        <v>199</v>
      </c>
      <c r="H37" s="90" t="s">
        <v>198</v>
      </c>
      <c r="I37" s="88">
        <v>3</v>
      </c>
      <c r="J37" s="90" t="s">
        <v>199</v>
      </c>
      <c r="K37" s="90" t="s">
        <v>198</v>
      </c>
      <c r="L37" s="88">
        <v>44</v>
      </c>
      <c r="M37" s="90" t="s">
        <v>199</v>
      </c>
      <c r="N37" s="90" t="s">
        <v>198</v>
      </c>
      <c r="O37" s="88">
        <v>74</v>
      </c>
      <c r="P37" s="90" t="s">
        <v>199</v>
      </c>
      <c r="Q37" s="90" t="s">
        <v>198</v>
      </c>
      <c r="R37" s="88">
        <v>1</v>
      </c>
      <c r="S37" s="90" t="s">
        <v>199</v>
      </c>
      <c r="T37" s="32"/>
      <c r="U37" s="262" t="s">
        <v>67</v>
      </c>
      <c r="V37" s="263"/>
      <c r="W37" s="263"/>
      <c r="X37" s="90" t="s">
        <v>198</v>
      </c>
      <c r="Y37" s="88">
        <v>1</v>
      </c>
      <c r="Z37" s="90" t="s">
        <v>199</v>
      </c>
    </row>
    <row r="38" spans="2:26" ht="17.25" customHeight="1" x14ac:dyDescent="0.15">
      <c r="B38" s="235"/>
      <c r="C38" s="177" t="s">
        <v>13</v>
      </c>
      <c r="D38" s="177"/>
      <c r="E38" s="252">
        <v>4</v>
      </c>
      <c r="F38" s="252"/>
      <c r="G38" s="252"/>
      <c r="H38" s="252">
        <v>4</v>
      </c>
      <c r="I38" s="252"/>
      <c r="J38" s="252"/>
      <c r="K38" s="252">
        <v>32</v>
      </c>
      <c r="L38" s="252"/>
      <c r="M38" s="252"/>
      <c r="N38" s="252">
        <v>65</v>
      </c>
      <c r="O38" s="252"/>
      <c r="P38" s="252"/>
      <c r="Q38" s="252">
        <v>0</v>
      </c>
      <c r="R38" s="252"/>
      <c r="S38" s="252"/>
      <c r="T38" s="32"/>
      <c r="U38" s="262"/>
      <c r="V38" s="263" t="s">
        <v>13</v>
      </c>
      <c r="W38" s="263"/>
      <c r="X38" s="252">
        <v>6</v>
      </c>
      <c r="Y38" s="252"/>
      <c r="Z38" s="252"/>
    </row>
    <row r="39" spans="2:26" ht="17.25" customHeight="1" x14ac:dyDescent="0.15">
      <c r="B39" s="235"/>
      <c r="C39" s="177"/>
      <c r="D39" s="177"/>
      <c r="E39" s="90" t="s">
        <v>198</v>
      </c>
      <c r="F39" s="88">
        <v>9</v>
      </c>
      <c r="G39" s="90" t="s">
        <v>91</v>
      </c>
      <c r="H39" s="90" t="s">
        <v>198</v>
      </c>
      <c r="I39" s="88">
        <v>5</v>
      </c>
      <c r="J39" s="90" t="s">
        <v>199</v>
      </c>
      <c r="K39" s="90" t="s">
        <v>198</v>
      </c>
      <c r="L39" s="88">
        <v>35</v>
      </c>
      <c r="M39" s="90" t="s">
        <v>199</v>
      </c>
      <c r="N39" s="90" t="s">
        <v>198</v>
      </c>
      <c r="O39" s="88">
        <v>75</v>
      </c>
      <c r="P39" s="90" t="s">
        <v>199</v>
      </c>
      <c r="Q39" s="90" t="s">
        <v>198</v>
      </c>
      <c r="R39" s="88">
        <v>0</v>
      </c>
      <c r="S39" s="90" t="s">
        <v>199</v>
      </c>
      <c r="T39" s="32"/>
      <c r="U39" s="262"/>
      <c r="V39" s="263"/>
      <c r="W39" s="263"/>
      <c r="X39" s="90" t="s">
        <v>198</v>
      </c>
      <c r="Y39" s="88">
        <v>5</v>
      </c>
      <c r="Z39" s="90" t="s">
        <v>199</v>
      </c>
    </row>
    <row r="40" spans="2:26" ht="17.25" customHeight="1" x14ac:dyDescent="0.15">
      <c r="B40" s="235"/>
      <c r="C40" s="177" t="s">
        <v>15</v>
      </c>
      <c r="D40" s="177"/>
      <c r="E40" s="252">
        <v>4</v>
      </c>
      <c r="F40" s="252"/>
      <c r="G40" s="252"/>
      <c r="H40" s="252">
        <v>4</v>
      </c>
      <c r="I40" s="252"/>
      <c r="J40" s="252"/>
      <c r="K40" s="252">
        <v>23</v>
      </c>
      <c r="L40" s="252"/>
      <c r="M40" s="252"/>
      <c r="N40" s="252">
        <v>49</v>
      </c>
      <c r="O40" s="252"/>
      <c r="P40" s="252"/>
      <c r="Q40" s="252">
        <v>1</v>
      </c>
      <c r="R40" s="252"/>
      <c r="S40" s="252"/>
      <c r="T40" s="32"/>
      <c r="U40" s="262"/>
      <c r="V40" s="263" t="s">
        <v>15</v>
      </c>
      <c r="W40" s="263"/>
      <c r="X40" s="252">
        <v>4</v>
      </c>
      <c r="Y40" s="252"/>
      <c r="Z40" s="252"/>
    </row>
    <row r="41" spans="2:26" ht="17.25" customHeight="1" x14ac:dyDescent="0.15">
      <c r="B41" s="235"/>
      <c r="C41" s="177"/>
      <c r="D41" s="177"/>
      <c r="E41" s="90" t="s">
        <v>198</v>
      </c>
      <c r="F41" s="88">
        <v>4</v>
      </c>
      <c r="G41" s="90" t="s">
        <v>199</v>
      </c>
      <c r="H41" s="90" t="s">
        <v>198</v>
      </c>
      <c r="I41" s="88">
        <v>1</v>
      </c>
      <c r="J41" s="90" t="s">
        <v>199</v>
      </c>
      <c r="K41" s="90" t="s">
        <v>198</v>
      </c>
      <c r="L41" s="88">
        <v>35</v>
      </c>
      <c r="M41" s="90" t="s">
        <v>199</v>
      </c>
      <c r="N41" s="90" t="s">
        <v>198</v>
      </c>
      <c r="O41" s="88">
        <v>67</v>
      </c>
      <c r="P41" s="90" t="s">
        <v>199</v>
      </c>
      <c r="Q41" s="90" t="s">
        <v>198</v>
      </c>
      <c r="R41" s="88">
        <v>1</v>
      </c>
      <c r="S41" s="90" t="s">
        <v>199</v>
      </c>
      <c r="T41" s="32"/>
      <c r="U41" s="262"/>
      <c r="V41" s="263"/>
      <c r="W41" s="263"/>
      <c r="X41" s="90" t="s">
        <v>198</v>
      </c>
      <c r="Y41" s="88">
        <v>3</v>
      </c>
      <c r="Z41" s="90" t="s">
        <v>199</v>
      </c>
    </row>
    <row r="42" spans="2:26" ht="17.25" customHeight="1" x14ac:dyDescent="0.15">
      <c r="B42" s="235"/>
      <c r="C42" s="177" t="s">
        <v>16</v>
      </c>
      <c r="D42" s="177"/>
      <c r="E42" s="252">
        <v>9</v>
      </c>
      <c r="F42" s="252"/>
      <c r="G42" s="252"/>
      <c r="H42" s="252">
        <v>10</v>
      </c>
      <c r="I42" s="252"/>
      <c r="J42" s="252"/>
      <c r="K42" s="252">
        <v>59</v>
      </c>
      <c r="L42" s="252"/>
      <c r="M42" s="252"/>
      <c r="N42" s="252">
        <v>112</v>
      </c>
      <c r="O42" s="252"/>
      <c r="P42" s="252"/>
      <c r="Q42" s="252">
        <v>1</v>
      </c>
      <c r="R42" s="252"/>
      <c r="S42" s="252"/>
      <c r="T42" s="32"/>
      <c r="U42" s="262"/>
      <c r="V42" s="263" t="s">
        <v>16</v>
      </c>
      <c r="W42" s="263"/>
      <c r="X42" s="252">
        <v>3</v>
      </c>
      <c r="Y42" s="252"/>
      <c r="Z42" s="252"/>
    </row>
    <row r="43" spans="2:26" ht="17.25" customHeight="1" x14ac:dyDescent="0.15">
      <c r="B43" s="235"/>
      <c r="C43" s="177"/>
      <c r="D43" s="177"/>
      <c r="E43" s="90" t="s">
        <v>198</v>
      </c>
      <c r="F43" s="88">
        <v>8</v>
      </c>
      <c r="G43" s="90" t="s">
        <v>199</v>
      </c>
      <c r="H43" s="90" t="s">
        <v>198</v>
      </c>
      <c r="I43" s="88">
        <v>4</v>
      </c>
      <c r="J43" s="90" t="s">
        <v>199</v>
      </c>
      <c r="K43" s="90" t="s">
        <v>198</v>
      </c>
      <c r="L43" s="88">
        <v>36</v>
      </c>
      <c r="M43" s="90" t="s">
        <v>199</v>
      </c>
      <c r="N43" s="90" t="s">
        <v>198</v>
      </c>
      <c r="O43" s="88">
        <v>68</v>
      </c>
      <c r="P43" s="90" t="s">
        <v>199</v>
      </c>
      <c r="Q43" s="90" t="s">
        <v>198</v>
      </c>
      <c r="R43" s="88">
        <v>0</v>
      </c>
      <c r="S43" s="90" t="s">
        <v>199</v>
      </c>
      <c r="T43" s="32"/>
      <c r="U43" s="262"/>
      <c r="V43" s="263"/>
      <c r="W43" s="263"/>
      <c r="X43" s="90" t="s">
        <v>198</v>
      </c>
      <c r="Y43" s="88">
        <v>6</v>
      </c>
      <c r="Z43" s="90" t="s">
        <v>199</v>
      </c>
    </row>
    <row r="44" spans="2:26" ht="17.25" customHeight="1" x14ac:dyDescent="0.15">
      <c r="B44" s="235"/>
      <c r="C44" s="241" t="s">
        <v>9</v>
      </c>
      <c r="D44" s="241"/>
      <c r="E44" s="252">
        <v>0</v>
      </c>
      <c r="F44" s="252"/>
      <c r="G44" s="252"/>
      <c r="H44" s="252">
        <v>0</v>
      </c>
      <c r="I44" s="252"/>
      <c r="J44" s="252"/>
      <c r="K44" s="252">
        <v>0</v>
      </c>
      <c r="L44" s="252"/>
      <c r="M44" s="252"/>
      <c r="N44" s="252">
        <v>0</v>
      </c>
      <c r="O44" s="252"/>
      <c r="P44" s="252"/>
      <c r="Q44" s="252">
        <v>0</v>
      </c>
      <c r="R44" s="252"/>
      <c r="S44" s="252"/>
      <c r="T44" s="28"/>
      <c r="U44" s="262"/>
      <c r="V44" s="241" t="s">
        <v>9</v>
      </c>
      <c r="W44" s="241"/>
      <c r="X44" s="252">
        <v>0</v>
      </c>
      <c r="Y44" s="252"/>
      <c r="Z44" s="252"/>
    </row>
    <row r="45" spans="2:26" ht="17.25" customHeight="1" x14ac:dyDescent="0.15">
      <c r="B45" s="235"/>
      <c r="C45" s="241" t="s">
        <v>149</v>
      </c>
      <c r="D45" s="241"/>
      <c r="E45" s="90" t="s">
        <v>198</v>
      </c>
      <c r="F45" s="88">
        <v>0</v>
      </c>
      <c r="G45" s="90" t="s">
        <v>199</v>
      </c>
      <c r="H45" s="90" t="s">
        <v>198</v>
      </c>
      <c r="I45" s="88">
        <v>0</v>
      </c>
      <c r="J45" s="90" t="s">
        <v>199</v>
      </c>
      <c r="K45" s="90" t="s">
        <v>198</v>
      </c>
      <c r="L45" s="88">
        <v>0</v>
      </c>
      <c r="M45" s="90" t="s">
        <v>199</v>
      </c>
      <c r="N45" s="90" t="s">
        <v>198</v>
      </c>
      <c r="O45" s="88">
        <v>0</v>
      </c>
      <c r="P45" s="90" t="s">
        <v>199</v>
      </c>
      <c r="Q45" s="90" t="s">
        <v>198</v>
      </c>
      <c r="R45" s="88">
        <v>0</v>
      </c>
      <c r="S45" s="90" t="s">
        <v>199</v>
      </c>
      <c r="T45" s="28"/>
      <c r="U45" s="262"/>
      <c r="V45" s="241" t="s">
        <v>149</v>
      </c>
      <c r="W45" s="241"/>
      <c r="X45" s="90" t="s">
        <v>198</v>
      </c>
      <c r="Y45" s="88">
        <v>0</v>
      </c>
      <c r="Z45" s="90" t="s">
        <v>199</v>
      </c>
    </row>
    <row r="46" spans="2:26" ht="17.25" customHeight="1" x14ac:dyDescent="0.15">
      <c r="B46" s="235"/>
      <c r="C46" s="241" t="s">
        <v>189</v>
      </c>
      <c r="D46" s="241"/>
      <c r="E46" s="252">
        <v>0</v>
      </c>
      <c r="F46" s="252"/>
      <c r="G46" s="252"/>
      <c r="H46" s="252">
        <v>0</v>
      </c>
      <c r="I46" s="252"/>
      <c r="J46" s="252"/>
      <c r="K46" s="252">
        <v>0</v>
      </c>
      <c r="L46" s="252"/>
      <c r="M46" s="252"/>
      <c r="N46" s="252">
        <v>0</v>
      </c>
      <c r="O46" s="252"/>
      <c r="P46" s="252"/>
      <c r="Q46" s="252">
        <v>0</v>
      </c>
      <c r="R46" s="252"/>
      <c r="S46" s="252"/>
      <c r="T46" s="28"/>
      <c r="U46" s="262"/>
      <c r="V46" s="241" t="s">
        <v>189</v>
      </c>
      <c r="W46" s="241"/>
      <c r="X46" s="252">
        <v>0</v>
      </c>
      <c r="Y46" s="252"/>
      <c r="Z46" s="252"/>
    </row>
    <row r="47" spans="2:26" ht="17.25" customHeight="1" x14ac:dyDescent="0.15">
      <c r="B47" s="235"/>
      <c r="C47" s="254" t="s">
        <v>190</v>
      </c>
      <c r="D47" s="254"/>
      <c r="E47" s="90" t="s">
        <v>198</v>
      </c>
      <c r="F47" s="88">
        <v>0</v>
      </c>
      <c r="G47" s="90" t="s">
        <v>199</v>
      </c>
      <c r="H47" s="90" t="s">
        <v>198</v>
      </c>
      <c r="I47" s="88">
        <v>0</v>
      </c>
      <c r="J47" s="90" t="s">
        <v>199</v>
      </c>
      <c r="K47" s="90" t="s">
        <v>198</v>
      </c>
      <c r="L47" s="88">
        <v>0</v>
      </c>
      <c r="M47" s="90" t="s">
        <v>199</v>
      </c>
      <c r="N47" s="90" t="s">
        <v>198</v>
      </c>
      <c r="O47" s="88">
        <v>0</v>
      </c>
      <c r="P47" s="90" t="s">
        <v>199</v>
      </c>
      <c r="Q47" s="90" t="s">
        <v>198</v>
      </c>
      <c r="R47" s="88">
        <v>0</v>
      </c>
      <c r="S47" s="90" t="s">
        <v>199</v>
      </c>
      <c r="T47" s="28"/>
      <c r="U47" s="262"/>
      <c r="V47" s="254" t="s">
        <v>190</v>
      </c>
      <c r="W47" s="254"/>
      <c r="X47" s="90" t="s">
        <v>198</v>
      </c>
      <c r="Y47" s="88">
        <v>0</v>
      </c>
      <c r="Z47" s="90" t="s">
        <v>199</v>
      </c>
    </row>
    <row r="48" spans="2:26" ht="18" customHeight="1" x14ac:dyDescent="0.15"/>
    <row r="49" spans="2:26" x14ac:dyDescent="0.15">
      <c r="B49" s="238" t="s">
        <v>131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2:26" x14ac:dyDescent="0.15">
      <c r="B50" s="36"/>
      <c r="C50" s="37"/>
      <c r="D50" s="37"/>
      <c r="T50" s="37"/>
      <c r="U50" s="37"/>
      <c r="V50" s="37"/>
      <c r="W50" s="37"/>
      <c r="X50" s="37"/>
      <c r="Y50" s="37"/>
      <c r="Z50" s="37"/>
    </row>
    <row r="52" spans="2:26" x14ac:dyDescent="0.15"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2:26" x14ac:dyDescent="0.15"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26" x14ac:dyDescent="0.15"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26" x14ac:dyDescent="0.15"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</sheetData>
  <mergeCells count="271">
    <mergeCell ref="B27:D27"/>
    <mergeCell ref="E27:G27"/>
    <mergeCell ref="B37:B47"/>
    <mergeCell ref="H44:J44"/>
    <mergeCell ref="C33:D33"/>
    <mergeCell ref="E42:G42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N38:P38"/>
    <mergeCell ref="Q34:S34"/>
    <mergeCell ref="V37:W37"/>
    <mergeCell ref="E40:G40"/>
    <mergeCell ref="C32:D32"/>
    <mergeCell ref="C47:D47"/>
    <mergeCell ref="C38:D38"/>
    <mergeCell ref="C36:D36"/>
    <mergeCell ref="H10:J10"/>
    <mergeCell ref="H11:J11"/>
    <mergeCell ref="N14:P14"/>
    <mergeCell ref="K7:M7"/>
    <mergeCell ref="H7:J7"/>
    <mergeCell ref="K10:M10"/>
    <mergeCell ref="N10:P10"/>
    <mergeCell ref="N12:P12"/>
    <mergeCell ref="N34:P34"/>
    <mergeCell ref="K24:M24"/>
    <mergeCell ref="N24:P24"/>
    <mergeCell ref="N32:P32"/>
    <mergeCell ref="C35:D35"/>
    <mergeCell ref="H38:J38"/>
    <mergeCell ref="C30:D30"/>
    <mergeCell ref="E32:G32"/>
    <mergeCell ref="E34:G34"/>
    <mergeCell ref="C37:D37"/>
    <mergeCell ref="C34:D34"/>
    <mergeCell ref="E38:G38"/>
    <mergeCell ref="C43:D43"/>
    <mergeCell ref="C39:D39"/>
    <mergeCell ref="C41:D41"/>
    <mergeCell ref="C42:D42"/>
    <mergeCell ref="C40:D40"/>
    <mergeCell ref="E13:G13"/>
    <mergeCell ref="H13:J13"/>
    <mergeCell ref="E14:G14"/>
    <mergeCell ref="H14:J14"/>
    <mergeCell ref="H12:J12"/>
    <mergeCell ref="K12:M12"/>
    <mergeCell ref="E18:G18"/>
    <mergeCell ref="E17:G17"/>
    <mergeCell ref="E16:G16"/>
    <mergeCell ref="E15:G15"/>
    <mergeCell ref="B6:B12"/>
    <mergeCell ref="C7:D7"/>
    <mergeCell ref="E7:G7"/>
    <mergeCell ref="C6:D6"/>
    <mergeCell ref="E6:G6"/>
    <mergeCell ref="C11:D11"/>
    <mergeCell ref="C10:D10"/>
    <mergeCell ref="E10:G10"/>
    <mergeCell ref="C12:D12"/>
    <mergeCell ref="E12:G12"/>
    <mergeCell ref="C9:D9"/>
    <mergeCell ref="E9:G9"/>
    <mergeCell ref="E11:G11"/>
    <mergeCell ref="K6:M6"/>
    <mergeCell ref="N6:P6"/>
    <mergeCell ref="K8:M8"/>
    <mergeCell ref="K9:M9"/>
    <mergeCell ref="H9:J9"/>
    <mergeCell ref="H6:J6"/>
    <mergeCell ref="V3:W3"/>
    <mergeCell ref="X4:Z4"/>
    <mergeCell ref="C8:D8"/>
    <mergeCell ref="H8:J8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X5:Z5"/>
    <mergeCell ref="V8:W8"/>
    <mergeCell ref="Q8:S8"/>
    <mergeCell ref="N8:P8"/>
    <mergeCell ref="X12:Z12"/>
    <mergeCell ref="Q12:S12"/>
    <mergeCell ref="X11:Z11"/>
    <mergeCell ref="V12:W12"/>
    <mergeCell ref="Q11:S11"/>
    <mergeCell ref="N13:P13"/>
    <mergeCell ref="N11:P11"/>
    <mergeCell ref="Q9:S9"/>
    <mergeCell ref="N9:P9"/>
    <mergeCell ref="V9:W9"/>
    <mergeCell ref="X9:Z9"/>
    <mergeCell ref="Q13:S13"/>
    <mergeCell ref="X13:Z13"/>
    <mergeCell ref="X10:Z10"/>
    <mergeCell ref="V10:W10"/>
    <mergeCell ref="V47:W47"/>
    <mergeCell ref="Q42:S42"/>
    <mergeCell ref="N36:P36"/>
    <mergeCell ref="K11:M11"/>
    <mergeCell ref="K14:M14"/>
    <mergeCell ref="K13:M13"/>
    <mergeCell ref="K26:M26"/>
    <mergeCell ref="N30:P30"/>
    <mergeCell ref="K27:M27"/>
    <mergeCell ref="V32:W32"/>
    <mergeCell ref="V33:W33"/>
    <mergeCell ref="V36:W36"/>
    <mergeCell ref="V34:W34"/>
    <mergeCell ref="V35:W35"/>
    <mergeCell ref="N22:P22"/>
    <mergeCell ref="K23:M23"/>
    <mergeCell ref="N23:P23"/>
    <mergeCell ref="Q32:S32"/>
    <mergeCell ref="Q30:S30"/>
    <mergeCell ref="Q28:S28"/>
    <mergeCell ref="Q19:S19"/>
    <mergeCell ref="K19:M19"/>
    <mergeCell ref="K15:M15"/>
    <mergeCell ref="K21:M21"/>
    <mergeCell ref="V46:W46"/>
    <mergeCell ref="V45:W45"/>
    <mergeCell ref="Q38:S38"/>
    <mergeCell ref="H20:J20"/>
    <mergeCell ref="Q20:S20"/>
    <mergeCell ref="X34:Z34"/>
    <mergeCell ref="X32:Z32"/>
    <mergeCell ref="X36:Z36"/>
    <mergeCell ref="H40:J40"/>
    <mergeCell ref="H42:J42"/>
    <mergeCell ref="V43:W43"/>
    <mergeCell ref="V42:W42"/>
    <mergeCell ref="V41:W41"/>
    <mergeCell ref="K42:M42"/>
    <mergeCell ref="U37:U47"/>
    <mergeCell ref="Q46:S46"/>
    <mergeCell ref="H46:J46"/>
    <mergeCell ref="K46:M46"/>
    <mergeCell ref="N44:P44"/>
    <mergeCell ref="Q44:S44"/>
    <mergeCell ref="V44:W44"/>
    <mergeCell ref="N42:P42"/>
    <mergeCell ref="N40:P40"/>
    <mergeCell ref="V39:W39"/>
    <mergeCell ref="E26:G26"/>
    <mergeCell ref="X24:Z24"/>
    <mergeCell ref="E23:G23"/>
    <mergeCell ref="H23:J23"/>
    <mergeCell ref="Q24:S24"/>
    <mergeCell ref="Q26:S26"/>
    <mergeCell ref="Q23:S23"/>
    <mergeCell ref="X42:Z42"/>
    <mergeCell ref="X38:Z38"/>
    <mergeCell ref="X40:Z40"/>
    <mergeCell ref="V40:W40"/>
    <mergeCell ref="V38:W38"/>
    <mergeCell ref="Q36:S36"/>
    <mergeCell ref="K40:M40"/>
    <mergeCell ref="Q40:S40"/>
    <mergeCell ref="N27:P27"/>
    <mergeCell ref="H32:J32"/>
    <mergeCell ref="K32:M32"/>
    <mergeCell ref="H34:J34"/>
    <mergeCell ref="E36:G36"/>
    <mergeCell ref="K34:M34"/>
    <mergeCell ref="H36:J36"/>
    <mergeCell ref="K38:M38"/>
    <mergeCell ref="K36:M36"/>
    <mergeCell ref="X28:Z28"/>
    <mergeCell ref="X27:Z27"/>
    <mergeCell ref="N28:P28"/>
    <mergeCell ref="U28:U31"/>
    <mergeCell ref="X30:Z30"/>
    <mergeCell ref="X26:Z26"/>
    <mergeCell ref="V29:W29"/>
    <mergeCell ref="V28:W28"/>
    <mergeCell ref="V31:W31"/>
    <mergeCell ref="V30:W30"/>
    <mergeCell ref="B28:B31"/>
    <mergeCell ref="C31:D31"/>
    <mergeCell ref="K28:M28"/>
    <mergeCell ref="H30:J30"/>
    <mergeCell ref="C28:D28"/>
    <mergeCell ref="E30:G30"/>
    <mergeCell ref="E28:G28"/>
    <mergeCell ref="H28:J28"/>
    <mergeCell ref="C29:D29"/>
    <mergeCell ref="K30:M30"/>
    <mergeCell ref="Q14:S14"/>
    <mergeCell ref="H27:J27"/>
    <mergeCell ref="X22:Z22"/>
    <mergeCell ref="N17:P17"/>
    <mergeCell ref="Q18:S18"/>
    <mergeCell ref="N19:P19"/>
    <mergeCell ref="U27:W27"/>
    <mergeCell ref="Q27:S27"/>
    <mergeCell ref="H26:J26"/>
    <mergeCell ref="N26:P26"/>
    <mergeCell ref="K16:M16"/>
    <mergeCell ref="N16:P16"/>
    <mergeCell ref="H19:J19"/>
    <mergeCell ref="H17:J17"/>
    <mergeCell ref="H18:J18"/>
    <mergeCell ref="X17:Z17"/>
    <mergeCell ref="N15:P15"/>
    <mergeCell ref="X19:Z19"/>
    <mergeCell ref="X15:Z15"/>
    <mergeCell ref="X14:Z14"/>
    <mergeCell ref="H22:J22"/>
    <mergeCell ref="H21:J21"/>
    <mergeCell ref="N21:P21"/>
    <mergeCell ref="K22:M22"/>
    <mergeCell ref="X16:Z16"/>
    <mergeCell ref="Q22:S22"/>
    <mergeCell ref="Q16:S16"/>
    <mergeCell ref="Q15:S15"/>
    <mergeCell ref="K20:M20"/>
    <mergeCell ref="K18:M18"/>
    <mergeCell ref="K17:M17"/>
    <mergeCell ref="X21:Z21"/>
    <mergeCell ref="H16:J16"/>
    <mergeCell ref="H15:J15"/>
    <mergeCell ref="X18:Z18"/>
    <mergeCell ref="X20:Z20"/>
    <mergeCell ref="N18:P18"/>
    <mergeCell ref="N20:P20"/>
    <mergeCell ref="E25:G25"/>
    <mergeCell ref="H25:J25"/>
    <mergeCell ref="K25:M25"/>
    <mergeCell ref="N25:P25"/>
    <mergeCell ref="Q25:S25"/>
    <mergeCell ref="X25:Z25"/>
    <mergeCell ref="H24:J24"/>
    <mergeCell ref="X23:Z23"/>
    <mergeCell ref="Q17:S17"/>
    <mergeCell ref="Q21:S21"/>
    <mergeCell ref="E21:G21"/>
    <mergeCell ref="E20:G20"/>
    <mergeCell ref="E22:G22"/>
    <mergeCell ref="E19:G19"/>
    <mergeCell ref="E24:G24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127" customWidth="1"/>
    <col min="2" max="2" width="4.625" style="127" customWidth="1"/>
    <col min="3" max="3" width="9" style="128" customWidth="1"/>
    <col min="4" max="4" width="4.625" style="127" customWidth="1"/>
    <col min="5" max="5" width="36.875" style="127" customWidth="1"/>
    <col min="6" max="8" width="4.625" style="127" customWidth="1"/>
    <col min="9" max="10" width="2.625" style="127" customWidth="1"/>
    <col min="11" max="11" width="5.625" style="127" customWidth="1"/>
    <col min="12" max="16384" width="9" style="127"/>
  </cols>
  <sheetData>
    <row r="4" spans="3:10" s="128" customFormat="1" ht="14.25" thickBot="1" x14ac:dyDescent="0.2">
      <c r="C4" s="126"/>
    </row>
    <row r="5" spans="3:10" s="128" customFormat="1" x14ac:dyDescent="0.15">
      <c r="C5" s="144"/>
      <c r="D5" s="145"/>
      <c r="E5" s="145"/>
      <c r="F5" s="145"/>
      <c r="G5" s="145"/>
      <c r="H5" s="145"/>
      <c r="I5" s="146"/>
    </row>
    <row r="6" spans="3:10" s="128" customFormat="1" ht="18" customHeight="1" x14ac:dyDescent="0.15">
      <c r="C6" s="159" t="s">
        <v>262</v>
      </c>
      <c r="D6" s="160"/>
      <c r="E6" s="160"/>
      <c r="F6" s="160"/>
      <c r="G6" s="160"/>
      <c r="H6" s="160"/>
      <c r="I6" s="161"/>
      <c r="J6" s="137"/>
    </row>
    <row r="7" spans="3:10" s="128" customFormat="1" ht="8.1" customHeight="1" x14ac:dyDescent="0.15">
      <c r="C7" s="130"/>
      <c r="I7" s="131"/>
    </row>
    <row r="8" spans="3:10" s="129" customFormat="1" ht="18" customHeight="1" x14ac:dyDescent="0.15">
      <c r="C8" s="138" t="s">
        <v>261</v>
      </c>
      <c r="D8" s="139"/>
      <c r="E8" s="139"/>
      <c r="F8" s="139"/>
      <c r="G8" s="139"/>
      <c r="H8" s="139"/>
      <c r="I8" s="132"/>
    </row>
    <row r="9" spans="3:10" ht="18" customHeight="1" x14ac:dyDescent="0.15">
      <c r="C9" s="140" t="s">
        <v>239</v>
      </c>
      <c r="D9" s="141"/>
      <c r="E9" s="141" t="s">
        <v>257</v>
      </c>
      <c r="F9" s="141"/>
      <c r="G9" s="141"/>
      <c r="H9" s="142">
        <v>1</v>
      </c>
      <c r="I9" s="133"/>
    </row>
    <row r="10" spans="3:10" ht="18" customHeight="1" x14ac:dyDescent="0.15">
      <c r="C10" s="140" t="s">
        <v>240</v>
      </c>
      <c r="D10" s="141"/>
      <c r="E10" s="141" t="s">
        <v>256</v>
      </c>
      <c r="F10" s="141"/>
      <c r="G10" s="141"/>
      <c r="H10" s="142">
        <v>2</v>
      </c>
      <c r="I10" s="133"/>
    </row>
    <row r="11" spans="3:10" ht="18" customHeight="1" x14ac:dyDescent="0.15">
      <c r="C11" s="140" t="s">
        <v>241</v>
      </c>
      <c r="D11" s="141"/>
      <c r="E11" s="141" t="s">
        <v>255</v>
      </c>
      <c r="F11" s="141"/>
      <c r="G11" s="141"/>
      <c r="H11" s="142">
        <v>3</v>
      </c>
      <c r="I11" s="133"/>
    </row>
    <row r="12" spans="3:10" ht="18" customHeight="1" x14ac:dyDescent="0.15">
      <c r="C12" s="140" t="s">
        <v>242</v>
      </c>
      <c r="D12" s="141"/>
      <c r="E12" s="141" t="s">
        <v>250</v>
      </c>
      <c r="F12" s="141"/>
      <c r="G12" s="141"/>
      <c r="H12" s="142">
        <v>4</v>
      </c>
      <c r="I12" s="133"/>
    </row>
    <row r="13" spans="3:10" ht="18" customHeight="1" x14ac:dyDescent="0.15">
      <c r="C13" s="140" t="s">
        <v>243</v>
      </c>
      <c r="D13" s="141"/>
      <c r="E13" s="141" t="s">
        <v>254</v>
      </c>
      <c r="F13" s="141"/>
      <c r="G13" s="141"/>
      <c r="H13" s="142">
        <v>5</v>
      </c>
      <c r="I13" s="133"/>
    </row>
    <row r="14" spans="3:10" ht="18" customHeight="1" x14ac:dyDescent="0.15">
      <c r="C14" s="140" t="s">
        <v>244</v>
      </c>
      <c r="D14" s="141"/>
      <c r="E14" s="141" t="s">
        <v>251</v>
      </c>
      <c r="F14" s="141"/>
      <c r="G14" s="141"/>
      <c r="H14" s="142">
        <v>6</v>
      </c>
      <c r="I14" s="133"/>
    </row>
    <row r="15" spans="3:10" ht="18" customHeight="1" x14ac:dyDescent="0.15">
      <c r="C15" s="140" t="s">
        <v>245</v>
      </c>
      <c r="D15" s="141"/>
      <c r="E15" s="141" t="s">
        <v>258</v>
      </c>
      <c r="F15" s="141"/>
      <c r="G15" s="141"/>
      <c r="H15" s="142">
        <v>7</v>
      </c>
      <c r="I15" s="133"/>
    </row>
    <row r="16" spans="3:10" ht="18" customHeight="1" x14ac:dyDescent="0.15">
      <c r="C16" s="140" t="s">
        <v>246</v>
      </c>
      <c r="D16" s="141"/>
      <c r="E16" s="141" t="s">
        <v>259</v>
      </c>
      <c r="F16" s="141"/>
      <c r="G16" s="141"/>
      <c r="H16" s="142">
        <v>8</v>
      </c>
      <c r="I16" s="133"/>
    </row>
    <row r="17" spans="1:11" ht="18" customHeight="1" x14ac:dyDescent="0.15">
      <c r="C17" s="140" t="s">
        <v>247</v>
      </c>
      <c r="D17" s="143" t="s">
        <v>248</v>
      </c>
      <c r="E17" s="141" t="s">
        <v>252</v>
      </c>
      <c r="F17" s="141"/>
      <c r="G17" s="141"/>
      <c r="H17" s="142">
        <v>9</v>
      </c>
      <c r="I17" s="133"/>
    </row>
    <row r="18" spans="1:11" ht="18" customHeight="1" x14ac:dyDescent="0.15">
      <c r="C18" s="140" t="s">
        <v>247</v>
      </c>
      <c r="D18" s="143" t="s">
        <v>249</v>
      </c>
      <c r="E18" s="141" t="s">
        <v>253</v>
      </c>
      <c r="F18" s="141"/>
      <c r="G18" s="141"/>
      <c r="H18" s="142">
        <v>10</v>
      </c>
      <c r="I18" s="133"/>
    </row>
    <row r="19" spans="1:11" ht="18" customHeight="1" x14ac:dyDescent="0.15">
      <c r="C19" s="140" t="s">
        <v>238</v>
      </c>
      <c r="D19" s="141"/>
      <c r="E19" s="141" t="s">
        <v>260</v>
      </c>
      <c r="F19" s="141"/>
      <c r="G19" s="141"/>
      <c r="H19" s="142">
        <v>10</v>
      </c>
      <c r="I19" s="133"/>
    </row>
    <row r="20" spans="1:11" ht="18" customHeight="1" x14ac:dyDescent="0.15">
      <c r="C20" s="140"/>
      <c r="D20" s="141"/>
      <c r="E20" s="141"/>
      <c r="F20" s="141"/>
      <c r="G20" s="141"/>
      <c r="H20" s="142"/>
      <c r="I20" s="133"/>
    </row>
    <row r="21" spans="1:11" ht="14.25" thickBot="1" x14ac:dyDescent="0.2">
      <c r="C21" s="134"/>
      <c r="D21" s="135"/>
      <c r="E21" s="135"/>
      <c r="F21" s="135"/>
      <c r="G21" s="135"/>
      <c r="H21" s="135"/>
      <c r="I21" s="136"/>
    </row>
    <row r="24" spans="1:11" ht="17.25" x14ac:dyDescent="0.2">
      <c r="E24" s="147" t="s">
        <v>263</v>
      </c>
    </row>
    <row r="26" spans="1:11" ht="13.5" customHeight="1" x14ac:dyDescent="0.15">
      <c r="A26" s="162" t="s">
        <v>265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ht="13.5" customHeight="1" x14ac:dyDescent="0.1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ht="13.5" customHeight="1" x14ac:dyDescent="0.1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ht="13.5" customHeight="1" x14ac:dyDescent="0.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1" ht="13.5" customHeight="1" x14ac:dyDescent="0.1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</row>
    <row r="31" spans="1:11" ht="13.5" customHeight="1" x14ac:dyDescent="0.1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</row>
    <row r="32" spans="1:11" ht="13.5" customHeight="1" x14ac:dyDescent="0.1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1:11" ht="13.5" customHeight="1" x14ac:dyDescent="0.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ht="13.5" customHeight="1" x14ac:dyDescent="0.1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11" ht="13.5" customHeight="1" x14ac:dyDescent="0.1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ht="13.5" customHeight="1" x14ac:dyDescent="0.1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13.5" customHeight="1" x14ac:dyDescent="0.1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</row>
    <row r="38" spans="1:11" ht="13.5" customHeight="1" x14ac:dyDescent="0.1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</row>
    <row r="39" spans="1:11" ht="13.5" customHeight="1" x14ac:dyDescent="0.1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 ht="13.5" customHeight="1" x14ac:dyDescent="0.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</row>
    <row r="41" spans="1:11" ht="13.5" customHeight="1" x14ac:dyDescent="0.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</row>
    <row r="42" spans="1:11" ht="13.5" customHeight="1" x14ac:dyDescent="0.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 ht="13.5" customHeight="1" x14ac:dyDescent="0.1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ht="13.5" customHeight="1" x14ac:dyDescent="0.1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 ht="13.5" customHeight="1" x14ac:dyDescent="0.1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</row>
    <row r="47" spans="1:11" x14ac:dyDescent="0.15">
      <c r="A47" s="163" t="s">
        <v>264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</row>
    <row r="48" spans="1:11" x14ac:dyDescent="0.1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</row>
    <row r="49" spans="1:11" x14ac:dyDescent="0.1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</row>
    <row r="50" spans="1:11" x14ac:dyDescent="0.1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</row>
    <row r="51" spans="1:11" x14ac:dyDescent="0.1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</row>
    <row r="52" spans="1:11" x14ac:dyDescent="0.1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B1:AH48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4" x14ac:dyDescent="0.15">
      <c r="F1" s="74"/>
      <c r="I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2:34" ht="27" customHeight="1" x14ac:dyDescent="0.15">
      <c r="B2" s="22" t="s">
        <v>0</v>
      </c>
      <c r="C2" s="23"/>
      <c r="D2" s="23"/>
      <c r="E2" s="23"/>
      <c r="F2" s="23"/>
      <c r="G2" s="23"/>
      <c r="H2" s="23"/>
      <c r="I2" s="2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193" t="s">
        <v>204</v>
      </c>
      <c r="Y2" s="193"/>
      <c r="Z2" s="193"/>
      <c r="AA2" s="193"/>
      <c r="AB2" s="193"/>
      <c r="AD2" s="6"/>
      <c r="AE2" s="6"/>
    </row>
    <row r="3" spans="2:34" ht="28.5" customHeight="1" x14ac:dyDescent="0.15">
      <c r="B3" s="10"/>
      <c r="C3" s="185" t="s">
        <v>161</v>
      </c>
      <c r="D3" s="185"/>
      <c r="E3" s="187" t="s">
        <v>1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 t="s">
        <v>2</v>
      </c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7"/>
    </row>
    <row r="4" spans="2:34" x14ac:dyDescent="0.15">
      <c r="B4" s="10"/>
      <c r="C4" s="10"/>
      <c r="D4" s="10"/>
      <c r="E4" s="188" t="s">
        <v>3</v>
      </c>
      <c r="F4" s="188"/>
      <c r="G4" s="188"/>
      <c r="H4" s="2"/>
      <c r="I4" s="2"/>
      <c r="J4" s="2"/>
      <c r="K4" s="2"/>
      <c r="L4" s="2"/>
      <c r="M4" s="2"/>
      <c r="N4" s="2"/>
      <c r="O4" s="2"/>
      <c r="P4" s="2"/>
      <c r="Q4" s="188" t="s">
        <v>3</v>
      </c>
      <c r="R4" s="188"/>
      <c r="S4" s="188"/>
      <c r="T4" s="2"/>
      <c r="U4" s="2"/>
      <c r="V4" s="2"/>
      <c r="W4" s="2"/>
      <c r="X4" s="2"/>
      <c r="Y4" s="2"/>
      <c r="Z4" s="2"/>
      <c r="AA4" s="2"/>
      <c r="AB4" s="2"/>
      <c r="AC4" s="8"/>
      <c r="AD4" s="173"/>
      <c r="AE4" s="173"/>
      <c r="AF4" s="173"/>
    </row>
    <row r="5" spans="2:34" ht="15" customHeight="1" x14ac:dyDescent="0.15">
      <c r="B5" s="10"/>
      <c r="C5" s="10"/>
      <c r="D5" s="10"/>
      <c r="E5" s="188"/>
      <c r="F5" s="188"/>
      <c r="G5" s="188"/>
      <c r="H5" s="2"/>
      <c r="I5" s="2"/>
      <c r="J5" s="2"/>
      <c r="K5" s="174" t="s">
        <v>106</v>
      </c>
      <c r="L5" s="174"/>
      <c r="M5" s="174"/>
      <c r="N5" s="174" t="s">
        <v>107</v>
      </c>
      <c r="O5" s="174"/>
      <c r="P5" s="174"/>
      <c r="Q5" s="188"/>
      <c r="R5" s="188"/>
      <c r="S5" s="188"/>
      <c r="T5" s="2"/>
      <c r="U5" s="2"/>
      <c r="V5" s="2"/>
      <c r="W5" s="174" t="s">
        <v>106</v>
      </c>
      <c r="X5" s="174"/>
      <c r="Y5" s="174"/>
      <c r="Z5" s="174" t="s">
        <v>107</v>
      </c>
      <c r="AA5" s="174"/>
      <c r="AB5" s="174"/>
      <c r="AC5" s="8"/>
      <c r="AD5" s="173"/>
      <c r="AE5" s="173"/>
      <c r="AF5" s="173"/>
    </row>
    <row r="6" spans="2:34" ht="27" customHeight="1" x14ac:dyDescent="0.15">
      <c r="B6" s="2" t="s">
        <v>5</v>
      </c>
      <c r="C6" s="10"/>
      <c r="D6" s="10"/>
      <c r="E6" s="188"/>
      <c r="F6" s="188"/>
      <c r="G6" s="188"/>
      <c r="H6" s="187" t="s">
        <v>6</v>
      </c>
      <c r="I6" s="187"/>
      <c r="J6" s="187"/>
      <c r="K6" s="174"/>
      <c r="L6" s="174"/>
      <c r="M6" s="174"/>
      <c r="N6" s="174"/>
      <c r="O6" s="174"/>
      <c r="P6" s="174"/>
      <c r="Q6" s="188"/>
      <c r="R6" s="188"/>
      <c r="S6" s="188"/>
      <c r="T6" s="187" t="s">
        <v>6</v>
      </c>
      <c r="U6" s="187"/>
      <c r="V6" s="187"/>
      <c r="W6" s="174"/>
      <c r="X6" s="174"/>
      <c r="Y6" s="174"/>
      <c r="Z6" s="174"/>
      <c r="AA6" s="174"/>
      <c r="AB6" s="174"/>
      <c r="AC6" s="8"/>
      <c r="AD6" s="173"/>
      <c r="AE6" s="173"/>
      <c r="AF6" s="173"/>
    </row>
    <row r="7" spans="2:34" ht="17.45" customHeight="1" x14ac:dyDescent="0.15">
      <c r="B7" s="189" t="s">
        <v>7</v>
      </c>
      <c r="C7" s="186">
        <v>24</v>
      </c>
      <c r="D7" s="186"/>
      <c r="E7" s="168">
        <v>17182</v>
      </c>
      <c r="F7" s="168"/>
      <c r="G7" s="168"/>
      <c r="H7" s="168">
        <v>7415</v>
      </c>
      <c r="I7" s="168"/>
      <c r="J7" s="168"/>
      <c r="K7" s="168">
        <v>11986</v>
      </c>
      <c r="L7" s="168"/>
      <c r="M7" s="168"/>
      <c r="N7" s="168">
        <v>5196</v>
      </c>
      <c r="O7" s="168"/>
      <c r="P7" s="168"/>
      <c r="Q7" s="168">
        <v>4246</v>
      </c>
      <c r="R7" s="168"/>
      <c r="S7" s="168"/>
      <c r="T7" s="168">
        <v>1258</v>
      </c>
      <c r="U7" s="168"/>
      <c r="V7" s="168"/>
      <c r="W7" s="168">
        <v>2932</v>
      </c>
      <c r="X7" s="168"/>
      <c r="Y7" s="168"/>
      <c r="Z7" s="168">
        <v>1313</v>
      </c>
      <c r="AA7" s="168"/>
      <c r="AB7" s="168"/>
      <c r="AC7" s="9"/>
      <c r="AD7" s="166"/>
      <c r="AE7" s="166"/>
      <c r="AF7" s="166"/>
    </row>
    <row r="8" spans="2:34" ht="17.45" customHeight="1" x14ac:dyDescent="0.15">
      <c r="B8" s="189"/>
      <c r="C8" s="186">
        <v>25</v>
      </c>
      <c r="D8" s="186"/>
      <c r="E8" s="168">
        <v>16356</v>
      </c>
      <c r="F8" s="168"/>
      <c r="G8" s="168"/>
      <c r="H8" s="168">
        <v>6890</v>
      </c>
      <c r="I8" s="168"/>
      <c r="J8" s="168"/>
      <c r="K8" s="168">
        <v>11051</v>
      </c>
      <c r="L8" s="168"/>
      <c r="M8" s="168"/>
      <c r="N8" s="168">
        <v>5305</v>
      </c>
      <c r="O8" s="168"/>
      <c r="P8" s="168"/>
      <c r="Q8" s="168">
        <v>4005</v>
      </c>
      <c r="R8" s="168"/>
      <c r="S8" s="168"/>
      <c r="T8" s="168">
        <v>1146</v>
      </c>
      <c r="U8" s="168"/>
      <c r="V8" s="168"/>
      <c r="W8" s="168">
        <v>2691</v>
      </c>
      <c r="X8" s="168"/>
      <c r="Y8" s="168"/>
      <c r="Z8" s="168">
        <v>1313</v>
      </c>
      <c r="AA8" s="168"/>
      <c r="AB8" s="168"/>
      <c r="AC8" s="9"/>
      <c r="AD8" s="166"/>
      <c r="AE8" s="166"/>
      <c r="AF8" s="166"/>
    </row>
    <row r="9" spans="2:34" ht="17.45" customHeight="1" x14ac:dyDescent="0.15">
      <c r="B9" s="189"/>
      <c r="C9" s="186">
        <v>26</v>
      </c>
      <c r="D9" s="186"/>
      <c r="E9" s="168">
        <v>15173</v>
      </c>
      <c r="F9" s="168"/>
      <c r="G9" s="168"/>
      <c r="H9" s="168">
        <v>6323</v>
      </c>
      <c r="I9" s="168"/>
      <c r="J9" s="168"/>
      <c r="K9" s="168">
        <v>9984</v>
      </c>
      <c r="L9" s="168"/>
      <c r="M9" s="168"/>
      <c r="N9" s="168">
        <v>5189</v>
      </c>
      <c r="O9" s="168"/>
      <c r="P9" s="168"/>
      <c r="Q9" s="168">
        <v>3672</v>
      </c>
      <c r="R9" s="168"/>
      <c r="S9" s="168"/>
      <c r="T9" s="168">
        <v>1081</v>
      </c>
      <c r="U9" s="168"/>
      <c r="V9" s="168"/>
      <c r="W9" s="168">
        <v>2440</v>
      </c>
      <c r="X9" s="168"/>
      <c r="Y9" s="168"/>
      <c r="Z9" s="168">
        <v>1231</v>
      </c>
      <c r="AA9" s="168"/>
      <c r="AB9" s="168"/>
      <c r="AC9" s="9"/>
      <c r="AD9" s="166"/>
      <c r="AE9" s="166"/>
      <c r="AF9" s="166"/>
    </row>
    <row r="10" spans="2:34" ht="17.45" customHeight="1" x14ac:dyDescent="0.15">
      <c r="B10" s="189"/>
      <c r="C10" s="186">
        <v>27</v>
      </c>
      <c r="D10" s="186"/>
      <c r="E10" s="168">
        <v>14790</v>
      </c>
      <c r="F10" s="168"/>
      <c r="G10" s="168"/>
      <c r="H10" s="168">
        <v>6020</v>
      </c>
      <c r="I10" s="168"/>
      <c r="J10" s="168"/>
      <c r="K10" s="168">
        <v>9746</v>
      </c>
      <c r="L10" s="168"/>
      <c r="M10" s="168"/>
      <c r="N10" s="168">
        <v>5043</v>
      </c>
      <c r="O10" s="168"/>
      <c r="P10" s="168"/>
      <c r="Q10" s="168">
        <v>3623</v>
      </c>
      <c r="R10" s="168"/>
      <c r="S10" s="168"/>
      <c r="T10" s="168">
        <v>1036</v>
      </c>
      <c r="U10" s="168"/>
      <c r="V10" s="168"/>
      <c r="W10" s="168">
        <v>2417</v>
      </c>
      <c r="X10" s="168"/>
      <c r="Y10" s="168"/>
      <c r="Z10" s="168">
        <v>1205</v>
      </c>
      <c r="AA10" s="168"/>
      <c r="AB10" s="168"/>
      <c r="AC10" s="9"/>
      <c r="AD10" s="166"/>
      <c r="AE10" s="166"/>
      <c r="AF10" s="166"/>
    </row>
    <row r="11" spans="2:34" x14ac:dyDescent="0.15">
      <c r="B11" s="189"/>
      <c r="C11" s="186">
        <v>28</v>
      </c>
      <c r="D11" s="186"/>
      <c r="E11" s="168">
        <v>14036</v>
      </c>
      <c r="F11" s="168"/>
      <c r="G11" s="168"/>
      <c r="H11" s="168">
        <v>5676</v>
      </c>
      <c r="I11" s="168"/>
      <c r="J11" s="168"/>
      <c r="K11" s="168">
        <v>9062</v>
      </c>
      <c r="L11" s="168"/>
      <c r="M11" s="168"/>
      <c r="N11" s="168">
        <v>4974</v>
      </c>
      <c r="O11" s="168"/>
      <c r="P11" s="168"/>
      <c r="Q11" s="168">
        <v>3378</v>
      </c>
      <c r="R11" s="168"/>
      <c r="S11" s="168"/>
      <c r="T11" s="168">
        <v>976</v>
      </c>
      <c r="U11" s="168"/>
      <c r="V11" s="168"/>
      <c r="W11" s="168">
        <v>2211</v>
      </c>
      <c r="X11" s="168"/>
      <c r="Y11" s="168"/>
      <c r="Z11" s="168">
        <v>1167</v>
      </c>
      <c r="AA11" s="168"/>
      <c r="AB11" s="168"/>
      <c r="AC11" s="9"/>
      <c r="AD11" s="166"/>
      <c r="AE11" s="166"/>
      <c r="AF11" s="166"/>
    </row>
    <row r="12" spans="2:34" ht="17.45" customHeight="1" x14ac:dyDescent="0.15">
      <c r="B12" s="189"/>
      <c r="C12" s="186">
        <v>29</v>
      </c>
      <c r="D12" s="186"/>
      <c r="E12" s="168">
        <v>13356</v>
      </c>
      <c r="F12" s="168"/>
      <c r="G12" s="168"/>
      <c r="H12" s="168">
        <v>5280</v>
      </c>
      <c r="I12" s="168"/>
      <c r="J12" s="168"/>
      <c r="K12" s="168">
        <v>8462</v>
      </c>
      <c r="L12" s="168"/>
      <c r="M12" s="168"/>
      <c r="N12" s="168">
        <v>4894</v>
      </c>
      <c r="O12" s="168"/>
      <c r="P12" s="168"/>
      <c r="Q12" s="168">
        <v>3227</v>
      </c>
      <c r="R12" s="168"/>
      <c r="S12" s="168"/>
      <c r="T12" s="168">
        <v>934</v>
      </c>
      <c r="U12" s="168"/>
      <c r="V12" s="168"/>
      <c r="W12" s="168">
        <v>2080</v>
      </c>
      <c r="X12" s="168"/>
      <c r="Y12" s="168"/>
      <c r="Z12" s="168">
        <v>1147</v>
      </c>
      <c r="AA12" s="168"/>
      <c r="AB12" s="168"/>
      <c r="AC12" s="9"/>
      <c r="AD12" s="35"/>
      <c r="AE12" s="35"/>
      <c r="AF12" s="35"/>
    </row>
    <row r="13" spans="2:34" ht="17.45" customHeight="1" x14ac:dyDescent="0.15">
      <c r="B13" s="189"/>
      <c r="C13" s="186">
        <v>30</v>
      </c>
      <c r="D13" s="186"/>
      <c r="E13" s="168">
        <v>12843</v>
      </c>
      <c r="F13" s="168"/>
      <c r="G13" s="168"/>
      <c r="H13" s="168">
        <v>5264</v>
      </c>
      <c r="I13" s="168"/>
      <c r="J13" s="168"/>
      <c r="K13" s="168">
        <v>7826</v>
      </c>
      <c r="L13" s="168"/>
      <c r="M13" s="168"/>
      <c r="N13" s="168">
        <v>5017</v>
      </c>
      <c r="O13" s="168"/>
      <c r="P13" s="168"/>
      <c r="Q13" s="168">
        <v>3077</v>
      </c>
      <c r="R13" s="168"/>
      <c r="S13" s="168"/>
      <c r="T13" s="168">
        <v>938</v>
      </c>
      <c r="U13" s="168"/>
      <c r="V13" s="168"/>
      <c r="W13" s="168">
        <v>1905</v>
      </c>
      <c r="X13" s="168"/>
      <c r="Y13" s="168"/>
      <c r="Z13" s="168">
        <v>1172</v>
      </c>
      <c r="AA13" s="168"/>
      <c r="AB13" s="168"/>
      <c r="AC13" s="9"/>
      <c r="AD13" s="166"/>
      <c r="AE13" s="166"/>
      <c r="AF13" s="166"/>
    </row>
    <row r="14" spans="2:34" ht="17.45" customHeight="1" x14ac:dyDescent="0.15">
      <c r="B14" s="63" t="s">
        <v>226</v>
      </c>
      <c r="C14" s="24"/>
      <c r="D14" s="25" t="s">
        <v>172</v>
      </c>
      <c r="E14" s="167">
        <v>14342</v>
      </c>
      <c r="F14" s="167"/>
      <c r="G14" s="167"/>
      <c r="H14" s="167">
        <v>5477</v>
      </c>
      <c r="I14" s="167"/>
      <c r="J14" s="167"/>
      <c r="K14" s="167">
        <v>8730</v>
      </c>
      <c r="L14" s="167"/>
      <c r="M14" s="167"/>
      <c r="N14" s="167">
        <v>5612</v>
      </c>
      <c r="O14" s="167"/>
      <c r="P14" s="167"/>
      <c r="Q14" s="167">
        <v>4342</v>
      </c>
      <c r="R14" s="167"/>
      <c r="S14" s="167"/>
      <c r="T14" s="167">
        <v>1506</v>
      </c>
      <c r="U14" s="167"/>
      <c r="V14" s="167"/>
      <c r="W14" s="167">
        <v>2524</v>
      </c>
      <c r="X14" s="167"/>
      <c r="Y14" s="167"/>
      <c r="Z14" s="167">
        <v>1818</v>
      </c>
      <c r="AA14" s="167"/>
      <c r="AB14" s="167"/>
      <c r="AC14" s="9"/>
      <c r="AD14" s="166"/>
      <c r="AE14" s="166"/>
      <c r="AF14" s="166"/>
    </row>
    <row r="15" spans="2:34" ht="17.45" customHeight="1" x14ac:dyDescent="0.15">
      <c r="B15" s="24"/>
      <c r="D15" s="25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9"/>
      <c r="AD15" s="166"/>
      <c r="AE15" s="166"/>
      <c r="AF15" s="166"/>
    </row>
    <row r="16" spans="2:34" ht="17.45" customHeight="1" x14ac:dyDescent="0.15">
      <c r="B16" s="116"/>
      <c r="C16" s="24"/>
      <c r="D16" s="25" t="s">
        <v>150</v>
      </c>
      <c r="E16" s="167">
        <v>14328</v>
      </c>
      <c r="F16" s="167"/>
      <c r="G16" s="167"/>
      <c r="H16" s="167">
        <v>5669</v>
      </c>
      <c r="I16" s="167"/>
      <c r="J16" s="167"/>
      <c r="K16" s="167">
        <v>8658</v>
      </c>
      <c r="L16" s="167"/>
      <c r="M16" s="167"/>
      <c r="N16" s="167">
        <v>5670</v>
      </c>
      <c r="O16" s="167"/>
      <c r="P16" s="167"/>
      <c r="Q16" s="167">
        <v>3454</v>
      </c>
      <c r="R16" s="167"/>
      <c r="S16" s="167"/>
      <c r="T16" s="167">
        <v>1086</v>
      </c>
      <c r="U16" s="167"/>
      <c r="V16" s="167"/>
      <c r="W16" s="167">
        <v>2070</v>
      </c>
      <c r="X16" s="167"/>
      <c r="Y16" s="167"/>
      <c r="Z16" s="167">
        <v>1384</v>
      </c>
      <c r="AA16" s="167"/>
      <c r="AB16" s="167"/>
      <c r="AC16" s="9"/>
      <c r="AD16" s="166"/>
      <c r="AE16" s="166"/>
      <c r="AF16" s="166"/>
      <c r="AH16" s="74"/>
    </row>
    <row r="17" spans="2:34" ht="17.45" customHeight="1" x14ac:dyDescent="0.15">
      <c r="B17" s="116"/>
      <c r="C17" s="24"/>
      <c r="D17" s="25" t="s">
        <v>151</v>
      </c>
      <c r="E17" s="167">
        <v>13487</v>
      </c>
      <c r="F17" s="167"/>
      <c r="G17" s="167"/>
      <c r="H17" s="167">
        <v>5616</v>
      </c>
      <c r="I17" s="167"/>
      <c r="J17" s="167"/>
      <c r="K17" s="167">
        <v>8180</v>
      </c>
      <c r="L17" s="167"/>
      <c r="M17" s="167"/>
      <c r="N17" s="167">
        <v>5307</v>
      </c>
      <c r="O17" s="167"/>
      <c r="P17" s="167"/>
      <c r="Q17" s="167">
        <v>2986</v>
      </c>
      <c r="R17" s="167"/>
      <c r="S17" s="167"/>
      <c r="T17" s="167">
        <v>870</v>
      </c>
      <c r="U17" s="167"/>
      <c r="V17" s="167"/>
      <c r="W17" s="167">
        <v>1813</v>
      </c>
      <c r="X17" s="167"/>
      <c r="Y17" s="167"/>
      <c r="Z17" s="167">
        <v>1173</v>
      </c>
      <c r="AA17" s="167"/>
      <c r="AB17" s="167"/>
      <c r="AC17" s="9"/>
      <c r="AD17" s="166"/>
      <c r="AE17" s="166"/>
      <c r="AF17" s="166"/>
      <c r="AH17" s="74"/>
    </row>
    <row r="18" spans="2:34" ht="17.45" customHeight="1" x14ac:dyDescent="0.15">
      <c r="B18" s="116"/>
      <c r="C18" s="24"/>
      <c r="D18" s="25" t="s">
        <v>152</v>
      </c>
      <c r="E18" s="167">
        <v>13050</v>
      </c>
      <c r="F18" s="167"/>
      <c r="G18" s="167"/>
      <c r="H18" s="167">
        <v>5607</v>
      </c>
      <c r="I18" s="167"/>
      <c r="J18" s="167"/>
      <c r="K18" s="167">
        <v>7945</v>
      </c>
      <c r="L18" s="167"/>
      <c r="M18" s="167"/>
      <c r="N18" s="167">
        <v>5105</v>
      </c>
      <c r="O18" s="167"/>
      <c r="P18" s="167"/>
      <c r="Q18" s="167">
        <v>2873</v>
      </c>
      <c r="R18" s="167"/>
      <c r="S18" s="167"/>
      <c r="T18" s="167">
        <v>954</v>
      </c>
      <c r="U18" s="167"/>
      <c r="V18" s="167"/>
      <c r="W18" s="167">
        <v>1831</v>
      </c>
      <c r="X18" s="167"/>
      <c r="Y18" s="167"/>
      <c r="Z18" s="167">
        <v>1042</v>
      </c>
      <c r="AA18" s="167"/>
      <c r="AB18" s="167"/>
      <c r="AC18" s="9"/>
      <c r="AD18" s="166"/>
      <c r="AE18" s="166"/>
      <c r="AF18" s="166"/>
      <c r="AH18" s="74"/>
    </row>
    <row r="19" spans="2:34" ht="17.45" customHeight="1" x14ac:dyDescent="0.15">
      <c r="B19" s="116"/>
      <c r="C19" s="24"/>
      <c r="D19" s="25" t="s">
        <v>153</v>
      </c>
      <c r="E19" s="167">
        <v>12736</v>
      </c>
      <c r="F19" s="167"/>
      <c r="G19" s="167"/>
      <c r="H19" s="167">
        <v>5478</v>
      </c>
      <c r="I19" s="167"/>
      <c r="J19" s="167"/>
      <c r="K19" s="167">
        <v>7770</v>
      </c>
      <c r="L19" s="167"/>
      <c r="M19" s="167"/>
      <c r="N19" s="167">
        <v>4966</v>
      </c>
      <c r="O19" s="167"/>
      <c r="P19" s="167"/>
      <c r="Q19" s="167">
        <v>2943</v>
      </c>
      <c r="R19" s="167"/>
      <c r="S19" s="167"/>
      <c r="T19" s="167">
        <v>890</v>
      </c>
      <c r="U19" s="167"/>
      <c r="V19" s="167"/>
      <c r="W19" s="167">
        <v>1871</v>
      </c>
      <c r="X19" s="167"/>
      <c r="Y19" s="167"/>
      <c r="Z19" s="167">
        <v>1072</v>
      </c>
      <c r="AA19" s="167"/>
      <c r="AB19" s="167"/>
      <c r="AC19" s="9"/>
      <c r="AD19" s="166"/>
      <c r="AE19" s="166"/>
      <c r="AF19" s="166"/>
    </row>
    <row r="20" spans="2:34" ht="17.45" customHeight="1" x14ac:dyDescent="0.15">
      <c r="B20" s="116"/>
      <c r="C20" s="24"/>
      <c r="D20" s="25" t="s">
        <v>154</v>
      </c>
      <c r="E20" s="167">
        <v>12495</v>
      </c>
      <c r="F20" s="167"/>
      <c r="G20" s="167"/>
      <c r="H20" s="167">
        <v>5333</v>
      </c>
      <c r="I20" s="167"/>
      <c r="J20" s="167"/>
      <c r="K20" s="167">
        <v>7644</v>
      </c>
      <c r="L20" s="167"/>
      <c r="M20" s="167"/>
      <c r="N20" s="167">
        <v>4851</v>
      </c>
      <c r="O20" s="167"/>
      <c r="P20" s="167"/>
      <c r="Q20" s="167">
        <v>2612</v>
      </c>
      <c r="R20" s="167"/>
      <c r="S20" s="167"/>
      <c r="T20" s="167">
        <v>806</v>
      </c>
      <c r="U20" s="167"/>
      <c r="V20" s="167"/>
      <c r="W20" s="167">
        <v>1632</v>
      </c>
      <c r="X20" s="167"/>
      <c r="Y20" s="167"/>
      <c r="Z20" s="167">
        <v>980</v>
      </c>
      <c r="AA20" s="167"/>
      <c r="AB20" s="167"/>
      <c r="AC20" s="9"/>
      <c r="AD20" s="166"/>
      <c r="AE20" s="166"/>
      <c r="AF20" s="166"/>
    </row>
    <row r="21" spans="2:34" ht="17.45" customHeight="1" x14ac:dyDescent="0.15">
      <c r="B21" s="116"/>
      <c r="C21" s="24"/>
      <c r="D21" s="25" t="s">
        <v>155</v>
      </c>
      <c r="E21" s="167">
        <v>12918</v>
      </c>
      <c r="F21" s="167"/>
      <c r="G21" s="167"/>
      <c r="H21" s="167">
        <v>5437</v>
      </c>
      <c r="I21" s="167"/>
      <c r="J21" s="167"/>
      <c r="K21" s="167">
        <v>7844</v>
      </c>
      <c r="L21" s="167"/>
      <c r="M21" s="167"/>
      <c r="N21" s="167">
        <v>5074</v>
      </c>
      <c r="O21" s="167"/>
      <c r="P21" s="167"/>
      <c r="Q21" s="167">
        <v>3328</v>
      </c>
      <c r="R21" s="167"/>
      <c r="S21" s="167"/>
      <c r="T21" s="167">
        <v>1031</v>
      </c>
      <c r="U21" s="167"/>
      <c r="V21" s="167"/>
      <c r="W21" s="167">
        <v>2030</v>
      </c>
      <c r="X21" s="167"/>
      <c r="Y21" s="167"/>
      <c r="Z21" s="167">
        <v>1298</v>
      </c>
      <c r="AA21" s="167"/>
      <c r="AB21" s="167"/>
      <c r="AC21" s="9"/>
      <c r="AD21" s="178"/>
      <c r="AE21" s="178"/>
      <c r="AF21" s="178"/>
      <c r="AG21" s="105"/>
    </row>
    <row r="22" spans="2:34" ht="17.45" customHeight="1" x14ac:dyDescent="0.15">
      <c r="B22" s="116"/>
      <c r="C22" s="24"/>
      <c r="D22" s="25" t="s">
        <v>156</v>
      </c>
      <c r="E22" s="167">
        <v>12346</v>
      </c>
      <c r="F22" s="167"/>
      <c r="G22" s="167"/>
      <c r="H22" s="167">
        <v>5126</v>
      </c>
      <c r="I22" s="167"/>
      <c r="J22" s="167"/>
      <c r="K22" s="167">
        <v>7551</v>
      </c>
      <c r="L22" s="167"/>
      <c r="M22" s="167"/>
      <c r="N22" s="167">
        <v>4795</v>
      </c>
      <c r="O22" s="167"/>
      <c r="P22" s="167"/>
      <c r="Q22" s="167">
        <v>2737</v>
      </c>
      <c r="R22" s="167"/>
      <c r="S22" s="167"/>
      <c r="T22" s="167">
        <v>789</v>
      </c>
      <c r="U22" s="167"/>
      <c r="V22" s="167"/>
      <c r="W22" s="167">
        <v>1781</v>
      </c>
      <c r="X22" s="167"/>
      <c r="Y22" s="167"/>
      <c r="Z22" s="167">
        <v>956</v>
      </c>
      <c r="AA22" s="167"/>
      <c r="AB22" s="167"/>
      <c r="AC22" s="9"/>
      <c r="AD22" s="166"/>
      <c r="AE22" s="166"/>
      <c r="AF22" s="166"/>
      <c r="AG22" s="105"/>
    </row>
    <row r="23" spans="2:34" ht="17.45" customHeight="1" x14ac:dyDescent="0.15">
      <c r="B23" s="96"/>
      <c r="C23" s="24"/>
      <c r="D23" s="25" t="s">
        <v>157</v>
      </c>
      <c r="E23" s="167">
        <v>11496</v>
      </c>
      <c r="F23" s="167"/>
      <c r="G23" s="167"/>
      <c r="H23" s="167">
        <v>4795</v>
      </c>
      <c r="I23" s="167"/>
      <c r="J23" s="167"/>
      <c r="K23" s="167">
        <v>7042</v>
      </c>
      <c r="L23" s="167"/>
      <c r="M23" s="167"/>
      <c r="N23" s="167">
        <v>4454</v>
      </c>
      <c r="O23" s="167"/>
      <c r="P23" s="167"/>
      <c r="Q23" s="167">
        <v>2119</v>
      </c>
      <c r="R23" s="167"/>
      <c r="S23" s="167"/>
      <c r="T23" s="167">
        <v>658</v>
      </c>
      <c r="U23" s="167"/>
      <c r="V23" s="167"/>
      <c r="W23" s="167">
        <v>1378</v>
      </c>
      <c r="X23" s="167"/>
      <c r="Y23" s="167"/>
      <c r="Z23" s="167">
        <v>741</v>
      </c>
      <c r="AA23" s="167"/>
      <c r="AB23" s="167"/>
      <c r="AC23" s="9"/>
      <c r="AD23" s="166"/>
      <c r="AE23" s="166"/>
      <c r="AF23" s="166"/>
    </row>
    <row r="24" spans="2:34" ht="17.45" customHeight="1" x14ac:dyDescent="0.15">
      <c r="B24" s="63" t="s">
        <v>228</v>
      </c>
      <c r="C24" s="24"/>
      <c r="D24" s="80" t="s">
        <v>158</v>
      </c>
      <c r="E24" s="167">
        <v>12017</v>
      </c>
      <c r="F24" s="167"/>
      <c r="G24" s="167"/>
      <c r="H24" s="167">
        <v>4956</v>
      </c>
      <c r="I24" s="167"/>
      <c r="J24" s="167"/>
      <c r="K24" s="167">
        <v>7356</v>
      </c>
      <c r="L24" s="167"/>
      <c r="M24" s="167"/>
      <c r="N24" s="167">
        <v>4661</v>
      </c>
      <c r="O24" s="167"/>
      <c r="P24" s="167"/>
      <c r="Q24" s="167">
        <v>3291</v>
      </c>
      <c r="R24" s="167"/>
      <c r="S24" s="167"/>
      <c r="T24" s="167">
        <v>983</v>
      </c>
      <c r="U24" s="167"/>
      <c r="V24" s="167"/>
      <c r="W24" s="167">
        <v>2062</v>
      </c>
      <c r="X24" s="167"/>
      <c r="Y24" s="167"/>
      <c r="Z24" s="167">
        <v>1229</v>
      </c>
      <c r="AA24" s="167"/>
      <c r="AB24" s="167"/>
      <c r="AC24" s="9"/>
      <c r="AD24" s="35"/>
      <c r="AE24" s="35"/>
      <c r="AF24" s="35"/>
    </row>
    <row r="25" spans="2:34" ht="17.45" customHeight="1" x14ac:dyDescent="0.15">
      <c r="B25" s="63"/>
      <c r="C25" s="24"/>
      <c r="D25" s="80" t="s">
        <v>159</v>
      </c>
      <c r="E25" s="167">
        <v>12258</v>
      </c>
      <c r="F25" s="167"/>
      <c r="G25" s="167"/>
      <c r="H25" s="167">
        <v>4831</v>
      </c>
      <c r="I25" s="167"/>
      <c r="J25" s="167"/>
      <c r="K25" s="167">
        <v>7530</v>
      </c>
      <c r="L25" s="167"/>
      <c r="M25" s="167"/>
      <c r="N25" s="167">
        <v>4728</v>
      </c>
      <c r="O25" s="167"/>
      <c r="P25" s="167"/>
      <c r="Q25" s="167">
        <v>3172</v>
      </c>
      <c r="R25" s="167"/>
      <c r="S25" s="167"/>
      <c r="T25" s="167">
        <v>845</v>
      </c>
      <c r="U25" s="167"/>
      <c r="V25" s="167"/>
      <c r="W25" s="167">
        <v>1980</v>
      </c>
      <c r="X25" s="167"/>
      <c r="Y25" s="167"/>
      <c r="Z25" s="167">
        <v>1192</v>
      </c>
      <c r="AA25" s="167"/>
      <c r="AB25" s="167"/>
      <c r="AC25" s="9"/>
      <c r="AD25" s="35"/>
      <c r="AE25" s="35"/>
      <c r="AF25" s="35"/>
    </row>
    <row r="26" spans="2:34" ht="17.45" customHeight="1" x14ac:dyDescent="0.15">
      <c r="B26" s="96"/>
      <c r="D26" s="80" t="s">
        <v>229</v>
      </c>
      <c r="E26" s="165">
        <v>12641</v>
      </c>
      <c r="F26" s="165"/>
      <c r="G26" s="165"/>
      <c r="H26" s="165">
        <v>4848</v>
      </c>
      <c r="I26" s="165"/>
      <c r="J26" s="165"/>
      <c r="K26" s="165">
        <v>7662</v>
      </c>
      <c r="L26" s="165"/>
      <c r="M26" s="165"/>
      <c r="N26" s="165">
        <v>4979</v>
      </c>
      <c r="O26" s="165"/>
      <c r="P26" s="165"/>
      <c r="Q26" s="165">
        <v>3068</v>
      </c>
      <c r="R26" s="165"/>
      <c r="S26" s="165"/>
      <c r="T26" s="165">
        <v>840</v>
      </c>
      <c r="U26" s="165"/>
      <c r="V26" s="165"/>
      <c r="W26" s="165">
        <v>1887</v>
      </c>
      <c r="X26" s="165"/>
      <c r="Y26" s="165"/>
      <c r="Z26" s="165">
        <v>1181</v>
      </c>
      <c r="AA26" s="165"/>
      <c r="AB26" s="165"/>
      <c r="AC26" s="115"/>
      <c r="AD26" s="166"/>
      <c r="AE26" s="166"/>
      <c r="AF26" s="166"/>
    </row>
    <row r="27" spans="2:34" ht="17.45" customHeight="1" x14ac:dyDescent="0.15">
      <c r="B27" s="96"/>
      <c r="D27" s="13" t="s">
        <v>231</v>
      </c>
      <c r="E27" s="172">
        <f>SUM(E29,E31,E35,E37,E39,E41,E43)</f>
        <v>13264</v>
      </c>
      <c r="F27" s="172"/>
      <c r="G27" s="172"/>
      <c r="H27" s="172">
        <f>SUM(H29,H31,H35,H37,H39,H41,H43)</f>
        <v>5407</v>
      </c>
      <c r="I27" s="172"/>
      <c r="J27" s="172"/>
      <c r="K27" s="172">
        <f>SUM(K29,K31,K35,K37,K39,K41,K43)</f>
        <v>7856</v>
      </c>
      <c r="L27" s="172"/>
      <c r="M27" s="172"/>
      <c r="N27" s="172">
        <f>SUM(N29,N31,N35,N37,N39,N41,N43)</f>
        <v>5408</v>
      </c>
      <c r="O27" s="172"/>
      <c r="P27" s="172"/>
      <c r="Q27" s="172">
        <f>SUM(Q29,Q31,Q35,Q37,Q39,Q41,Q43)</f>
        <v>4038</v>
      </c>
      <c r="R27" s="172"/>
      <c r="S27" s="172"/>
      <c r="T27" s="172">
        <f>SUM(T29,T31,T35,T37,T39,T41,T43)</f>
        <v>1557</v>
      </c>
      <c r="U27" s="172"/>
      <c r="V27" s="172"/>
      <c r="W27" s="172">
        <f>SUM(W29,W31,W35,W37,W39,W41,W43)</f>
        <v>2362</v>
      </c>
      <c r="X27" s="172"/>
      <c r="Y27" s="172"/>
      <c r="Z27" s="172">
        <f>SUM(Z29,Z31,Z35,Z37,Z39,Z41,Z43)</f>
        <v>1676</v>
      </c>
      <c r="AA27" s="172"/>
      <c r="AB27" s="172"/>
      <c r="AC27" s="9"/>
      <c r="AD27" s="166"/>
      <c r="AE27" s="166"/>
      <c r="AF27" s="166"/>
    </row>
    <row r="28" spans="2:34" ht="20.25" customHeight="1" x14ac:dyDescent="0.15">
      <c r="B28" s="190" t="s">
        <v>8</v>
      </c>
      <c r="C28" s="190"/>
      <c r="D28" s="190"/>
      <c r="E28" s="171">
        <f>IF(ISERROR((E27-E14)/E14*100),"―",(E27-E14)/E14*100)</f>
        <v>-7.5163854413610371</v>
      </c>
      <c r="F28" s="171"/>
      <c r="G28" s="171"/>
      <c r="H28" s="171">
        <f>IF(ISERROR((H27-H14)/H14*100),"―",(H27-H14)/H14*100)</f>
        <v>-1.2780719371918934</v>
      </c>
      <c r="I28" s="171"/>
      <c r="J28" s="171"/>
      <c r="K28" s="171">
        <f>IF(ISERROR((K27-K14)/K14*100),"―",(K27-K14)/K14*100)</f>
        <v>-10.011454753722795</v>
      </c>
      <c r="L28" s="171"/>
      <c r="M28" s="171"/>
      <c r="N28" s="171">
        <f>IF(ISERROR((N27-N14)/N14*100),"―",(N27-N14)/N14*100)</f>
        <v>-3.6350677120456165</v>
      </c>
      <c r="O28" s="171"/>
      <c r="P28" s="171"/>
      <c r="Q28" s="171">
        <f>IF(ISERROR((Q27-Q14)/Q14*100),"―",(Q27-Q14)/Q14*100)</f>
        <v>-7.0013818516812529</v>
      </c>
      <c r="R28" s="171"/>
      <c r="S28" s="171"/>
      <c r="T28" s="171">
        <f>IF(ISERROR((T27-T14)/T14*100),"―",(T27-T14)/T14*100)</f>
        <v>3.3864541832669319</v>
      </c>
      <c r="U28" s="171"/>
      <c r="V28" s="171"/>
      <c r="W28" s="171">
        <f>IF(ISERROR((W27-W14)/W14*100),"―",(W27-W14)/W14*100)</f>
        <v>-6.4183835182250393</v>
      </c>
      <c r="X28" s="171"/>
      <c r="Y28" s="171"/>
      <c r="Z28" s="171">
        <f>IF(ISERROR((Z27-Z14)/Z14*100),"―",(Z27-Z14)/Z14*100)</f>
        <v>-7.8107810781078104</v>
      </c>
      <c r="AA28" s="171"/>
      <c r="AB28" s="171"/>
      <c r="AC28" s="15"/>
      <c r="AD28" s="183"/>
      <c r="AE28" s="183"/>
      <c r="AF28" s="183"/>
    </row>
    <row r="29" spans="2:34" ht="17.25" customHeight="1" x14ac:dyDescent="0.15">
      <c r="B29" s="182" t="s">
        <v>88</v>
      </c>
      <c r="C29" s="177" t="s">
        <v>9</v>
      </c>
      <c r="D29" s="177"/>
      <c r="E29" s="170">
        <f>SUM(K29:P29)</f>
        <v>6940</v>
      </c>
      <c r="F29" s="170"/>
      <c r="G29" s="170"/>
      <c r="H29" s="170">
        <v>3172</v>
      </c>
      <c r="I29" s="170"/>
      <c r="J29" s="170"/>
      <c r="K29" s="170">
        <v>4192</v>
      </c>
      <c r="L29" s="170"/>
      <c r="M29" s="170"/>
      <c r="N29" s="170">
        <v>2748</v>
      </c>
      <c r="O29" s="170"/>
      <c r="P29" s="170"/>
      <c r="Q29" s="170">
        <f>SUM(W29:AB29)</f>
        <v>2067</v>
      </c>
      <c r="R29" s="170"/>
      <c r="S29" s="170"/>
      <c r="T29" s="170">
        <v>902</v>
      </c>
      <c r="U29" s="170"/>
      <c r="V29" s="170"/>
      <c r="W29" s="170">
        <v>1265</v>
      </c>
      <c r="X29" s="170"/>
      <c r="Y29" s="170"/>
      <c r="Z29" s="170">
        <v>802</v>
      </c>
      <c r="AA29" s="170"/>
      <c r="AB29" s="170"/>
      <c r="AC29" s="16"/>
      <c r="AD29" s="184"/>
      <c r="AE29" s="184"/>
      <c r="AF29" s="184"/>
    </row>
    <row r="30" spans="2:34" ht="17.25" customHeight="1" x14ac:dyDescent="0.15">
      <c r="B30" s="182"/>
      <c r="C30" s="177"/>
      <c r="D30" s="177"/>
      <c r="E30" s="107" t="s">
        <v>136</v>
      </c>
      <c r="F30" s="39">
        <v>-5.9</v>
      </c>
      <c r="G30" s="107" t="s">
        <v>199</v>
      </c>
      <c r="H30" s="107" t="s">
        <v>198</v>
      </c>
      <c r="I30" s="39">
        <v>1.6</v>
      </c>
      <c r="J30" s="107" t="s">
        <v>199</v>
      </c>
      <c r="K30" s="107" t="s">
        <v>198</v>
      </c>
      <c r="L30" s="39">
        <v>-9</v>
      </c>
      <c r="M30" s="107" t="s">
        <v>199</v>
      </c>
      <c r="N30" s="107" t="s">
        <v>198</v>
      </c>
      <c r="O30" s="39">
        <v>-0.9</v>
      </c>
      <c r="P30" s="107" t="s">
        <v>199</v>
      </c>
      <c r="Q30" s="107" t="s">
        <v>198</v>
      </c>
      <c r="R30" s="39">
        <v>-4.5</v>
      </c>
      <c r="S30" s="107" t="s">
        <v>199</v>
      </c>
      <c r="T30" s="107" t="s">
        <v>198</v>
      </c>
      <c r="U30" s="39">
        <v>6.1</v>
      </c>
      <c r="V30" s="107" t="s">
        <v>199</v>
      </c>
      <c r="W30" s="107" t="s">
        <v>198</v>
      </c>
      <c r="X30" s="39">
        <v>-3</v>
      </c>
      <c r="Y30" s="107" t="s">
        <v>199</v>
      </c>
      <c r="Z30" s="107" t="s">
        <v>198</v>
      </c>
      <c r="AA30" s="39">
        <v>-6.9</v>
      </c>
      <c r="AB30" s="107" t="s">
        <v>199</v>
      </c>
      <c r="AC30" s="17"/>
      <c r="AD30" s="17"/>
      <c r="AE30" s="18"/>
      <c r="AF30" s="17"/>
    </row>
    <row r="31" spans="2:34" ht="17.25" customHeight="1" x14ac:dyDescent="0.15">
      <c r="B31" s="182"/>
      <c r="C31" s="177" t="s">
        <v>10</v>
      </c>
      <c r="D31" s="177"/>
      <c r="E31" s="170">
        <f>SUM(K31:P31)</f>
        <v>1071</v>
      </c>
      <c r="F31" s="170"/>
      <c r="G31" s="170"/>
      <c r="H31" s="170">
        <v>331</v>
      </c>
      <c r="I31" s="170"/>
      <c r="J31" s="170"/>
      <c r="K31" s="170">
        <v>580</v>
      </c>
      <c r="L31" s="170"/>
      <c r="M31" s="170"/>
      <c r="N31" s="170">
        <v>491</v>
      </c>
      <c r="O31" s="170"/>
      <c r="P31" s="170"/>
      <c r="Q31" s="170">
        <f>SUM(W31:AB31)</f>
        <v>331</v>
      </c>
      <c r="R31" s="170"/>
      <c r="S31" s="170"/>
      <c r="T31" s="170">
        <v>112</v>
      </c>
      <c r="U31" s="170"/>
      <c r="V31" s="170"/>
      <c r="W31" s="170">
        <v>168</v>
      </c>
      <c r="X31" s="170"/>
      <c r="Y31" s="170"/>
      <c r="Z31" s="170">
        <v>163</v>
      </c>
      <c r="AA31" s="170"/>
      <c r="AB31" s="170"/>
      <c r="AC31" s="9"/>
      <c r="AD31" s="166"/>
      <c r="AE31" s="166"/>
      <c r="AF31" s="166"/>
    </row>
    <row r="32" spans="2:34" ht="17.25" customHeight="1" x14ac:dyDescent="0.15">
      <c r="B32" s="182"/>
      <c r="C32" s="177"/>
      <c r="D32" s="177"/>
      <c r="E32" s="107" t="s">
        <v>198</v>
      </c>
      <c r="F32" s="39">
        <v>-8.5</v>
      </c>
      <c r="G32" s="107" t="s">
        <v>199</v>
      </c>
      <c r="H32" s="107" t="s">
        <v>198</v>
      </c>
      <c r="I32" s="39">
        <v>-12.2</v>
      </c>
      <c r="J32" s="107" t="s">
        <v>199</v>
      </c>
      <c r="K32" s="107" t="s">
        <v>198</v>
      </c>
      <c r="L32" s="39">
        <v>-15.2</v>
      </c>
      <c r="M32" s="107" t="s">
        <v>199</v>
      </c>
      <c r="N32" s="107" t="s">
        <v>198</v>
      </c>
      <c r="O32" s="39">
        <v>0.8</v>
      </c>
      <c r="P32" s="107" t="s">
        <v>199</v>
      </c>
      <c r="Q32" s="107" t="s">
        <v>198</v>
      </c>
      <c r="R32" s="39">
        <v>1.8</v>
      </c>
      <c r="S32" s="107" t="s">
        <v>199</v>
      </c>
      <c r="T32" s="107" t="s">
        <v>198</v>
      </c>
      <c r="U32" s="39">
        <v>20.399999999999999</v>
      </c>
      <c r="V32" s="107" t="s">
        <v>199</v>
      </c>
      <c r="W32" s="107" t="s">
        <v>198</v>
      </c>
      <c r="X32" s="39">
        <v>-6.7</v>
      </c>
      <c r="Y32" s="107" t="s">
        <v>199</v>
      </c>
      <c r="Z32" s="107" t="s">
        <v>198</v>
      </c>
      <c r="AA32" s="39">
        <v>12.4</v>
      </c>
      <c r="AB32" s="107" t="s">
        <v>199</v>
      </c>
      <c r="AC32" s="17"/>
      <c r="AD32" s="17"/>
      <c r="AE32" s="18"/>
      <c r="AF32" s="17"/>
    </row>
    <row r="33" spans="2:32" ht="17.25" customHeight="1" x14ac:dyDescent="0.15">
      <c r="B33" s="38" t="s">
        <v>90</v>
      </c>
      <c r="C33" s="192" t="s">
        <v>105</v>
      </c>
      <c r="D33" s="192"/>
      <c r="E33" s="179">
        <f>SUM(K33:P33)</f>
        <v>311</v>
      </c>
      <c r="F33" s="179"/>
      <c r="G33" s="179"/>
      <c r="H33" s="179">
        <v>92</v>
      </c>
      <c r="I33" s="179"/>
      <c r="J33" s="179"/>
      <c r="K33" s="179">
        <v>174</v>
      </c>
      <c r="L33" s="179"/>
      <c r="M33" s="179"/>
      <c r="N33" s="179">
        <v>137</v>
      </c>
      <c r="O33" s="179"/>
      <c r="P33" s="179"/>
      <c r="Q33" s="179">
        <f>SUM(W33:AB33)</f>
        <v>95</v>
      </c>
      <c r="R33" s="179"/>
      <c r="S33" s="179"/>
      <c r="T33" s="179">
        <v>28</v>
      </c>
      <c r="U33" s="179"/>
      <c r="V33" s="179"/>
      <c r="W33" s="179">
        <v>49</v>
      </c>
      <c r="X33" s="179"/>
      <c r="Y33" s="179"/>
      <c r="Z33" s="179">
        <v>46</v>
      </c>
      <c r="AA33" s="179"/>
      <c r="AB33" s="179"/>
      <c r="AC33" s="9"/>
      <c r="AD33" s="166"/>
      <c r="AE33" s="166"/>
      <c r="AF33" s="166"/>
    </row>
    <row r="34" spans="2:32" ht="17.25" customHeight="1" x14ac:dyDescent="0.15">
      <c r="B34" s="19">
        <v>4</v>
      </c>
      <c r="C34" s="190"/>
      <c r="D34" s="190"/>
      <c r="E34" s="41" t="s">
        <v>198</v>
      </c>
      <c r="F34" s="51">
        <v>-7.4</v>
      </c>
      <c r="G34" s="41" t="s">
        <v>199</v>
      </c>
      <c r="H34" s="41" t="s">
        <v>198</v>
      </c>
      <c r="I34" s="51">
        <v>-9.8000000000000007</v>
      </c>
      <c r="J34" s="41" t="s">
        <v>199</v>
      </c>
      <c r="K34" s="41" t="s">
        <v>198</v>
      </c>
      <c r="L34" s="51">
        <v>-12.6</v>
      </c>
      <c r="M34" s="41" t="s">
        <v>199</v>
      </c>
      <c r="N34" s="41" t="s">
        <v>198</v>
      </c>
      <c r="O34" s="51">
        <v>0</v>
      </c>
      <c r="P34" s="41" t="s">
        <v>199</v>
      </c>
      <c r="Q34" s="41" t="s">
        <v>198</v>
      </c>
      <c r="R34" s="51">
        <v>-6.9</v>
      </c>
      <c r="S34" s="41" t="s">
        <v>199</v>
      </c>
      <c r="T34" s="41" t="s">
        <v>198</v>
      </c>
      <c r="U34" s="51">
        <v>-3.4</v>
      </c>
      <c r="V34" s="41" t="s">
        <v>199</v>
      </c>
      <c r="W34" s="41" t="s">
        <v>198</v>
      </c>
      <c r="X34" s="51">
        <v>-15.5</v>
      </c>
      <c r="Y34" s="41" t="s">
        <v>199</v>
      </c>
      <c r="Z34" s="41"/>
      <c r="AA34" s="51">
        <v>4.5</v>
      </c>
      <c r="AB34" s="41" t="s">
        <v>199</v>
      </c>
      <c r="AC34" s="17"/>
      <c r="AD34" s="17"/>
      <c r="AE34" s="18"/>
      <c r="AF34" s="17"/>
    </row>
    <row r="35" spans="2:32" ht="17.25" customHeight="1" x14ac:dyDescent="0.15">
      <c r="B35" s="38" t="s">
        <v>89</v>
      </c>
      <c r="C35" s="177" t="s">
        <v>11</v>
      </c>
      <c r="D35" s="177"/>
      <c r="E35" s="170">
        <f>SUM(K35:P35)</f>
        <v>1676</v>
      </c>
      <c r="F35" s="170"/>
      <c r="G35" s="170"/>
      <c r="H35" s="170">
        <v>620</v>
      </c>
      <c r="I35" s="170"/>
      <c r="J35" s="170"/>
      <c r="K35" s="170">
        <v>1036</v>
      </c>
      <c r="L35" s="170"/>
      <c r="M35" s="170"/>
      <c r="N35" s="170">
        <v>640</v>
      </c>
      <c r="O35" s="170"/>
      <c r="P35" s="170"/>
      <c r="Q35" s="170">
        <f>SUM(W35:AB35)</f>
        <v>534</v>
      </c>
      <c r="R35" s="170"/>
      <c r="S35" s="170"/>
      <c r="T35" s="170">
        <v>176</v>
      </c>
      <c r="U35" s="170"/>
      <c r="V35" s="170"/>
      <c r="W35" s="170">
        <v>314</v>
      </c>
      <c r="X35" s="170"/>
      <c r="Y35" s="170"/>
      <c r="Z35" s="170">
        <v>220</v>
      </c>
      <c r="AA35" s="170"/>
      <c r="AB35" s="170"/>
      <c r="AC35" s="9"/>
      <c r="AD35" s="166"/>
      <c r="AE35" s="166"/>
      <c r="AF35" s="166"/>
    </row>
    <row r="36" spans="2:32" ht="17.25" customHeight="1" x14ac:dyDescent="0.15">
      <c r="B36" s="38" t="s">
        <v>91</v>
      </c>
      <c r="C36" s="177"/>
      <c r="D36" s="177"/>
      <c r="E36" s="107" t="s">
        <v>198</v>
      </c>
      <c r="F36" s="39">
        <v>-10.8</v>
      </c>
      <c r="G36" s="107" t="s">
        <v>199</v>
      </c>
      <c r="H36" s="107" t="s">
        <v>198</v>
      </c>
      <c r="I36" s="39">
        <v>-1.6</v>
      </c>
      <c r="J36" s="107" t="s">
        <v>199</v>
      </c>
      <c r="K36" s="107" t="s">
        <v>198</v>
      </c>
      <c r="L36" s="39">
        <v>-14</v>
      </c>
      <c r="M36" s="107" t="s">
        <v>199</v>
      </c>
      <c r="N36" s="107" t="s">
        <v>198</v>
      </c>
      <c r="O36" s="39">
        <v>-5</v>
      </c>
      <c r="P36" s="107" t="s">
        <v>199</v>
      </c>
      <c r="Q36" s="107" t="s">
        <v>198</v>
      </c>
      <c r="R36" s="39">
        <v>-6.8</v>
      </c>
      <c r="S36" s="107" t="s">
        <v>199</v>
      </c>
      <c r="T36" s="107" t="s">
        <v>198</v>
      </c>
      <c r="U36" s="39">
        <v>4.8</v>
      </c>
      <c r="V36" s="107" t="s">
        <v>199</v>
      </c>
      <c r="W36" s="107" t="s">
        <v>198</v>
      </c>
      <c r="X36" s="39">
        <v>-8.6999999999999993</v>
      </c>
      <c r="Y36" s="107" t="s">
        <v>199</v>
      </c>
      <c r="Z36" s="107" t="s">
        <v>198</v>
      </c>
      <c r="AA36" s="39">
        <v>-3.9</v>
      </c>
      <c r="AB36" s="107" t="s">
        <v>199</v>
      </c>
      <c r="AC36" s="17"/>
      <c r="AD36" s="17"/>
      <c r="AE36" s="18"/>
      <c r="AF36" s="17"/>
    </row>
    <row r="37" spans="2:32" ht="17.25" customHeight="1" x14ac:dyDescent="0.15">
      <c r="B37" s="19" t="s">
        <v>112</v>
      </c>
      <c r="C37" s="177" t="s">
        <v>12</v>
      </c>
      <c r="D37" s="177"/>
      <c r="E37" s="170">
        <f>SUM(K37:P37)</f>
        <v>747</v>
      </c>
      <c r="F37" s="170"/>
      <c r="G37" s="170"/>
      <c r="H37" s="170">
        <v>290</v>
      </c>
      <c r="I37" s="170"/>
      <c r="J37" s="170"/>
      <c r="K37" s="170">
        <v>427</v>
      </c>
      <c r="L37" s="170"/>
      <c r="M37" s="170"/>
      <c r="N37" s="170">
        <v>320</v>
      </c>
      <c r="O37" s="170"/>
      <c r="P37" s="170"/>
      <c r="Q37" s="170">
        <f>SUM(W37:AB37)</f>
        <v>247</v>
      </c>
      <c r="R37" s="170"/>
      <c r="S37" s="170"/>
      <c r="T37" s="170">
        <v>85</v>
      </c>
      <c r="U37" s="170"/>
      <c r="V37" s="170"/>
      <c r="W37" s="170">
        <v>128</v>
      </c>
      <c r="X37" s="170"/>
      <c r="Y37" s="170"/>
      <c r="Z37" s="170">
        <v>119</v>
      </c>
      <c r="AA37" s="170"/>
      <c r="AB37" s="170"/>
      <c r="AC37" s="9"/>
      <c r="AD37" s="166"/>
      <c r="AE37" s="166"/>
      <c r="AF37" s="166"/>
    </row>
    <row r="38" spans="2:32" ht="17.25" customHeight="1" x14ac:dyDescent="0.15">
      <c r="B38" s="182" t="s">
        <v>14</v>
      </c>
      <c r="C38" s="177"/>
      <c r="D38" s="177"/>
      <c r="E38" s="107" t="s">
        <v>198</v>
      </c>
      <c r="F38" s="39">
        <v>-3.6</v>
      </c>
      <c r="G38" s="107" t="s">
        <v>199</v>
      </c>
      <c r="H38" s="107" t="s">
        <v>198</v>
      </c>
      <c r="I38" s="39">
        <v>-9.4</v>
      </c>
      <c r="J38" s="107" t="s">
        <v>199</v>
      </c>
      <c r="K38" s="107" t="s">
        <v>198</v>
      </c>
      <c r="L38" s="39">
        <v>-4.5</v>
      </c>
      <c r="M38" s="107" t="s">
        <v>199</v>
      </c>
      <c r="N38" s="107" t="s">
        <v>198</v>
      </c>
      <c r="O38" s="39">
        <v>-2.4</v>
      </c>
      <c r="P38" s="107" t="s">
        <v>199</v>
      </c>
      <c r="Q38" s="107" t="s">
        <v>198</v>
      </c>
      <c r="R38" s="39">
        <v>-8.5</v>
      </c>
      <c r="S38" s="107" t="s">
        <v>199</v>
      </c>
      <c r="T38" s="107" t="s">
        <v>198</v>
      </c>
      <c r="U38" s="39">
        <v>-10.5</v>
      </c>
      <c r="V38" s="107" t="s">
        <v>199</v>
      </c>
      <c r="W38" s="107" t="s">
        <v>198</v>
      </c>
      <c r="X38" s="39">
        <v>-15.2</v>
      </c>
      <c r="Y38" s="107" t="s">
        <v>199</v>
      </c>
      <c r="Z38" s="107" t="s">
        <v>198</v>
      </c>
      <c r="AA38" s="39">
        <v>0</v>
      </c>
      <c r="AB38" s="107" t="s">
        <v>199</v>
      </c>
      <c r="AC38" s="17"/>
      <c r="AD38" s="17"/>
      <c r="AE38" s="18"/>
      <c r="AF38" s="17"/>
    </row>
    <row r="39" spans="2:32" ht="17.25" customHeight="1" x14ac:dyDescent="0.15">
      <c r="B39" s="182"/>
      <c r="C39" s="177" t="s">
        <v>13</v>
      </c>
      <c r="D39" s="177"/>
      <c r="E39" s="170">
        <f>SUM(K39:P39)</f>
        <v>775</v>
      </c>
      <c r="F39" s="170"/>
      <c r="G39" s="170"/>
      <c r="H39" s="170">
        <v>289</v>
      </c>
      <c r="I39" s="170"/>
      <c r="J39" s="170"/>
      <c r="K39" s="170">
        <v>452</v>
      </c>
      <c r="L39" s="170"/>
      <c r="M39" s="170"/>
      <c r="N39" s="170">
        <v>323</v>
      </c>
      <c r="O39" s="170"/>
      <c r="P39" s="170"/>
      <c r="Q39" s="170">
        <f>SUM(W39:AB39)</f>
        <v>252</v>
      </c>
      <c r="R39" s="170"/>
      <c r="S39" s="170"/>
      <c r="T39" s="170">
        <v>71</v>
      </c>
      <c r="U39" s="170"/>
      <c r="V39" s="170"/>
      <c r="W39" s="170">
        <v>142</v>
      </c>
      <c r="X39" s="170"/>
      <c r="Y39" s="170"/>
      <c r="Z39" s="170">
        <v>110</v>
      </c>
      <c r="AA39" s="170"/>
      <c r="AB39" s="170"/>
      <c r="AC39" s="9"/>
      <c r="AD39" s="166"/>
      <c r="AE39" s="166"/>
      <c r="AF39" s="166"/>
    </row>
    <row r="40" spans="2:32" ht="17.25" customHeight="1" x14ac:dyDescent="0.15">
      <c r="B40" s="182"/>
      <c r="C40" s="177"/>
      <c r="D40" s="177"/>
      <c r="E40" s="107" t="s">
        <v>198</v>
      </c>
      <c r="F40" s="39">
        <v>-14.6</v>
      </c>
      <c r="G40" s="107" t="s">
        <v>199</v>
      </c>
      <c r="H40" s="107" t="s">
        <v>198</v>
      </c>
      <c r="I40" s="39">
        <v>-9.4</v>
      </c>
      <c r="J40" s="107" t="s">
        <v>199</v>
      </c>
      <c r="K40" s="107" t="s">
        <v>198</v>
      </c>
      <c r="L40" s="39">
        <v>-12.4</v>
      </c>
      <c r="M40" s="107" t="s">
        <v>199</v>
      </c>
      <c r="N40" s="107" t="s">
        <v>198</v>
      </c>
      <c r="O40" s="39">
        <v>-17.600000000000001</v>
      </c>
      <c r="P40" s="107" t="s">
        <v>199</v>
      </c>
      <c r="Q40" s="107" t="s">
        <v>198</v>
      </c>
      <c r="R40" s="39">
        <v>-16.3</v>
      </c>
      <c r="S40" s="107" t="s">
        <v>199</v>
      </c>
      <c r="T40" s="107" t="s">
        <v>198</v>
      </c>
      <c r="U40" s="39">
        <v>-17.399999999999999</v>
      </c>
      <c r="V40" s="107" t="s">
        <v>199</v>
      </c>
      <c r="W40" s="107" t="s">
        <v>198</v>
      </c>
      <c r="X40" s="39">
        <v>-14.5</v>
      </c>
      <c r="Y40" s="107" t="s">
        <v>199</v>
      </c>
      <c r="Z40" s="107" t="s">
        <v>198</v>
      </c>
      <c r="AA40" s="39">
        <v>-18.5</v>
      </c>
      <c r="AB40" s="107" t="s">
        <v>199</v>
      </c>
      <c r="AC40" s="17"/>
      <c r="AD40" s="17"/>
      <c r="AE40" s="18"/>
      <c r="AF40" s="17"/>
    </row>
    <row r="41" spans="2:32" ht="17.25" customHeight="1" x14ac:dyDescent="0.15">
      <c r="B41" s="182"/>
      <c r="C41" s="177" t="s">
        <v>15</v>
      </c>
      <c r="D41" s="177"/>
      <c r="E41" s="170">
        <f>SUM(K41:P41)</f>
        <v>852</v>
      </c>
      <c r="F41" s="170"/>
      <c r="G41" s="170"/>
      <c r="H41" s="170">
        <v>283</v>
      </c>
      <c r="I41" s="170"/>
      <c r="J41" s="170"/>
      <c r="K41" s="170">
        <v>512</v>
      </c>
      <c r="L41" s="170"/>
      <c r="M41" s="170"/>
      <c r="N41" s="170">
        <v>340</v>
      </c>
      <c r="O41" s="170"/>
      <c r="P41" s="170"/>
      <c r="Q41" s="170">
        <f>SUM(W41:AB41)</f>
        <v>239</v>
      </c>
      <c r="R41" s="170"/>
      <c r="S41" s="170"/>
      <c r="T41" s="170">
        <v>84</v>
      </c>
      <c r="U41" s="170"/>
      <c r="V41" s="170"/>
      <c r="W41" s="170">
        <v>143</v>
      </c>
      <c r="X41" s="170"/>
      <c r="Y41" s="170"/>
      <c r="Z41" s="170">
        <v>96</v>
      </c>
      <c r="AA41" s="170"/>
      <c r="AB41" s="170"/>
      <c r="AC41" s="9"/>
      <c r="AD41" s="166"/>
      <c r="AE41" s="166"/>
      <c r="AF41" s="166"/>
    </row>
    <row r="42" spans="2:32" ht="17.25" customHeight="1" x14ac:dyDescent="0.15">
      <c r="B42" s="182"/>
      <c r="C42" s="177"/>
      <c r="D42" s="177"/>
      <c r="E42" s="107" t="s">
        <v>198</v>
      </c>
      <c r="F42" s="39">
        <v>1.4</v>
      </c>
      <c r="G42" s="107" t="s">
        <v>199</v>
      </c>
      <c r="H42" s="107" t="s">
        <v>198</v>
      </c>
      <c r="I42" s="39">
        <v>-1.7</v>
      </c>
      <c r="J42" s="107" t="s">
        <v>199</v>
      </c>
      <c r="K42" s="107" t="s">
        <v>198</v>
      </c>
      <c r="L42" s="39">
        <v>3.2</v>
      </c>
      <c r="M42" s="107" t="s">
        <v>199</v>
      </c>
      <c r="N42" s="107" t="s">
        <v>198</v>
      </c>
      <c r="O42" s="39">
        <v>-1.2</v>
      </c>
      <c r="P42" s="107" t="s">
        <v>199</v>
      </c>
      <c r="Q42" s="107" t="s">
        <v>198</v>
      </c>
      <c r="R42" s="39">
        <v>-8.1</v>
      </c>
      <c r="S42" s="107" t="s">
        <v>199</v>
      </c>
      <c r="T42" s="107" t="s">
        <v>198</v>
      </c>
      <c r="U42" s="39">
        <v>0</v>
      </c>
      <c r="V42" s="107" t="s">
        <v>199</v>
      </c>
      <c r="W42" s="107" t="s">
        <v>198</v>
      </c>
      <c r="X42" s="39">
        <v>-1.4</v>
      </c>
      <c r="Y42" s="107" t="s">
        <v>199</v>
      </c>
      <c r="Z42" s="107" t="s">
        <v>198</v>
      </c>
      <c r="AA42" s="39">
        <v>-16.5</v>
      </c>
      <c r="AB42" s="107" t="s">
        <v>199</v>
      </c>
      <c r="AC42" s="17"/>
      <c r="AD42" s="17"/>
      <c r="AE42" s="18"/>
      <c r="AF42" s="17"/>
    </row>
    <row r="43" spans="2:32" ht="17.25" customHeight="1" x14ac:dyDescent="0.15">
      <c r="B43" s="182"/>
      <c r="C43" s="177" t="s">
        <v>16</v>
      </c>
      <c r="D43" s="177"/>
      <c r="E43" s="170">
        <f>SUM(K43:P43)</f>
        <v>1203</v>
      </c>
      <c r="F43" s="170"/>
      <c r="G43" s="170"/>
      <c r="H43" s="170">
        <v>422</v>
      </c>
      <c r="I43" s="170"/>
      <c r="J43" s="170"/>
      <c r="K43" s="170">
        <v>657</v>
      </c>
      <c r="L43" s="170"/>
      <c r="M43" s="170"/>
      <c r="N43" s="170">
        <v>546</v>
      </c>
      <c r="O43" s="170"/>
      <c r="P43" s="170"/>
      <c r="Q43" s="170">
        <f>SUM(W43:AB43)</f>
        <v>368</v>
      </c>
      <c r="R43" s="170"/>
      <c r="S43" s="170"/>
      <c r="T43" s="170">
        <v>127</v>
      </c>
      <c r="U43" s="170"/>
      <c r="V43" s="170"/>
      <c r="W43" s="170">
        <v>202</v>
      </c>
      <c r="X43" s="170"/>
      <c r="Y43" s="170"/>
      <c r="Z43" s="170">
        <v>166</v>
      </c>
      <c r="AA43" s="170"/>
      <c r="AB43" s="170"/>
      <c r="AC43" s="9"/>
      <c r="AD43" s="166"/>
      <c r="AE43" s="166"/>
      <c r="AF43" s="166"/>
    </row>
    <row r="44" spans="2:32" ht="17.25" customHeight="1" x14ac:dyDescent="0.15">
      <c r="B44" s="182"/>
      <c r="C44" s="177"/>
      <c r="D44" s="177"/>
      <c r="E44" s="28" t="s">
        <v>198</v>
      </c>
      <c r="F44" s="39">
        <v>-13.5</v>
      </c>
      <c r="G44" s="28" t="s">
        <v>199</v>
      </c>
      <c r="H44" s="28" t="s">
        <v>198</v>
      </c>
      <c r="I44" s="39">
        <v>0.2</v>
      </c>
      <c r="J44" s="28" t="s">
        <v>199</v>
      </c>
      <c r="K44" s="28" t="s">
        <v>198</v>
      </c>
      <c r="L44" s="39">
        <v>-15.4</v>
      </c>
      <c r="M44" s="28" t="s">
        <v>199</v>
      </c>
      <c r="N44" s="28" t="s">
        <v>198</v>
      </c>
      <c r="O44" s="39">
        <v>-11.1</v>
      </c>
      <c r="P44" s="28" t="s">
        <v>199</v>
      </c>
      <c r="Q44" s="28" t="s">
        <v>198</v>
      </c>
      <c r="R44" s="39">
        <v>-17.899999999999999</v>
      </c>
      <c r="S44" s="28" t="s">
        <v>199</v>
      </c>
      <c r="T44" s="28" t="s">
        <v>198</v>
      </c>
      <c r="U44" s="39">
        <v>-2.2999999999999998</v>
      </c>
      <c r="V44" s="28" t="s">
        <v>199</v>
      </c>
      <c r="W44" s="28" t="s">
        <v>198</v>
      </c>
      <c r="X44" s="39">
        <v>-13.7</v>
      </c>
      <c r="Y44" s="28" t="s">
        <v>199</v>
      </c>
      <c r="Z44" s="28" t="s">
        <v>198</v>
      </c>
      <c r="AA44" s="39">
        <v>-22.4</v>
      </c>
      <c r="AB44" s="28" t="s">
        <v>199</v>
      </c>
      <c r="AC44" s="17"/>
      <c r="AD44" s="17"/>
      <c r="AE44" s="18"/>
      <c r="AF44" s="17"/>
    </row>
    <row r="45" spans="2:32" ht="17.45" customHeight="1" x14ac:dyDescent="0.15">
      <c r="B45" s="180" t="s">
        <v>147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ht="17.45" customHeight="1" x14ac:dyDescent="0.15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2:32" x14ac:dyDescent="0.15">
      <c r="B47" s="191" t="s">
        <v>220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</row>
    <row r="48" spans="2:32" x14ac:dyDescent="0.1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6"/>
    </row>
  </sheetData>
  <mergeCells count="310">
    <mergeCell ref="Z21:AB21"/>
    <mergeCell ref="K14:M14"/>
    <mergeCell ref="X2:AB2"/>
    <mergeCell ref="H12:J12"/>
    <mergeCell ref="H17:J17"/>
    <mergeCell ref="E17:G17"/>
    <mergeCell ref="E16:G16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B47:AB47"/>
    <mergeCell ref="Q24:S24"/>
    <mergeCell ref="K23:M23"/>
    <mergeCell ref="H23:J23"/>
    <mergeCell ref="E25:G25"/>
    <mergeCell ref="H25:J25"/>
    <mergeCell ref="K25:M25"/>
    <mergeCell ref="H24:J24"/>
    <mergeCell ref="E24:G24"/>
    <mergeCell ref="C38:D38"/>
    <mergeCell ref="C35:D35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E23:G23"/>
    <mergeCell ref="C29:D29"/>
    <mergeCell ref="C30:D30"/>
    <mergeCell ref="C32:D32"/>
    <mergeCell ref="B7:B13"/>
    <mergeCell ref="B28:D28"/>
    <mergeCell ref="C10:D10"/>
    <mergeCell ref="C11:D11"/>
    <mergeCell ref="C8:D8"/>
    <mergeCell ref="C13:D13"/>
    <mergeCell ref="C12:D12"/>
    <mergeCell ref="C9:D9"/>
    <mergeCell ref="B29:B32"/>
    <mergeCell ref="E28:G28"/>
    <mergeCell ref="E27:G27"/>
    <mergeCell ref="E29:G29"/>
    <mergeCell ref="E26:G26"/>
    <mergeCell ref="E18:G18"/>
    <mergeCell ref="E10:G10"/>
    <mergeCell ref="E11:G11"/>
    <mergeCell ref="E12:G12"/>
    <mergeCell ref="E15:G15"/>
    <mergeCell ref="E22:G22"/>
    <mergeCell ref="E19:G19"/>
    <mergeCell ref="E20:G20"/>
    <mergeCell ref="E21:G21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AD37:AF37"/>
    <mergeCell ref="K27:M27"/>
    <mergeCell ref="H27:J27"/>
    <mergeCell ref="W27:Y27"/>
    <mergeCell ref="Z35:AB35"/>
    <mergeCell ref="W24:Y24"/>
    <mergeCell ref="T24:V24"/>
    <mergeCell ref="T23:V23"/>
    <mergeCell ref="T33:V33"/>
    <mergeCell ref="T28:V28"/>
    <mergeCell ref="K33:M33"/>
    <mergeCell ref="H28:J28"/>
    <mergeCell ref="K29:M29"/>
    <mergeCell ref="N33:P33"/>
    <mergeCell ref="N31:P31"/>
    <mergeCell ref="H29:J29"/>
    <mergeCell ref="H33:J33"/>
    <mergeCell ref="H31:J31"/>
    <mergeCell ref="AD28:AF28"/>
    <mergeCell ref="AD29:AF29"/>
    <mergeCell ref="AD33:AF33"/>
    <mergeCell ref="AD31:AF31"/>
    <mergeCell ref="AD35:AF35"/>
    <mergeCell ref="H35:J35"/>
    <mergeCell ref="W37:Y37"/>
    <mergeCell ref="Z29:AB29"/>
    <mergeCell ref="Z33:AB33"/>
    <mergeCell ref="Z31:AB31"/>
    <mergeCell ref="H10:J10"/>
    <mergeCell ref="W9:Y9"/>
    <mergeCell ref="T7:V7"/>
    <mergeCell ref="K8:M8"/>
    <mergeCell ref="Z23:AB23"/>
    <mergeCell ref="Z25:AB25"/>
    <mergeCell ref="Z27:AB27"/>
    <mergeCell ref="Z24:AB24"/>
    <mergeCell ref="Z28:AB28"/>
    <mergeCell ref="T25:V25"/>
    <mergeCell ref="W25:Y25"/>
    <mergeCell ref="Z15:AB15"/>
    <mergeCell ref="H11:J11"/>
    <mergeCell ref="W33:Y33"/>
    <mergeCell ref="W31:Y31"/>
    <mergeCell ref="W29:Y29"/>
    <mergeCell ref="Q7:S7"/>
    <mergeCell ref="W7:Y7"/>
    <mergeCell ref="W21:Y21"/>
    <mergeCell ref="H20:J20"/>
    <mergeCell ref="AD13:AF13"/>
    <mergeCell ref="T11:V11"/>
    <mergeCell ref="N8:P8"/>
    <mergeCell ref="Q8:S8"/>
    <mergeCell ref="Q9:S9"/>
    <mergeCell ref="T8:V8"/>
    <mergeCell ref="W8:Y8"/>
    <mergeCell ref="T9:V9"/>
    <mergeCell ref="W14:Y14"/>
    <mergeCell ref="Q10:S10"/>
    <mergeCell ref="Q11:S11"/>
    <mergeCell ref="B45:R45"/>
    <mergeCell ref="AD43:AF43"/>
    <mergeCell ref="C44:D44"/>
    <mergeCell ref="C41:D41"/>
    <mergeCell ref="C43:D43"/>
    <mergeCell ref="E43:G43"/>
    <mergeCell ref="T41:V41"/>
    <mergeCell ref="Q41:S41"/>
    <mergeCell ref="E41:G41"/>
    <mergeCell ref="N43:P43"/>
    <mergeCell ref="B38:B44"/>
    <mergeCell ref="T39:V39"/>
    <mergeCell ref="Q39:S39"/>
    <mergeCell ref="N39:P39"/>
    <mergeCell ref="T43:V43"/>
    <mergeCell ref="Z43:AB43"/>
    <mergeCell ref="W43:Y43"/>
    <mergeCell ref="K43:M43"/>
    <mergeCell ref="H41:J41"/>
    <mergeCell ref="AD39:AF39"/>
    <mergeCell ref="AD41:AF41"/>
    <mergeCell ref="Z39:AB39"/>
    <mergeCell ref="W39:Y39"/>
    <mergeCell ref="H43:J43"/>
    <mergeCell ref="B48:AB48"/>
    <mergeCell ref="Q43:S43"/>
    <mergeCell ref="K41:M41"/>
    <mergeCell ref="N41:P41"/>
    <mergeCell ref="W41:Y41"/>
    <mergeCell ref="Z41:AB41"/>
    <mergeCell ref="C42:D42"/>
    <mergeCell ref="AD27:AF27"/>
    <mergeCell ref="AD21:AF21"/>
    <mergeCell ref="N37:P37"/>
    <mergeCell ref="N35:P35"/>
    <mergeCell ref="Q28:S28"/>
    <mergeCell ref="Z37:AB37"/>
    <mergeCell ref="T37:V37"/>
    <mergeCell ref="T35:V35"/>
    <mergeCell ref="W35:Y35"/>
    <mergeCell ref="Q37:S37"/>
    <mergeCell ref="T29:V29"/>
    <mergeCell ref="T31:V31"/>
    <mergeCell ref="Q35:S35"/>
    <mergeCell ref="Q31:S31"/>
    <mergeCell ref="Q33:S33"/>
    <mergeCell ref="Z22:AB22"/>
    <mergeCell ref="W22:Y22"/>
    <mergeCell ref="AD4:AF6"/>
    <mergeCell ref="AD10:AF10"/>
    <mergeCell ref="Z8:AB8"/>
    <mergeCell ref="Z9:AB9"/>
    <mergeCell ref="AD8:AF8"/>
    <mergeCell ref="AD9:AF9"/>
    <mergeCell ref="AD7:AF7"/>
    <mergeCell ref="Z7:AB7"/>
    <mergeCell ref="AD20:AF20"/>
    <mergeCell ref="Z10:AB10"/>
    <mergeCell ref="AD16:AF16"/>
    <mergeCell ref="AD17:AF17"/>
    <mergeCell ref="Z11:AB11"/>
    <mergeCell ref="Z13:AB13"/>
    <mergeCell ref="Z5:AB6"/>
    <mergeCell ref="Z18:AB18"/>
    <mergeCell ref="Z17:AB17"/>
    <mergeCell ref="Z19:AB19"/>
    <mergeCell ref="Z20:AB20"/>
    <mergeCell ref="AD11:AF11"/>
    <mergeCell ref="AD14:AF14"/>
    <mergeCell ref="Z12:AB12"/>
    <mergeCell ref="Z14:AB14"/>
    <mergeCell ref="AD15:AF15"/>
    <mergeCell ref="W20:Y20"/>
    <mergeCell ref="W18:Y18"/>
    <mergeCell ref="W17:Y17"/>
    <mergeCell ref="T20:V20"/>
    <mergeCell ref="T21:V21"/>
    <mergeCell ref="T27:V27"/>
    <mergeCell ref="W23:Y23"/>
    <mergeCell ref="W28:Y28"/>
    <mergeCell ref="W19:Y19"/>
    <mergeCell ref="T19:V19"/>
    <mergeCell ref="T17:V17"/>
    <mergeCell ref="W26:Y26"/>
    <mergeCell ref="T26:V26"/>
    <mergeCell ref="N29:P29"/>
    <mergeCell ref="Q23:S23"/>
    <mergeCell ref="Q22:S22"/>
    <mergeCell ref="Q29:S29"/>
    <mergeCell ref="Q25:S25"/>
    <mergeCell ref="N25:P25"/>
    <mergeCell ref="N24:P24"/>
    <mergeCell ref="N23:P23"/>
    <mergeCell ref="N28:P28"/>
    <mergeCell ref="N22:P22"/>
    <mergeCell ref="N27:P27"/>
    <mergeCell ref="Q27:S27"/>
    <mergeCell ref="H37:J37"/>
    <mergeCell ref="K39:M39"/>
    <mergeCell ref="H39:J39"/>
    <mergeCell ref="K37:M37"/>
    <mergeCell ref="K35:M35"/>
    <mergeCell ref="H26:J26"/>
    <mergeCell ref="H22:J22"/>
    <mergeCell ref="H21:J21"/>
    <mergeCell ref="H19:J19"/>
    <mergeCell ref="K31:M31"/>
    <mergeCell ref="K28:M28"/>
    <mergeCell ref="Q15:S15"/>
    <mergeCell ref="T12:V12"/>
    <mergeCell ref="T13:V13"/>
    <mergeCell ref="T15:V15"/>
    <mergeCell ref="N13:P13"/>
    <mergeCell ref="N14:P14"/>
    <mergeCell ref="N15:P15"/>
    <mergeCell ref="K16:M16"/>
    <mergeCell ref="N12:P12"/>
    <mergeCell ref="Q14:S14"/>
    <mergeCell ref="Q13:S13"/>
    <mergeCell ref="K10:M10"/>
    <mergeCell ref="K12:M12"/>
    <mergeCell ref="K11:M11"/>
    <mergeCell ref="N10:P10"/>
    <mergeCell ref="N11:P11"/>
    <mergeCell ref="H18:J18"/>
    <mergeCell ref="H16:J16"/>
    <mergeCell ref="K26:M26"/>
    <mergeCell ref="N26:P26"/>
    <mergeCell ref="K13:M13"/>
    <mergeCell ref="K15:M15"/>
    <mergeCell ref="N16:P16"/>
    <mergeCell ref="K17:M17"/>
    <mergeCell ref="N21:P21"/>
    <mergeCell ref="K20:M20"/>
    <mergeCell ref="K18:M18"/>
    <mergeCell ref="N18:P18"/>
    <mergeCell ref="N19:P19"/>
    <mergeCell ref="Z26:AB26"/>
    <mergeCell ref="AD26:AF26"/>
    <mergeCell ref="T16:V16"/>
    <mergeCell ref="T18:V18"/>
    <mergeCell ref="K21:M21"/>
    <mergeCell ref="K24:M24"/>
    <mergeCell ref="K22:M22"/>
    <mergeCell ref="Q21:S21"/>
    <mergeCell ref="AD23:AF23"/>
    <mergeCell ref="AD19:AF19"/>
    <mergeCell ref="AD18:AF18"/>
    <mergeCell ref="Z16:AB16"/>
    <mergeCell ref="AD22:AF22"/>
    <mergeCell ref="W16:Y16"/>
    <mergeCell ref="N20:P20"/>
    <mergeCell ref="N17:P17"/>
    <mergeCell ref="K19:M19"/>
    <mergeCell ref="Q16:S16"/>
    <mergeCell ref="Q18:S18"/>
    <mergeCell ref="Q17:S17"/>
    <mergeCell ref="T22:V22"/>
    <mergeCell ref="Q20:S20"/>
    <mergeCell ref="Q19:S19"/>
    <mergeCell ref="Q26:S26"/>
  </mergeCells>
  <phoneticPr fontId="3"/>
  <pageMargins left="0.51181102362204722" right="0.19685039370078741" top="0.59055118110236227" bottom="0" header="0.39370078740157483" footer="0.19685039370078741"/>
  <pageSetup paperSize="9" scale="94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2:35" ht="27" customHeight="1" x14ac:dyDescent="0.15">
      <c r="B2" s="22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193" t="s">
        <v>205</v>
      </c>
      <c r="Y2" s="201"/>
      <c r="Z2" s="201"/>
      <c r="AA2" s="201"/>
      <c r="AB2" s="201"/>
    </row>
    <row r="3" spans="2:35" ht="25.5" customHeight="1" x14ac:dyDescent="0.15">
      <c r="B3" s="10"/>
      <c r="C3" s="185" t="s">
        <v>162</v>
      </c>
      <c r="D3" s="185"/>
      <c r="E3" s="187" t="s">
        <v>18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 t="s">
        <v>19</v>
      </c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D3" s="6"/>
      <c r="AE3" s="6"/>
    </row>
    <row r="4" spans="2:35" ht="11.25" customHeight="1" x14ac:dyDescent="0.15">
      <c r="B4" s="10"/>
      <c r="C4" s="10"/>
      <c r="D4" s="10"/>
      <c r="E4" s="187" t="s">
        <v>3</v>
      </c>
      <c r="F4" s="187"/>
      <c r="G4" s="187"/>
      <c r="H4" s="86"/>
      <c r="I4" s="86"/>
      <c r="J4" s="86"/>
      <c r="K4" s="84"/>
      <c r="L4" s="85"/>
      <c r="M4" s="85"/>
      <c r="N4" s="84"/>
      <c r="O4" s="84"/>
      <c r="P4" s="84"/>
      <c r="Q4" s="187" t="s">
        <v>3</v>
      </c>
      <c r="R4" s="187"/>
      <c r="S4" s="187"/>
      <c r="T4" s="86"/>
      <c r="U4" s="86"/>
      <c r="V4" s="86"/>
      <c r="W4" s="84"/>
      <c r="X4" s="85"/>
      <c r="Y4" s="85"/>
      <c r="Z4" s="84"/>
      <c r="AA4" s="84"/>
      <c r="AB4" s="84"/>
    </row>
    <row r="5" spans="2:35" ht="13.5" customHeight="1" x14ac:dyDescent="0.15">
      <c r="B5" s="10"/>
      <c r="C5" s="10"/>
      <c r="D5" s="10"/>
      <c r="E5" s="187"/>
      <c r="F5" s="187"/>
      <c r="G5" s="187"/>
      <c r="H5" s="86"/>
      <c r="I5" s="86"/>
      <c r="J5" s="86"/>
      <c r="K5" s="174" t="s">
        <v>106</v>
      </c>
      <c r="L5" s="174"/>
      <c r="M5" s="174"/>
      <c r="N5" s="174" t="s">
        <v>107</v>
      </c>
      <c r="O5" s="174"/>
      <c r="P5" s="174"/>
      <c r="Q5" s="187"/>
      <c r="R5" s="187"/>
      <c r="S5" s="187"/>
      <c r="T5" s="86"/>
      <c r="U5" s="86"/>
      <c r="V5" s="86"/>
      <c r="W5" s="174" t="s">
        <v>106</v>
      </c>
      <c r="X5" s="174"/>
      <c r="Y5" s="174"/>
      <c r="Z5" s="174" t="s">
        <v>107</v>
      </c>
      <c r="AA5" s="174"/>
      <c r="AB5" s="174"/>
    </row>
    <row r="6" spans="2:35" ht="27" customHeight="1" x14ac:dyDescent="0.15">
      <c r="B6" s="2" t="s">
        <v>5</v>
      </c>
      <c r="C6" s="10"/>
      <c r="D6" s="10"/>
      <c r="E6" s="187"/>
      <c r="F6" s="187"/>
      <c r="G6" s="187"/>
      <c r="H6" s="187" t="s">
        <v>6</v>
      </c>
      <c r="I6" s="187"/>
      <c r="J6" s="187"/>
      <c r="K6" s="174"/>
      <c r="L6" s="174"/>
      <c r="M6" s="174"/>
      <c r="N6" s="174"/>
      <c r="O6" s="174"/>
      <c r="P6" s="174"/>
      <c r="Q6" s="187"/>
      <c r="R6" s="187"/>
      <c r="S6" s="187"/>
      <c r="T6" s="187" t="s">
        <v>6</v>
      </c>
      <c r="U6" s="187"/>
      <c r="V6" s="187"/>
      <c r="W6" s="174"/>
      <c r="X6" s="174"/>
      <c r="Y6" s="174"/>
      <c r="Z6" s="174"/>
      <c r="AA6" s="174"/>
      <c r="AB6" s="174"/>
    </row>
    <row r="7" spans="2:35" ht="17.25" customHeight="1" x14ac:dyDescent="0.15">
      <c r="B7" s="189" t="s">
        <v>7</v>
      </c>
      <c r="C7" s="186">
        <v>24</v>
      </c>
      <c r="D7" s="186"/>
      <c r="E7" s="167">
        <v>6823</v>
      </c>
      <c r="F7" s="167"/>
      <c r="G7" s="167"/>
      <c r="H7" s="167">
        <v>1414</v>
      </c>
      <c r="I7" s="167"/>
      <c r="J7" s="167"/>
      <c r="K7" s="167">
        <v>4787</v>
      </c>
      <c r="L7" s="167"/>
      <c r="M7" s="167"/>
      <c r="N7" s="167">
        <v>2037</v>
      </c>
      <c r="O7" s="167"/>
      <c r="P7" s="167"/>
      <c r="Q7" s="167">
        <v>1656</v>
      </c>
      <c r="R7" s="167"/>
      <c r="S7" s="167"/>
      <c r="T7" s="167">
        <v>339</v>
      </c>
      <c r="U7" s="167"/>
      <c r="V7" s="167"/>
      <c r="W7" s="167">
        <v>982</v>
      </c>
      <c r="X7" s="167"/>
      <c r="Y7" s="167"/>
      <c r="Z7" s="167">
        <v>675</v>
      </c>
      <c r="AA7" s="167"/>
      <c r="AB7" s="167"/>
      <c r="AD7" s="166"/>
      <c r="AE7" s="195"/>
      <c r="AF7" s="195"/>
    </row>
    <row r="8" spans="2:35" ht="17.25" customHeight="1" x14ac:dyDescent="0.15">
      <c r="B8" s="189"/>
      <c r="C8" s="186">
        <v>25</v>
      </c>
      <c r="D8" s="186"/>
      <c r="E8" s="167">
        <v>6144</v>
      </c>
      <c r="F8" s="167"/>
      <c r="G8" s="167"/>
      <c r="H8" s="167">
        <v>1260</v>
      </c>
      <c r="I8" s="167"/>
      <c r="J8" s="167"/>
      <c r="K8" s="167">
        <v>4223</v>
      </c>
      <c r="L8" s="167"/>
      <c r="M8" s="167"/>
      <c r="N8" s="167">
        <v>1921</v>
      </c>
      <c r="O8" s="167"/>
      <c r="P8" s="167"/>
      <c r="Q8" s="167">
        <v>1606</v>
      </c>
      <c r="R8" s="167"/>
      <c r="S8" s="167"/>
      <c r="T8" s="167">
        <v>344</v>
      </c>
      <c r="U8" s="167"/>
      <c r="V8" s="167"/>
      <c r="W8" s="167">
        <v>933</v>
      </c>
      <c r="X8" s="167"/>
      <c r="Y8" s="167"/>
      <c r="Z8" s="167">
        <v>673</v>
      </c>
      <c r="AA8" s="167"/>
      <c r="AB8" s="167"/>
      <c r="AD8" s="166"/>
      <c r="AE8" s="195"/>
      <c r="AF8" s="195"/>
    </row>
    <row r="9" spans="2:35" ht="17.25" customHeight="1" x14ac:dyDescent="0.15">
      <c r="B9" s="189"/>
      <c r="C9" s="186">
        <v>26</v>
      </c>
      <c r="D9" s="186"/>
      <c r="E9" s="167">
        <v>5346</v>
      </c>
      <c r="F9" s="167"/>
      <c r="G9" s="167"/>
      <c r="H9" s="167">
        <v>1062</v>
      </c>
      <c r="I9" s="167"/>
      <c r="J9" s="167"/>
      <c r="K9" s="167">
        <v>3619</v>
      </c>
      <c r="L9" s="167"/>
      <c r="M9" s="167"/>
      <c r="N9" s="167">
        <v>1727</v>
      </c>
      <c r="O9" s="167"/>
      <c r="P9" s="167"/>
      <c r="Q9" s="167">
        <v>1483</v>
      </c>
      <c r="R9" s="167"/>
      <c r="S9" s="167"/>
      <c r="T9" s="167">
        <v>322</v>
      </c>
      <c r="U9" s="167"/>
      <c r="V9" s="167"/>
      <c r="W9" s="167">
        <v>864</v>
      </c>
      <c r="X9" s="167"/>
      <c r="Y9" s="167"/>
      <c r="Z9" s="167">
        <v>619</v>
      </c>
      <c r="AA9" s="167"/>
      <c r="AB9" s="167"/>
      <c r="AD9" s="166"/>
      <c r="AE9" s="195"/>
      <c r="AF9" s="195"/>
    </row>
    <row r="10" spans="2:35" ht="17.25" customHeight="1" x14ac:dyDescent="0.15">
      <c r="B10" s="189"/>
      <c r="C10" s="186">
        <v>27</v>
      </c>
      <c r="D10" s="186"/>
      <c r="E10" s="167">
        <v>5053</v>
      </c>
      <c r="F10" s="167"/>
      <c r="G10" s="167"/>
      <c r="H10" s="167">
        <v>1034</v>
      </c>
      <c r="I10" s="167"/>
      <c r="J10" s="167"/>
      <c r="K10" s="167">
        <v>3426</v>
      </c>
      <c r="L10" s="167"/>
      <c r="M10" s="167"/>
      <c r="N10" s="167">
        <v>1627</v>
      </c>
      <c r="O10" s="167"/>
      <c r="P10" s="167"/>
      <c r="Q10" s="167">
        <v>1464</v>
      </c>
      <c r="R10" s="167"/>
      <c r="S10" s="167"/>
      <c r="T10" s="167">
        <v>321</v>
      </c>
      <c r="U10" s="167"/>
      <c r="V10" s="167"/>
      <c r="W10" s="167">
        <v>840</v>
      </c>
      <c r="X10" s="167"/>
      <c r="Y10" s="167"/>
      <c r="Z10" s="167">
        <v>624</v>
      </c>
      <c r="AA10" s="167"/>
      <c r="AB10" s="167"/>
      <c r="AD10" s="166"/>
      <c r="AE10" s="195"/>
      <c r="AF10" s="195"/>
    </row>
    <row r="11" spans="2:35" ht="17.25" customHeight="1" x14ac:dyDescent="0.15">
      <c r="B11" s="189"/>
      <c r="C11" s="186">
        <v>28</v>
      </c>
      <c r="D11" s="186"/>
      <c r="E11" s="167">
        <v>4619</v>
      </c>
      <c r="F11" s="167"/>
      <c r="G11" s="167"/>
      <c r="H11" s="167">
        <v>970</v>
      </c>
      <c r="I11" s="167"/>
      <c r="J11" s="167"/>
      <c r="K11" s="167">
        <v>3044</v>
      </c>
      <c r="L11" s="167"/>
      <c r="M11" s="167"/>
      <c r="N11" s="167">
        <v>1575</v>
      </c>
      <c r="O11" s="167"/>
      <c r="P11" s="167"/>
      <c r="Q11" s="167">
        <v>1426</v>
      </c>
      <c r="R11" s="167"/>
      <c r="S11" s="167"/>
      <c r="T11" s="167">
        <v>324</v>
      </c>
      <c r="U11" s="167"/>
      <c r="V11" s="167"/>
      <c r="W11" s="167">
        <v>785</v>
      </c>
      <c r="X11" s="167"/>
      <c r="Y11" s="167"/>
      <c r="Z11" s="167">
        <v>641</v>
      </c>
      <c r="AA11" s="167"/>
      <c r="AB11" s="167"/>
      <c r="AD11" s="166"/>
      <c r="AE11" s="195"/>
      <c r="AF11" s="195"/>
    </row>
    <row r="12" spans="2:35" ht="17.25" customHeight="1" x14ac:dyDescent="0.15">
      <c r="B12" s="189"/>
      <c r="C12" s="186">
        <v>29</v>
      </c>
      <c r="D12" s="186"/>
      <c r="E12" s="167">
        <v>4208</v>
      </c>
      <c r="F12" s="167"/>
      <c r="G12" s="167"/>
      <c r="H12" s="167">
        <v>880</v>
      </c>
      <c r="I12" s="167"/>
      <c r="J12" s="167"/>
      <c r="K12" s="167">
        <v>2733</v>
      </c>
      <c r="L12" s="167"/>
      <c r="M12" s="167"/>
      <c r="N12" s="167">
        <v>1475</v>
      </c>
      <c r="O12" s="167"/>
      <c r="P12" s="167"/>
      <c r="Q12" s="167">
        <v>1372</v>
      </c>
      <c r="R12" s="167"/>
      <c r="S12" s="167"/>
      <c r="T12" s="167">
        <v>316</v>
      </c>
      <c r="U12" s="167"/>
      <c r="V12" s="167"/>
      <c r="W12" s="167">
        <v>760</v>
      </c>
      <c r="X12" s="167"/>
      <c r="Y12" s="167"/>
      <c r="Z12" s="167">
        <v>612</v>
      </c>
      <c r="AA12" s="167"/>
      <c r="AB12" s="167"/>
      <c r="AD12" s="35"/>
      <c r="AE12" s="9"/>
      <c r="AF12" s="9"/>
    </row>
    <row r="13" spans="2:35" ht="17.25" customHeight="1" x14ac:dyDescent="0.15">
      <c r="B13" s="189"/>
      <c r="C13" s="186">
        <v>30</v>
      </c>
      <c r="D13" s="186"/>
      <c r="E13" s="167">
        <v>3534</v>
      </c>
      <c r="F13" s="167"/>
      <c r="G13" s="167"/>
      <c r="H13" s="167">
        <v>739</v>
      </c>
      <c r="I13" s="167"/>
      <c r="J13" s="167"/>
      <c r="K13" s="167">
        <v>2224</v>
      </c>
      <c r="L13" s="167"/>
      <c r="M13" s="167"/>
      <c r="N13" s="167">
        <v>1310</v>
      </c>
      <c r="O13" s="167"/>
      <c r="P13" s="167"/>
      <c r="Q13" s="167">
        <v>1269</v>
      </c>
      <c r="R13" s="167"/>
      <c r="S13" s="167"/>
      <c r="T13" s="167">
        <v>303</v>
      </c>
      <c r="U13" s="167"/>
      <c r="V13" s="167"/>
      <c r="W13" s="167">
        <v>694</v>
      </c>
      <c r="X13" s="167"/>
      <c r="Y13" s="167"/>
      <c r="Z13" s="167">
        <v>574</v>
      </c>
      <c r="AA13" s="167"/>
      <c r="AB13" s="167"/>
      <c r="AD13" s="166"/>
      <c r="AE13" s="195"/>
      <c r="AF13" s="195"/>
    </row>
    <row r="14" spans="2:35" ht="17.25" customHeight="1" x14ac:dyDescent="0.15">
      <c r="B14" s="63" t="s">
        <v>226</v>
      </c>
      <c r="C14" s="24"/>
      <c r="D14" s="25" t="s">
        <v>172</v>
      </c>
      <c r="E14" s="167">
        <v>4208</v>
      </c>
      <c r="F14" s="167"/>
      <c r="G14" s="167"/>
      <c r="H14" s="167">
        <v>760</v>
      </c>
      <c r="I14" s="167"/>
      <c r="J14" s="167"/>
      <c r="K14" s="167">
        <v>2615</v>
      </c>
      <c r="L14" s="167"/>
      <c r="M14" s="167"/>
      <c r="N14" s="167">
        <v>1593</v>
      </c>
      <c r="O14" s="167"/>
      <c r="P14" s="167"/>
      <c r="Q14" s="167">
        <v>1477</v>
      </c>
      <c r="R14" s="167"/>
      <c r="S14" s="167"/>
      <c r="T14" s="167">
        <v>309</v>
      </c>
      <c r="U14" s="167"/>
      <c r="V14" s="167"/>
      <c r="W14" s="167">
        <v>772</v>
      </c>
      <c r="X14" s="167"/>
      <c r="Y14" s="167"/>
      <c r="Z14" s="167">
        <v>705</v>
      </c>
      <c r="AA14" s="167"/>
      <c r="AB14" s="167"/>
      <c r="AD14" s="166"/>
      <c r="AE14" s="166"/>
      <c r="AF14" s="166"/>
    </row>
    <row r="15" spans="2:35" ht="17.25" customHeight="1" x14ac:dyDescent="0.15">
      <c r="B15" s="24"/>
      <c r="C15" s="24"/>
      <c r="D15" s="25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D15" s="198"/>
      <c r="AE15" s="198"/>
      <c r="AF15" s="198"/>
      <c r="AI15" s="74"/>
    </row>
    <row r="16" spans="2:35" ht="17.25" customHeight="1" x14ac:dyDescent="0.15">
      <c r="B16" s="108"/>
      <c r="C16" s="24"/>
      <c r="D16" s="25" t="s">
        <v>150</v>
      </c>
      <c r="E16" s="167">
        <v>4236</v>
      </c>
      <c r="F16" s="167"/>
      <c r="G16" s="167"/>
      <c r="H16" s="167">
        <v>923</v>
      </c>
      <c r="I16" s="167"/>
      <c r="J16" s="167"/>
      <c r="K16" s="167">
        <v>2619</v>
      </c>
      <c r="L16" s="167"/>
      <c r="M16" s="167"/>
      <c r="N16" s="167">
        <v>1617</v>
      </c>
      <c r="O16" s="167"/>
      <c r="P16" s="167"/>
      <c r="Q16" s="167">
        <v>1465</v>
      </c>
      <c r="R16" s="167"/>
      <c r="S16" s="167"/>
      <c r="T16" s="167">
        <v>343</v>
      </c>
      <c r="U16" s="167"/>
      <c r="V16" s="167"/>
      <c r="W16" s="167">
        <v>777</v>
      </c>
      <c r="X16" s="167"/>
      <c r="Y16" s="167"/>
      <c r="Z16" s="167">
        <v>688</v>
      </c>
      <c r="AA16" s="167"/>
      <c r="AB16" s="167"/>
      <c r="AD16" s="200"/>
      <c r="AE16" s="200"/>
      <c r="AF16" s="200"/>
      <c r="AI16" s="74"/>
    </row>
    <row r="17" spans="2:35" ht="17.25" customHeight="1" x14ac:dyDescent="0.15">
      <c r="B17" s="108"/>
      <c r="C17" s="24"/>
      <c r="D17" s="25" t="s">
        <v>151</v>
      </c>
      <c r="E17" s="167">
        <v>3784</v>
      </c>
      <c r="F17" s="167"/>
      <c r="G17" s="167"/>
      <c r="H17" s="167">
        <v>809</v>
      </c>
      <c r="I17" s="167"/>
      <c r="J17" s="167"/>
      <c r="K17" s="167">
        <v>2445</v>
      </c>
      <c r="L17" s="167"/>
      <c r="M17" s="167"/>
      <c r="N17" s="167">
        <v>1339</v>
      </c>
      <c r="O17" s="167"/>
      <c r="P17" s="167"/>
      <c r="Q17" s="167">
        <v>1316</v>
      </c>
      <c r="R17" s="167"/>
      <c r="S17" s="167"/>
      <c r="T17" s="167">
        <v>317</v>
      </c>
      <c r="U17" s="167"/>
      <c r="V17" s="167"/>
      <c r="W17" s="167">
        <v>718</v>
      </c>
      <c r="X17" s="167"/>
      <c r="Y17" s="167"/>
      <c r="Z17" s="167">
        <v>598</v>
      </c>
      <c r="AA17" s="167"/>
      <c r="AB17" s="167"/>
      <c r="AD17" s="166"/>
      <c r="AE17" s="195"/>
      <c r="AF17" s="195"/>
      <c r="AI17" s="74"/>
    </row>
    <row r="18" spans="2:35" ht="17.25" customHeight="1" x14ac:dyDescent="0.15">
      <c r="B18" s="108"/>
      <c r="C18" s="24"/>
      <c r="D18" s="25" t="s">
        <v>152</v>
      </c>
      <c r="E18" s="167">
        <v>3353</v>
      </c>
      <c r="F18" s="167"/>
      <c r="G18" s="167"/>
      <c r="H18" s="167">
        <v>735</v>
      </c>
      <c r="I18" s="167"/>
      <c r="J18" s="167"/>
      <c r="K18" s="167">
        <v>2168</v>
      </c>
      <c r="L18" s="167"/>
      <c r="M18" s="167"/>
      <c r="N18" s="167">
        <v>1185</v>
      </c>
      <c r="O18" s="167"/>
      <c r="P18" s="167"/>
      <c r="Q18" s="167">
        <v>1221</v>
      </c>
      <c r="R18" s="167"/>
      <c r="S18" s="167"/>
      <c r="T18" s="167">
        <v>322</v>
      </c>
      <c r="U18" s="167"/>
      <c r="V18" s="167"/>
      <c r="W18" s="167">
        <v>682</v>
      </c>
      <c r="X18" s="167"/>
      <c r="Y18" s="167"/>
      <c r="Z18" s="167">
        <v>539</v>
      </c>
      <c r="AA18" s="167"/>
      <c r="AB18" s="167"/>
      <c r="AD18" s="166"/>
      <c r="AE18" s="195"/>
      <c r="AF18" s="195"/>
    </row>
    <row r="19" spans="2:35" ht="17.25" customHeight="1" x14ac:dyDescent="0.15">
      <c r="B19" s="108"/>
      <c r="C19" s="24"/>
      <c r="D19" s="25" t="s">
        <v>153</v>
      </c>
      <c r="E19" s="167">
        <v>3489</v>
      </c>
      <c r="F19" s="167"/>
      <c r="G19" s="167"/>
      <c r="H19" s="167">
        <v>747</v>
      </c>
      <c r="I19" s="167"/>
      <c r="J19" s="167"/>
      <c r="K19" s="167">
        <v>2352</v>
      </c>
      <c r="L19" s="167"/>
      <c r="M19" s="167"/>
      <c r="N19" s="167">
        <v>1137</v>
      </c>
      <c r="O19" s="167"/>
      <c r="P19" s="167"/>
      <c r="Q19" s="167">
        <v>1098</v>
      </c>
      <c r="R19" s="167"/>
      <c r="S19" s="167"/>
      <c r="T19" s="167">
        <v>303</v>
      </c>
      <c r="U19" s="167"/>
      <c r="V19" s="167"/>
      <c r="W19" s="167">
        <v>648</v>
      </c>
      <c r="X19" s="167"/>
      <c r="Y19" s="167"/>
      <c r="Z19" s="167">
        <v>450</v>
      </c>
      <c r="AA19" s="167"/>
      <c r="AB19" s="167"/>
      <c r="AD19" s="166"/>
      <c r="AE19" s="195"/>
      <c r="AF19" s="195"/>
      <c r="AI19" s="74"/>
    </row>
    <row r="20" spans="2:35" ht="17.25" customHeight="1" x14ac:dyDescent="0.15">
      <c r="B20" s="108"/>
      <c r="C20" s="24"/>
      <c r="D20" s="25" t="s">
        <v>154</v>
      </c>
      <c r="E20" s="167">
        <v>3048</v>
      </c>
      <c r="F20" s="167"/>
      <c r="G20" s="167"/>
      <c r="H20" s="167">
        <v>671</v>
      </c>
      <c r="I20" s="167"/>
      <c r="J20" s="167"/>
      <c r="K20" s="167">
        <v>1937</v>
      </c>
      <c r="L20" s="167"/>
      <c r="M20" s="167"/>
      <c r="N20" s="167">
        <v>1111</v>
      </c>
      <c r="O20" s="167"/>
      <c r="P20" s="167"/>
      <c r="Q20" s="167">
        <v>1127</v>
      </c>
      <c r="R20" s="167"/>
      <c r="S20" s="167"/>
      <c r="T20" s="167">
        <v>261</v>
      </c>
      <c r="U20" s="167"/>
      <c r="V20" s="167"/>
      <c r="W20" s="167">
        <v>638</v>
      </c>
      <c r="X20" s="167"/>
      <c r="Y20" s="167"/>
      <c r="Z20" s="167">
        <v>489</v>
      </c>
      <c r="AA20" s="167"/>
      <c r="AB20" s="167"/>
      <c r="AD20" s="166"/>
      <c r="AE20" s="195"/>
      <c r="AF20" s="195"/>
      <c r="AH20" s="74"/>
      <c r="AI20" s="74"/>
    </row>
    <row r="21" spans="2:35" ht="17.25" customHeight="1" x14ac:dyDescent="0.15">
      <c r="B21" s="108"/>
      <c r="C21" s="24"/>
      <c r="D21" s="25" t="s">
        <v>155</v>
      </c>
      <c r="E21" s="167">
        <v>3677</v>
      </c>
      <c r="F21" s="167"/>
      <c r="G21" s="167"/>
      <c r="H21" s="167">
        <v>819</v>
      </c>
      <c r="I21" s="167"/>
      <c r="J21" s="167"/>
      <c r="K21" s="167">
        <v>2229</v>
      </c>
      <c r="L21" s="167"/>
      <c r="M21" s="167"/>
      <c r="N21" s="167">
        <v>1448</v>
      </c>
      <c r="O21" s="167"/>
      <c r="P21" s="167"/>
      <c r="Q21" s="167">
        <v>1363</v>
      </c>
      <c r="R21" s="167"/>
      <c r="S21" s="167"/>
      <c r="T21" s="167">
        <v>356</v>
      </c>
      <c r="U21" s="167"/>
      <c r="V21" s="167"/>
      <c r="W21" s="167">
        <v>740</v>
      </c>
      <c r="X21" s="167"/>
      <c r="Y21" s="167"/>
      <c r="Z21" s="167">
        <v>623</v>
      </c>
      <c r="AA21" s="167"/>
      <c r="AB21" s="167"/>
      <c r="AD21" s="166"/>
      <c r="AE21" s="195"/>
      <c r="AF21" s="195"/>
      <c r="AH21" s="74"/>
      <c r="AI21" s="74"/>
    </row>
    <row r="22" spans="2:35" ht="17.25" customHeight="1" x14ac:dyDescent="0.15">
      <c r="B22" s="97"/>
      <c r="C22" s="24"/>
      <c r="D22" s="25" t="s">
        <v>156</v>
      </c>
      <c r="E22" s="167">
        <v>3225</v>
      </c>
      <c r="F22" s="167"/>
      <c r="G22" s="167"/>
      <c r="H22" s="167">
        <v>694</v>
      </c>
      <c r="I22" s="167"/>
      <c r="J22" s="167"/>
      <c r="K22" s="167">
        <v>1982</v>
      </c>
      <c r="L22" s="167"/>
      <c r="M22" s="167"/>
      <c r="N22" s="167">
        <v>1243</v>
      </c>
      <c r="O22" s="167"/>
      <c r="P22" s="167"/>
      <c r="Q22" s="167">
        <v>1233</v>
      </c>
      <c r="R22" s="167"/>
      <c r="S22" s="167"/>
      <c r="T22" s="167">
        <v>304</v>
      </c>
      <c r="U22" s="167"/>
      <c r="V22" s="167"/>
      <c r="W22" s="167">
        <v>665</v>
      </c>
      <c r="X22" s="167"/>
      <c r="Y22" s="167"/>
      <c r="Z22" s="167">
        <v>568</v>
      </c>
      <c r="AA22" s="167"/>
      <c r="AB22" s="167"/>
      <c r="AD22" s="166"/>
      <c r="AE22" s="195"/>
      <c r="AF22" s="195"/>
      <c r="AH22" s="74"/>
      <c r="AI22" s="74"/>
    </row>
    <row r="23" spans="2:35" ht="17.25" customHeight="1" x14ac:dyDescent="0.15">
      <c r="B23" s="97"/>
      <c r="C23" s="24"/>
      <c r="D23" s="25" t="s">
        <v>157</v>
      </c>
      <c r="E23" s="167">
        <v>2366</v>
      </c>
      <c r="F23" s="167"/>
      <c r="G23" s="167"/>
      <c r="H23" s="167">
        <v>544</v>
      </c>
      <c r="I23" s="167"/>
      <c r="J23" s="167"/>
      <c r="K23" s="167">
        <v>1530</v>
      </c>
      <c r="L23" s="167"/>
      <c r="M23" s="167"/>
      <c r="N23" s="167">
        <v>836</v>
      </c>
      <c r="O23" s="167"/>
      <c r="P23" s="167"/>
      <c r="Q23" s="167">
        <v>973</v>
      </c>
      <c r="R23" s="167"/>
      <c r="S23" s="167"/>
      <c r="T23" s="167">
        <v>248</v>
      </c>
      <c r="U23" s="167"/>
      <c r="V23" s="167"/>
      <c r="W23" s="167">
        <v>534</v>
      </c>
      <c r="X23" s="167"/>
      <c r="Y23" s="167"/>
      <c r="Z23" s="167">
        <v>439</v>
      </c>
      <c r="AA23" s="167"/>
      <c r="AB23" s="167"/>
      <c r="AD23" s="166"/>
      <c r="AE23" s="195"/>
      <c r="AF23" s="195"/>
    </row>
    <row r="24" spans="2:35" ht="17.25" customHeight="1" x14ac:dyDescent="0.15">
      <c r="B24" s="63" t="s">
        <v>228</v>
      </c>
      <c r="C24" s="24"/>
      <c r="D24" s="25" t="s">
        <v>158</v>
      </c>
      <c r="E24" s="167">
        <v>3333</v>
      </c>
      <c r="F24" s="167"/>
      <c r="G24" s="167"/>
      <c r="H24" s="167">
        <v>685</v>
      </c>
      <c r="I24" s="167"/>
      <c r="J24" s="167"/>
      <c r="K24" s="167">
        <v>2115</v>
      </c>
      <c r="L24" s="167"/>
      <c r="M24" s="167"/>
      <c r="N24" s="167">
        <v>1218</v>
      </c>
      <c r="O24" s="167"/>
      <c r="P24" s="167"/>
      <c r="Q24" s="167">
        <v>1064</v>
      </c>
      <c r="R24" s="167"/>
      <c r="S24" s="167"/>
      <c r="T24" s="167">
        <v>275</v>
      </c>
      <c r="U24" s="167"/>
      <c r="V24" s="167"/>
      <c r="W24" s="167">
        <v>590</v>
      </c>
      <c r="X24" s="167"/>
      <c r="Y24" s="167"/>
      <c r="Z24" s="167">
        <v>474</v>
      </c>
      <c r="AA24" s="167"/>
      <c r="AB24" s="167"/>
      <c r="AD24" s="35"/>
      <c r="AE24" s="9"/>
      <c r="AF24" s="9"/>
    </row>
    <row r="25" spans="2:35" ht="17.25" customHeight="1" x14ac:dyDescent="0.15">
      <c r="B25" s="63"/>
      <c r="C25" s="24"/>
      <c r="D25" s="25" t="s">
        <v>159</v>
      </c>
      <c r="E25" s="167">
        <v>3822</v>
      </c>
      <c r="F25" s="167"/>
      <c r="G25" s="167"/>
      <c r="H25" s="167">
        <v>743</v>
      </c>
      <c r="I25" s="167"/>
      <c r="J25" s="167"/>
      <c r="K25" s="167">
        <v>2329</v>
      </c>
      <c r="L25" s="167"/>
      <c r="M25" s="167"/>
      <c r="N25" s="167">
        <v>1493</v>
      </c>
      <c r="O25" s="167"/>
      <c r="P25" s="167"/>
      <c r="Q25" s="167">
        <v>1312</v>
      </c>
      <c r="R25" s="167"/>
      <c r="S25" s="167"/>
      <c r="T25" s="167">
        <v>298</v>
      </c>
      <c r="U25" s="167"/>
      <c r="V25" s="167"/>
      <c r="W25" s="167">
        <v>722</v>
      </c>
      <c r="X25" s="167"/>
      <c r="Y25" s="167"/>
      <c r="Z25" s="167">
        <v>590</v>
      </c>
      <c r="AA25" s="167"/>
      <c r="AB25" s="167"/>
      <c r="AD25" s="166"/>
      <c r="AE25" s="195"/>
      <c r="AF25" s="195"/>
    </row>
    <row r="26" spans="2:35" ht="17.25" customHeight="1" x14ac:dyDescent="0.15">
      <c r="B26" s="96"/>
      <c r="D26" s="80" t="s">
        <v>229</v>
      </c>
      <c r="E26" s="194">
        <v>3866</v>
      </c>
      <c r="F26" s="194"/>
      <c r="G26" s="194"/>
      <c r="H26" s="194">
        <v>740</v>
      </c>
      <c r="I26" s="194"/>
      <c r="J26" s="194"/>
      <c r="K26" s="194">
        <v>2364</v>
      </c>
      <c r="L26" s="194"/>
      <c r="M26" s="194"/>
      <c r="N26" s="194">
        <v>1502</v>
      </c>
      <c r="O26" s="194"/>
      <c r="P26" s="194"/>
      <c r="Q26" s="194">
        <v>1574</v>
      </c>
      <c r="R26" s="194"/>
      <c r="S26" s="194"/>
      <c r="T26" s="194">
        <v>305</v>
      </c>
      <c r="U26" s="194"/>
      <c r="V26" s="194"/>
      <c r="W26" s="194">
        <v>844</v>
      </c>
      <c r="X26" s="194"/>
      <c r="Y26" s="194"/>
      <c r="Z26" s="194">
        <v>730</v>
      </c>
      <c r="AA26" s="194"/>
      <c r="AB26" s="194"/>
      <c r="AD26" s="166"/>
      <c r="AE26" s="195"/>
      <c r="AF26" s="195"/>
    </row>
    <row r="27" spans="2:35" ht="17.25" customHeight="1" x14ac:dyDescent="0.15">
      <c r="B27" s="96"/>
      <c r="D27" s="13" t="s">
        <v>231</v>
      </c>
      <c r="E27" s="196">
        <f>E29+E31+E35+E37+E39+E41+E43</f>
        <v>3452</v>
      </c>
      <c r="F27" s="196"/>
      <c r="G27" s="196"/>
      <c r="H27" s="196">
        <f>H29+H31+H35+H37+H39+H41+H43</f>
        <v>767</v>
      </c>
      <c r="I27" s="196"/>
      <c r="J27" s="196"/>
      <c r="K27" s="196">
        <f>K29+K31+K35+K37+K39+K41+K43</f>
        <v>2099</v>
      </c>
      <c r="L27" s="196"/>
      <c r="M27" s="196"/>
      <c r="N27" s="196">
        <f>N29+N31+N35+N37+N39+N41+N43</f>
        <v>1353</v>
      </c>
      <c r="O27" s="196"/>
      <c r="P27" s="196"/>
      <c r="Q27" s="196">
        <f>Q29+Q31+Q35+Q37+Q39+Q41+Q43</f>
        <v>1364</v>
      </c>
      <c r="R27" s="196"/>
      <c r="S27" s="196"/>
      <c r="T27" s="196">
        <f>T29+T31+T35+T37+T39+T41+T43</f>
        <v>300</v>
      </c>
      <c r="U27" s="196"/>
      <c r="V27" s="196"/>
      <c r="W27" s="196">
        <f>W29+W31+W35+W37+W39+W41+W43</f>
        <v>700</v>
      </c>
      <c r="X27" s="196"/>
      <c r="Y27" s="196"/>
      <c r="Z27" s="196">
        <f>Z29+Z31+Z35+Z37+Z39+Z41+Z43</f>
        <v>664</v>
      </c>
      <c r="AA27" s="196"/>
      <c r="AB27" s="196"/>
      <c r="AD27" s="166"/>
      <c r="AE27" s="195"/>
      <c r="AF27" s="195"/>
    </row>
    <row r="28" spans="2:35" ht="20.25" customHeight="1" x14ac:dyDescent="0.15">
      <c r="B28" s="190" t="s">
        <v>8</v>
      </c>
      <c r="C28" s="190"/>
      <c r="D28" s="190"/>
      <c r="E28" s="171">
        <f>IF(ISERROR((E27-E14)/E14*100),"―",(E27-E14)/E14*100)</f>
        <v>-17.965779467680608</v>
      </c>
      <c r="F28" s="171"/>
      <c r="G28" s="171"/>
      <c r="H28" s="171">
        <f>IF(ISERROR((H27-H14)/H14*100),"―",(H27-H14)/H14*100)</f>
        <v>0.92105263157894723</v>
      </c>
      <c r="I28" s="171"/>
      <c r="J28" s="171"/>
      <c r="K28" s="171">
        <f>IF(ISERROR((K27-K14)/K14*100),"―",(K27-K14)/K14*100)</f>
        <v>-19.732313575525811</v>
      </c>
      <c r="L28" s="171"/>
      <c r="M28" s="171"/>
      <c r="N28" s="171">
        <f>IF(ISERROR((N27-N14)/N14*100),"―",(N27-N14)/N14*100)</f>
        <v>-15.065913370998116</v>
      </c>
      <c r="O28" s="171"/>
      <c r="P28" s="171"/>
      <c r="Q28" s="171">
        <f>IF(ISERROR((Q27-Q14)/Q14*100),"―",(Q27-Q14)/Q14*100)</f>
        <v>-7.6506431956668921</v>
      </c>
      <c r="R28" s="171"/>
      <c r="S28" s="171"/>
      <c r="T28" s="171">
        <f>IF(ISERROR((T27-T14)/T14*100),"―",(T27-T14)/T14*100)</f>
        <v>-2.912621359223301</v>
      </c>
      <c r="U28" s="171"/>
      <c r="V28" s="171"/>
      <c r="W28" s="171">
        <f>IF(ISERROR((W27-W14)/W14*100),"―",(W27-W14)/W14*100)</f>
        <v>-9.3264248704663206</v>
      </c>
      <c r="X28" s="171"/>
      <c r="Y28" s="171"/>
      <c r="Z28" s="171">
        <f>IF(ISERROR((Z27-Z14)/Z14*100),"―",(Z27-Z14)/Z14*100)</f>
        <v>-5.8156028368794326</v>
      </c>
      <c r="AA28" s="171"/>
      <c r="AB28" s="171"/>
      <c r="AD28" s="183"/>
      <c r="AE28" s="199"/>
      <c r="AF28" s="199"/>
    </row>
    <row r="29" spans="2:35" ht="17.25" customHeight="1" x14ac:dyDescent="0.15">
      <c r="B29" s="182" t="s">
        <v>88</v>
      </c>
      <c r="C29" s="177" t="s">
        <v>9</v>
      </c>
      <c r="D29" s="177"/>
      <c r="E29" s="170">
        <f>SUM(K29:P29)</f>
        <v>1739</v>
      </c>
      <c r="F29" s="170"/>
      <c r="G29" s="170"/>
      <c r="H29" s="170">
        <v>444</v>
      </c>
      <c r="I29" s="170"/>
      <c r="J29" s="170"/>
      <c r="K29" s="170">
        <v>1105</v>
      </c>
      <c r="L29" s="170"/>
      <c r="M29" s="170"/>
      <c r="N29" s="170">
        <v>634</v>
      </c>
      <c r="O29" s="170"/>
      <c r="P29" s="170"/>
      <c r="Q29" s="170">
        <f>SUM(W29:AB29)</f>
        <v>575</v>
      </c>
      <c r="R29" s="170"/>
      <c r="S29" s="170"/>
      <c r="T29" s="170">
        <v>151</v>
      </c>
      <c r="U29" s="170"/>
      <c r="V29" s="170"/>
      <c r="W29" s="170">
        <v>309</v>
      </c>
      <c r="X29" s="170"/>
      <c r="Y29" s="170"/>
      <c r="Z29" s="170">
        <v>266</v>
      </c>
      <c r="AA29" s="170"/>
      <c r="AB29" s="170"/>
      <c r="AD29" s="183"/>
      <c r="AE29" s="199"/>
      <c r="AF29" s="199"/>
    </row>
    <row r="30" spans="2:35" ht="17.25" customHeight="1" x14ac:dyDescent="0.15">
      <c r="B30" s="182"/>
      <c r="C30" s="177"/>
      <c r="D30" s="177"/>
      <c r="E30" s="111" t="s">
        <v>137</v>
      </c>
      <c r="F30" s="39">
        <v>-19.3</v>
      </c>
      <c r="G30" s="111" t="s">
        <v>138</v>
      </c>
      <c r="H30" s="111" t="s">
        <v>198</v>
      </c>
      <c r="I30" s="39">
        <v>4.7</v>
      </c>
      <c r="J30" s="111" t="s">
        <v>199</v>
      </c>
      <c r="K30" s="111" t="s">
        <v>198</v>
      </c>
      <c r="L30" s="39">
        <v>-21</v>
      </c>
      <c r="M30" s="111" t="s">
        <v>199</v>
      </c>
      <c r="N30" s="111" t="s">
        <v>198</v>
      </c>
      <c r="O30" s="39">
        <v>-16.100000000000001</v>
      </c>
      <c r="P30" s="111" t="s">
        <v>199</v>
      </c>
      <c r="Q30" s="111" t="s">
        <v>198</v>
      </c>
      <c r="R30" s="39">
        <v>-8.3000000000000007</v>
      </c>
      <c r="S30" s="111" t="s">
        <v>199</v>
      </c>
      <c r="T30" s="111" t="s">
        <v>198</v>
      </c>
      <c r="U30" s="39">
        <v>-6.2</v>
      </c>
      <c r="V30" s="111" t="s">
        <v>199</v>
      </c>
      <c r="W30" s="111" t="s">
        <v>198</v>
      </c>
      <c r="X30" s="39">
        <v>-11</v>
      </c>
      <c r="Y30" s="111" t="s">
        <v>199</v>
      </c>
      <c r="Z30" s="111" t="s">
        <v>198</v>
      </c>
      <c r="AA30" s="39">
        <v>-5</v>
      </c>
      <c r="AB30" s="111" t="s">
        <v>199</v>
      </c>
      <c r="AD30" s="184"/>
      <c r="AE30" s="197"/>
      <c r="AF30" s="197"/>
    </row>
    <row r="31" spans="2:35" ht="17.25" customHeight="1" x14ac:dyDescent="0.15">
      <c r="B31" s="182"/>
      <c r="C31" s="177" t="s">
        <v>10</v>
      </c>
      <c r="D31" s="177"/>
      <c r="E31" s="170">
        <f>SUM(K31:P31)</f>
        <v>241</v>
      </c>
      <c r="F31" s="170"/>
      <c r="G31" s="170"/>
      <c r="H31" s="170">
        <v>33</v>
      </c>
      <c r="I31" s="170"/>
      <c r="J31" s="170"/>
      <c r="K31" s="170">
        <v>129</v>
      </c>
      <c r="L31" s="170"/>
      <c r="M31" s="170"/>
      <c r="N31" s="170">
        <v>112</v>
      </c>
      <c r="O31" s="170"/>
      <c r="P31" s="170"/>
      <c r="Q31" s="170">
        <f>SUM(W31:AB31)</f>
        <v>145</v>
      </c>
      <c r="R31" s="170"/>
      <c r="S31" s="170"/>
      <c r="T31" s="170">
        <v>25</v>
      </c>
      <c r="U31" s="170"/>
      <c r="V31" s="170"/>
      <c r="W31" s="170">
        <v>70</v>
      </c>
      <c r="X31" s="170"/>
      <c r="Y31" s="170"/>
      <c r="Z31" s="170">
        <v>75</v>
      </c>
      <c r="AA31" s="170"/>
      <c r="AB31" s="170"/>
      <c r="AD31" s="17"/>
      <c r="AE31" s="18"/>
      <c r="AF31" s="17"/>
    </row>
    <row r="32" spans="2:35" ht="17.25" customHeight="1" x14ac:dyDescent="0.15">
      <c r="B32" s="182"/>
      <c r="C32" s="177"/>
      <c r="D32" s="177"/>
      <c r="E32" s="111" t="s">
        <v>90</v>
      </c>
      <c r="F32" s="39">
        <v>-13.9</v>
      </c>
      <c r="G32" s="111" t="s">
        <v>91</v>
      </c>
      <c r="H32" s="111" t="s">
        <v>198</v>
      </c>
      <c r="I32" s="39">
        <v>-28.3</v>
      </c>
      <c r="J32" s="111" t="s">
        <v>199</v>
      </c>
      <c r="K32" s="111" t="s">
        <v>198</v>
      </c>
      <c r="L32" s="39">
        <v>-23.2</v>
      </c>
      <c r="M32" s="111" t="s">
        <v>199</v>
      </c>
      <c r="N32" s="111" t="s">
        <v>198</v>
      </c>
      <c r="O32" s="39">
        <v>0</v>
      </c>
      <c r="P32" s="111" t="s">
        <v>199</v>
      </c>
      <c r="Q32" s="111" t="s">
        <v>198</v>
      </c>
      <c r="R32" s="39">
        <v>7.4</v>
      </c>
      <c r="S32" s="111" t="s">
        <v>199</v>
      </c>
      <c r="T32" s="111" t="s">
        <v>198</v>
      </c>
      <c r="U32" s="39">
        <v>8.6999999999999993</v>
      </c>
      <c r="V32" s="111" t="s">
        <v>199</v>
      </c>
      <c r="W32" s="111" t="s">
        <v>198</v>
      </c>
      <c r="X32" s="39">
        <v>2.9</v>
      </c>
      <c r="Y32" s="111" t="s">
        <v>199</v>
      </c>
      <c r="Z32" s="111" t="s">
        <v>198</v>
      </c>
      <c r="AA32" s="39">
        <v>11.9</v>
      </c>
      <c r="AB32" s="111" t="s">
        <v>199</v>
      </c>
      <c r="AD32" s="166"/>
      <c r="AE32" s="195"/>
      <c r="AF32" s="195"/>
    </row>
    <row r="33" spans="2:41" ht="17.25" customHeight="1" x14ac:dyDescent="0.15">
      <c r="B33" s="38" t="s">
        <v>90</v>
      </c>
      <c r="C33" s="192" t="s">
        <v>105</v>
      </c>
      <c r="D33" s="192"/>
      <c r="E33" s="179">
        <f>SUM(K33:P33)</f>
        <v>72</v>
      </c>
      <c r="F33" s="179"/>
      <c r="G33" s="179"/>
      <c r="H33" s="179">
        <v>11</v>
      </c>
      <c r="I33" s="179"/>
      <c r="J33" s="179"/>
      <c r="K33" s="179">
        <v>38</v>
      </c>
      <c r="L33" s="179"/>
      <c r="M33" s="179"/>
      <c r="N33" s="179">
        <v>34</v>
      </c>
      <c r="O33" s="179"/>
      <c r="P33" s="179"/>
      <c r="Q33" s="179">
        <f>SUM(W33:AB33)</f>
        <v>44</v>
      </c>
      <c r="R33" s="179"/>
      <c r="S33" s="179"/>
      <c r="T33" s="179">
        <v>6</v>
      </c>
      <c r="U33" s="179"/>
      <c r="V33" s="179"/>
      <c r="W33" s="179">
        <v>16</v>
      </c>
      <c r="X33" s="179"/>
      <c r="Y33" s="179"/>
      <c r="Z33" s="179">
        <v>28</v>
      </c>
      <c r="AA33" s="179"/>
      <c r="AB33" s="179"/>
      <c r="AD33" s="17"/>
      <c r="AE33" s="18"/>
      <c r="AF33" s="17"/>
    </row>
    <row r="34" spans="2:41" ht="17.25" customHeight="1" x14ac:dyDescent="0.15">
      <c r="B34" s="19">
        <v>4</v>
      </c>
      <c r="C34" s="190"/>
      <c r="D34" s="190"/>
      <c r="E34" s="111" t="s">
        <v>90</v>
      </c>
      <c r="F34" s="39">
        <v>-21.7</v>
      </c>
      <c r="G34" s="111" t="s">
        <v>91</v>
      </c>
      <c r="H34" s="111" t="s">
        <v>198</v>
      </c>
      <c r="I34" s="39">
        <v>-26.7</v>
      </c>
      <c r="J34" s="111" t="s">
        <v>199</v>
      </c>
      <c r="K34" s="111" t="s">
        <v>198</v>
      </c>
      <c r="L34" s="39">
        <v>-33.299999999999997</v>
      </c>
      <c r="M34" s="111" t="s">
        <v>199</v>
      </c>
      <c r="N34" s="111" t="s">
        <v>198</v>
      </c>
      <c r="O34" s="39">
        <v>-2.9</v>
      </c>
      <c r="P34" s="111" t="s">
        <v>199</v>
      </c>
      <c r="Q34" s="111" t="s">
        <v>198</v>
      </c>
      <c r="R34" s="39">
        <v>0</v>
      </c>
      <c r="S34" s="111" t="s">
        <v>199</v>
      </c>
      <c r="T34" s="111" t="s">
        <v>198</v>
      </c>
      <c r="U34" s="39">
        <v>-25</v>
      </c>
      <c r="V34" s="111" t="s">
        <v>199</v>
      </c>
      <c r="W34" s="111" t="s">
        <v>198</v>
      </c>
      <c r="X34" s="39">
        <v>-15.8</v>
      </c>
      <c r="Y34" s="111" t="s">
        <v>199</v>
      </c>
      <c r="Z34" s="111" t="s">
        <v>198</v>
      </c>
      <c r="AA34" s="39">
        <v>12</v>
      </c>
      <c r="AB34" s="111" t="s">
        <v>199</v>
      </c>
      <c r="AD34" s="166"/>
      <c r="AE34" s="195"/>
      <c r="AF34" s="195"/>
    </row>
    <row r="35" spans="2:41" ht="17.25" customHeight="1" x14ac:dyDescent="0.15">
      <c r="B35" s="38" t="s">
        <v>89</v>
      </c>
      <c r="C35" s="177" t="s">
        <v>11</v>
      </c>
      <c r="D35" s="177"/>
      <c r="E35" s="170">
        <f>SUM(K35:P35)</f>
        <v>468</v>
      </c>
      <c r="F35" s="170"/>
      <c r="G35" s="170"/>
      <c r="H35" s="170">
        <v>98</v>
      </c>
      <c r="I35" s="170"/>
      <c r="J35" s="170"/>
      <c r="K35" s="170">
        <v>285</v>
      </c>
      <c r="L35" s="170"/>
      <c r="M35" s="170"/>
      <c r="N35" s="170">
        <v>183</v>
      </c>
      <c r="O35" s="170"/>
      <c r="P35" s="170"/>
      <c r="Q35" s="170">
        <f>SUM(W35:AB35)</f>
        <v>217</v>
      </c>
      <c r="R35" s="170"/>
      <c r="S35" s="170"/>
      <c r="T35" s="170">
        <v>44</v>
      </c>
      <c r="U35" s="170"/>
      <c r="V35" s="170"/>
      <c r="W35" s="170">
        <v>108</v>
      </c>
      <c r="X35" s="170"/>
      <c r="Y35" s="170"/>
      <c r="Z35" s="170">
        <v>109</v>
      </c>
      <c r="AA35" s="170"/>
      <c r="AB35" s="170"/>
      <c r="AD35" s="17"/>
      <c r="AE35" s="18"/>
      <c r="AF35" s="17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ht="17.25" customHeight="1" x14ac:dyDescent="0.15">
      <c r="B36" s="38" t="s">
        <v>91</v>
      </c>
      <c r="C36" s="177"/>
      <c r="D36" s="177"/>
      <c r="E36" s="111" t="s">
        <v>90</v>
      </c>
      <c r="F36" s="39">
        <v>-19.899999999999999</v>
      </c>
      <c r="G36" s="111" t="s">
        <v>91</v>
      </c>
      <c r="H36" s="111" t="s">
        <v>198</v>
      </c>
      <c r="I36" s="39">
        <v>-22.2</v>
      </c>
      <c r="J36" s="111" t="s">
        <v>199</v>
      </c>
      <c r="K36" s="111" t="s">
        <v>198</v>
      </c>
      <c r="L36" s="39">
        <v>-19.899999999999999</v>
      </c>
      <c r="M36" s="111" t="s">
        <v>199</v>
      </c>
      <c r="N36" s="111" t="s">
        <v>198</v>
      </c>
      <c r="O36" s="39">
        <v>-19.7</v>
      </c>
      <c r="P36" s="111" t="s">
        <v>199</v>
      </c>
      <c r="Q36" s="111" t="s">
        <v>198</v>
      </c>
      <c r="R36" s="39">
        <v>-23</v>
      </c>
      <c r="S36" s="111" t="s">
        <v>199</v>
      </c>
      <c r="T36" s="111" t="s">
        <v>198</v>
      </c>
      <c r="U36" s="39">
        <v>-12</v>
      </c>
      <c r="V36" s="111" t="s">
        <v>199</v>
      </c>
      <c r="W36" s="111" t="s">
        <v>198</v>
      </c>
      <c r="X36" s="39">
        <v>-28</v>
      </c>
      <c r="Y36" s="111" t="s">
        <v>199</v>
      </c>
      <c r="Z36" s="111"/>
      <c r="AA36" s="39">
        <v>-17.399999999999999</v>
      </c>
      <c r="AB36" s="111" t="s">
        <v>199</v>
      </c>
      <c r="AD36" s="166"/>
      <c r="AE36" s="195"/>
      <c r="AF36" s="195"/>
    </row>
    <row r="37" spans="2:41" ht="17.25" customHeight="1" x14ac:dyDescent="0.15">
      <c r="B37" s="19" t="s">
        <v>112</v>
      </c>
      <c r="C37" s="177" t="s">
        <v>12</v>
      </c>
      <c r="D37" s="177"/>
      <c r="E37" s="170">
        <f>SUM(K37:P37)</f>
        <v>211</v>
      </c>
      <c r="F37" s="170"/>
      <c r="G37" s="170"/>
      <c r="H37" s="170">
        <v>45</v>
      </c>
      <c r="I37" s="170"/>
      <c r="J37" s="170"/>
      <c r="K37" s="170">
        <v>121</v>
      </c>
      <c r="L37" s="170"/>
      <c r="M37" s="170"/>
      <c r="N37" s="170">
        <v>90</v>
      </c>
      <c r="O37" s="170"/>
      <c r="P37" s="170"/>
      <c r="Q37" s="170">
        <f>SUM(W37:AB37)</f>
        <v>97</v>
      </c>
      <c r="R37" s="170"/>
      <c r="S37" s="170"/>
      <c r="T37" s="170">
        <v>14</v>
      </c>
      <c r="U37" s="170"/>
      <c r="V37" s="170"/>
      <c r="W37" s="170">
        <v>49</v>
      </c>
      <c r="X37" s="170"/>
      <c r="Y37" s="170"/>
      <c r="Z37" s="170">
        <v>48</v>
      </c>
      <c r="AA37" s="170"/>
      <c r="AB37" s="170"/>
      <c r="AD37" s="17"/>
      <c r="AE37" s="18"/>
      <c r="AF37" s="17"/>
    </row>
    <row r="38" spans="2:41" ht="17.25" customHeight="1" x14ac:dyDescent="0.15">
      <c r="B38" s="182" t="s">
        <v>14</v>
      </c>
      <c r="C38" s="177"/>
      <c r="D38" s="177"/>
      <c r="E38" s="111" t="s">
        <v>90</v>
      </c>
      <c r="F38" s="39">
        <v>-9.4</v>
      </c>
      <c r="G38" s="111" t="s">
        <v>91</v>
      </c>
      <c r="H38" s="111" t="s">
        <v>198</v>
      </c>
      <c r="I38" s="39">
        <v>45.2</v>
      </c>
      <c r="J38" s="111" t="s">
        <v>199</v>
      </c>
      <c r="K38" s="111" t="s">
        <v>198</v>
      </c>
      <c r="L38" s="39">
        <v>-12.9</v>
      </c>
      <c r="M38" s="111" t="s">
        <v>199</v>
      </c>
      <c r="N38" s="111" t="s">
        <v>198</v>
      </c>
      <c r="O38" s="39">
        <v>-4.3</v>
      </c>
      <c r="P38" s="111" t="s">
        <v>199</v>
      </c>
      <c r="Q38" s="111" t="s">
        <v>198</v>
      </c>
      <c r="R38" s="39">
        <v>1</v>
      </c>
      <c r="S38" s="111" t="s">
        <v>199</v>
      </c>
      <c r="T38" s="111" t="s">
        <v>198</v>
      </c>
      <c r="U38" s="39">
        <v>-17.600000000000001</v>
      </c>
      <c r="V38" s="111" t="s">
        <v>199</v>
      </c>
      <c r="W38" s="111" t="s">
        <v>198</v>
      </c>
      <c r="X38" s="39">
        <v>-7.5</v>
      </c>
      <c r="Y38" s="111" t="s">
        <v>199</v>
      </c>
      <c r="Z38" s="111" t="s">
        <v>198</v>
      </c>
      <c r="AA38" s="39">
        <v>11.6</v>
      </c>
      <c r="AB38" s="111" t="s">
        <v>199</v>
      </c>
      <c r="AD38" s="166"/>
      <c r="AE38" s="195"/>
      <c r="AF38" s="195"/>
    </row>
    <row r="39" spans="2:41" ht="17.25" customHeight="1" x14ac:dyDescent="0.15">
      <c r="B39" s="182"/>
      <c r="C39" s="177" t="s">
        <v>13</v>
      </c>
      <c r="D39" s="177"/>
      <c r="E39" s="170">
        <f>SUM(K39:P39)</f>
        <v>256</v>
      </c>
      <c r="F39" s="170"/>
      <c r="G39" s="170"/>
      <c r="H39" s="170">
        <v>41</v>
      </c>
      <c r="I39" s="170"/>
      <c r="J39" s="170"/>
      <c r="K39" s="170">
        <v>141</v>
      </c>
      <c r="L39" s="170"/>
      <c r="M39" s="170"/>
      <c r="N39" s="170">
        <v>115</v>
      </c>
      <c r="O39" s="170"/>
      <c r="P39" s="170"/>
      <c r="Q39" s="170">
        <f>SUM(W39:AB39)</f>
        <v>108</v>
      </c>
      <c r="R39" s="170"/>
      <c r="S39" s="170"/>
      <c r="T39" s="170">
        <v>16</v>
      </c>
      <c r="U39" s="170"/>
      <c r="V39" s="170"/>
      <c r="W39" s="170">
        <v>52</v>
      </c>
      <c r="X39" s="170"/>
      <c r="Y39" s="170"/>
      <c r="Z39" s="170">
        <v>56</v>
      </c>
      <c r="AA39" s="170"/>
      <c r="AB39" s="170"/>
      <c r="AD39" s="17"/>
      <c r="AE39" s="18"/>
      <c r="AF39" s="17"/>
    </row>
    <row r="40" spans="2:41" ht="17.25" customHeight="1" x14ac:dyDescent="0.15">
      <c r="B40" s="182"/>
      <c r="C40" s="177"/>
      <c r="D40" s="177"/>
      <c r="E40" s="111" t="s">
        <v>90</v>
      </c>
      <c r="F40" s="39">
        <v>-17.399999999999999</v>
      </c>
      <c r="G40" s="111" t="s">
        <v>91</v>
      </c>
      <c r="H40" s="111" t="s">
        <v>198</v>
      </c>
      <c r="I40" s="39">
        <v>36.700000000000003</v>
      </c>
      <c r="J40" s="111" t="s">
        <v>199</v>
      </c>
      <c r="K40" s="111" t="s">
        <v>198</v>
      </c>
      <c r="L40" s="39">
        <v>-22.1</v>
      </c>
      <c r="M40" s="111" t="s">
        <v>199</v>
      </c>
      <c r="N40" s="111" t="s">
        <v>198</v>
      </c>
      <c r="O40" s="39">
        <v>-10.9</v>
      </c>
      <c r="P40" s="111" t="s">
        <v>199</v>
      </c>
      <c r="Q40" s="111" t="s">
        <v>198</v>
      </c>
      <c r="R40" s="39">
        <v>-1.8</v>
      </c>
      <c r="S40" s="111" t="s">
        <v>199</v>
      </c>
      <c r="T40" s="111" t="s">
        <v>198</v>
      </c>
      <c r="U40" s="39">
        <v>-5.9</v>
      </c>
      <c r="V40" s="111" t="s">
        <v>199</v>
      </c>
      <c r="W40" s="111" t="s">
        <v>198</v>
      </c>
      <c r="X40" s="39">
        <v>-7.1</v>
      </c>
      <c r="Y40" s="111" t="s">
        <v>199</v>
      </c>
      <c r="Z40" s="111" t="s">
        <v>198</v>
      </c>
      <c r="AA40" s="39">
        <v>3.7</v>
      </c>
      <c r="AB40" s="111" t="s">
        <v>199</v>
      </c>
      <c r="AD40" s="166"/>
      <c r="AE40" s="195"/>
      <c r="AF40" s="195"/>
    </row>
    <row r="41" spans="2:41" ht="17.25" customHeight="1" x14ac:dyDescent="0.15">
      <c r="B41" s="182"/>
      <c r="C41" s="177" t="s">
        <v>15</v>
      </c>
      <c r="D41" s="177"/>
      <c r="E41" s="170">
        <f>SUM(K41:P41)</f>
        <v>228</v>
      </c>
      <c r="F41" s="170"/>
      <c r="G41" s="170"/>
      <c r="H41" s="170">
        <v>45</v>
      </c>
      <c r="I41" s="170"/>
      <c r="J41" s="170"/>
      <c r="K41" s="170">
        <v>153</v>
      </c>
      <c r="L41" s="170"/>
      <c r="M41" s="170"/>
      <c r="N41" s="170">
        <v>75</v>
      </c>
      <c r="O41" s="170"/>
      <c r="P41" s="170"/>
      <c r="Q41" s="170">
        <f>SUM(W41:AB41)</f>
        <v>100</v>
      </c>
      <c r="R41" s="170"/>
      <c r="S41" s="170"/>
      <c r="T41" s="170">
        <v>22</v>
      </c>
      <c r="U41" s="170"/>
      <c r="V41" s="170"/>
      <c r="W41" s="170">
        <v>55</v>
      </c>
      <c r="X41" s="170"/>
      <c r="Y41" s="170"/>
      <c r="Z41" s="170">
        <v>45</v>
      </c>
      <c r="AA41" s="170"/>
      <c r="AB41" s="170"/>
      <c r="AD41" s="17"/>
      <c r="AE41" s="18"/>
      <c r="AF41" s="17"/>
    </row>
    <row r="42" spans="2:41" ht="17.25" customHeight="1" x14ac:dyDescent="0.15">
      <c r="B42" s="182"/>
      <c r="C42" s="177"/>
      <c r="D42" s="177"/>
      <c r="E42" s="111" t="s">
        <v>90</v>
      </c>
      <c r="F42" s="39">
        <v>-1.3</v>
      </c>
      <c r="G42" s="111" t="s">
        <v>91</v>
      </c>
      <c r="H42" s="111" t="s">
        <v>198</v>
      </c>
      <c r="I42" s="39">
        <v>0</v>
      </c>
      <c r="J42" s="111" t="s">
        <v>199</v>
      </c>
      <c r="K42" s="111" t="s">
        <v>198</v>
      </c>
      <c r="L42" s="39">
        <v>7.7</v>
      </c>
      <c r="M42" s="111" t="s">
        <v>199</v>
      </c>
      <c r="N42" s="111" t="s">
        <v>198</v>
      </c>
      <c r="O42" s="39">
        <v>-15.7</v>
      </c>
      <c r="P42" s="111" t="s">
        <v>199</v>
      </c>
      <c r="Q42" s="111" t="s">
        <v>198</v>
      </c>
      <c r="R42" s="39">
        <v>16.3</v>
      </c>
      <c r="S42" s="111" t="s">
        <v>199</v>
      </c>
      <c r="T42" s="111" t="s">
        <v>198</v>
      </c>
      <c r="U42" s="39">
        <v>29.4</v>
      </c>
      <c r="V42" s="111" t="s">
        <v>199</v>
      </c>
      <c r="W42" s="111" t="s">
        <v>198</v>
      </c>
      <c r="X42" s="39">
        <v>61.8</v>
      </c>
      <c r="Y42" s="111" t="s">
        <v>199</v>
      </c>
      <c r="Z42" s="111" t="s">
        <v>198</v>
      </c>
      <c r="AA42" s="39">
        <v>-13.5</v>
      </c>
      <c r="AB42" s="111" t="s">
        <v>199</v>
      </c>
      <c r="AD42" s="166"/>
      <c r="AE42" s="195"/>
      <c r="AF42" s="195"/>
    </row>
    <row r="43" spans="2:41" ht="17.25" customHeight="1" x14ac:dyDescent="0.15">
      <c r="B43" s="182"/>
      <c r="C43" s="177" t="s">
        <v>16</v>
      </c>
      <c r="D43" s="177"/>
      <c r="E43" s="170">
        <f>SUM(K43:P43)</f>
        <v>309</v>
      </c>
      <c r="F43" s="170"/>
      <c r="G43" s="170"/>
      <c r="H43" s="170">
        <v>61</v>
      </c>
      <c r="I43" s="170"/>
      <c r="J43" s="170"/>
      <c r="K43" s="170">
        <v>165</v>
      </c>
      <c r="L43" s="170"/>
      <c r="M43" s="170"/>
      <c r="N43" s="170">
        <v>144</v>
      </c>
      <c r="O43" s="170"/>
      <c r="P43" s="170"/>
      <c r="Q43" s="170">
        <f>SUM(W43:AB43)</f>
        <v>122</v>
      </c>
      <c r="R43" s="170"/>
      <c r="S43" s="170"/>
      <c r="T43" s="170">
        <v>28</v>
      </c>
      <c r="U43" s="170"/>
      <c r="V43" s="170"/>
      <c r="W43" s="170">
        <v>57</v>
      </c>
      <c r="X43" s="170"/>
      <c r="Y43" s="170"/>
      <c r="Z43" s="170">
        <v>65</v>
      </c>
      <c r="AA43" s="170"/>
      <c r="AB43" s="170"/>
      <c r="AD43" s="17"/>
      <c r="AE43" s="18"/>
      <c r="AF43" s="17"/>
    </row>
    <row r="44" spans="2:41" ht="17.25" customHeight="1" x14ac:dyDescent="0.15">
      <c r="B44" s="182"/>
      <c r="C44" s="177"/>
      <c r="D44" s="177"/>
      <c r="E44" s="111" t="s">
        <v>90</v>
      </c>
      <c r="F44" s="39">
        <v>-25.5</v>
      </c>
      <c r="G44" s="111" t="s">
        <v>91</v>
      </c>
      <c r="H44" s="111" t="s">
        <v>198</v>
      </c>
      <c r="I44" s="39">
        <v>5.2</v>
      </c>
      <c r="J44" s="111" t="s">
        <v>199</v>
      </c>
      <c r="K44" s="111" t="s">
        <v>198</v>
      </c>
      <c r="L44" s="39">
        <v>-28.3</v>
      </c>
      <c r="M44" s="111" t="s">
        <v>199</v>
      </c>
      <c r="N44" s="111" t="s">
        <v>198</v>
      </c>
      <c r="O44" s="39">
        <v>-22.2</v>
      </c>
      <c r="P44" s="111" t="s">
        <v>199</v>
      </c>
      <c r="Q44" s="111" t="s">
        <v>198</v>
      </c>
      <c r="R44" s="39">
        <v>-13.5</v>
      </c>
      <c r="S44" s="111" t="s">
        <v>199</v>
      </c>
      <c r="T44" s="111" t="s">
        <v>198</v>
      </c>
      <c r="U44" s="39">
        <v>16.7</v>
      </c>
      <c r="V44" s="111" t="s">
        <v>199</v>
      </c>
      <c r="W44" s="111" t="s">
        <v>198</v>
      </c>
      <c r="X44" s="39">
        <v>-10.9</v>
      </c>
      <c r="Y44" s="111" t="s">
        <v>199</v>
      </c>
      <c r="Z44" s="111" t="s">
        <v>198</v>
      </c>
      <c r="AA44" s="39">
        <v>-15.6</v>
      </c>
      <c r="AB44" s="111" t="s">
        <v>199</v>
      </c>
      <c r="AD44" s="166"/>
      <c r="AE44" s="195"/>
      <c r="AF44" s="195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7"/>
      <c r="AE45" s="18"/>
      <c r="AF45" s="17"/>
    </row>
    <row r="46" spans="2:41" x14ac:dyDescent="0.15">
      <c r="B46" s="191" t="s">
        <v>221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</row>
    <row r="47" spans="2:41" x14ac:dyDescent="0.15">
      <c r="B47" s="3"/>
      <c r="C47" s="3"/>
      <c r="D47" s="3"/>
      <c r="E47" s="3"/>
    </row>
  </sheetData>
  <mergeCells count="309">
    <mergeCell ref="X2:AB2"/>
    <mergeCell ref="Z22:AB22"/>
    <mergeCell ref="N23:P23"/>
    <mergeCell ref="W22:Y22"/>
    <mergeCell ref="N22:P22"/>
    <mergeCell ref="T23:V23"/>
    <mergeCell ref="T21:V21"/>
    <mergeCell ref="T22:V22"/>
    <mergeCell ref="W21:Y21"/>
    <mergeCell ref="Q21:S21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T9:V9"/>
    <mergeCell ref="W9:Y9"/>
    <mergeCell ref="W11:Y11"/>
    <mergeCell ref="Q19:S19"/>
    <mergeCell ref="Q20:S20"/>
    <mergeCell ref="Q23:S23"/>
    <mergeCell ref="Q27:S27"/>
    <mergeCell ref="Q24:S24"/>
    <mergeCell ref="T24:V24"/>
    <mergeCell ref="T20:V20"/>
    <mergeCell ref="T19:V19"/>
    <mergeCell ref="W12:Y12"/>
    <mergeCell ref="W20:Y20"/>
    <mergeCell ref="T12:V12"/>
    <mergeCell ref="Q13:S13"/>
    <mergeCell ref="Q26:S26"/>
    <mergeCell ref="T26:V26"/>
    <mergeCell ref="W26:Y26"/>
    <mergeCell ref="W27:Y27"/>
    <mergeCell ref="B46:AB46"/>
    <mergeCell ref="Q25:S25"/>
    <mergeCell ref="T25:V25"/>
    <mergeCell ref="W25:Y25"/>
    <mergeCell ref="Z25:AB25"/>
    <mergeCell ref="E27:G27"/>
    <mergeCell ref="E25:G25"/>
    <mergeCell ref="H25:J25"/>
    <mergeCell ref="T27:V27"/>
    <mergeCell ref="E35:G35"/>
    <mergeCell ref="Q33:S33"/>
    <mergeCell ref="H43:J43"/>
    <mergeCell ref="K43:M43"/>
    <mergeCell ref="H41:J41"/>
    <mergeCell ref="K41:M41"/>
    <mergeCell ref="N39:P39"/>
    <mergeCell ref="K27:M27"/>
    <mergeCell ref="K28:M28"/>
    <mergeCell ref="T28:V28"/>
    <mergeCell ref="K31:M31"/>
    <mergeCell ref="Q28:S28"/>
    <mergeCell ref="C35:D35"/>
    <mergeCell ref="B38:B44"/>
    <mergeCell ref="E41:G41"/>
    <mergeCell ref="E16:G16"/>
    <mergeCell ref="E18:G18"/>
    <mergeCell ref="E17:G17"/>
    <mergeCell ref="H18:J18"/>
    <mergeCell ref="H16:J16"/>
    <mergeCell ref="AD17:AF17"/>
    <mergeCell ref="AD16:AF16"/>
    <mergeCell ref="Z14:AB14"/>
    <mergeCell ref="Z15:AB15"/>
    <mergeCell ref="W15:Y15"/>
    <mergeCell ref="Z16:AB16"/>
    <mergeCell ref="W16:Y16"/>
    <mergeCell ref="W14:Y14"/>
    <mergeCell ref="N15:P15"/>
    <mergeCell ref="K15:M15"/>
    <mergeCell ref="Z18:AB18"/>
    <mergeCell ref="E15:G15"/>
    <mergeCell ref="H15:J15"/>
    <mergeCell ref="K16:M16"/>
    <mergeCell ref="Q15:S15"/>
    <mergeCell ref="Q16:S16"/>
    <mergeCell ref="H17:J17"/>
    <mergeCell ref="N16:P16"/>
    <mergeCell ref="Q17:S17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E13:G13"/>
    <mergeCell ref="C13:D13"/>
    <mergeCell ref="C9:D9"/>
    <mergeCell ref="C10:D10"/>
    <mergeCell ref="K8:M8"/>
    <mergeCell ref="K11:M11"/>
    <mergeCell ref="K12:M12"/>
    <mergeCell ref="E14:G14"/>
    <mergeCell ref="H9:J9"/>
    <mergeCell ref="K14:M14"/>
    <mergeCell ref="K13:M13"/>
    <mergeCell ref="N14:P14"/>
    <mergeCell ref="Q11:S11"/>
    <mergeCell ref="Q14:S14"/>
    <mergeCell ref="Q12:S12"/>
    <mergeCell ref="K10:M10"/>
    <mergeCell ref="H14:J14"/>
    <mergeCell ref="N13:P13"/>
    <mergeCell ref="N12:P12"/>
    <mergeCell ref="N11:P11"/>
    <mergeCell ref="K18:M18"/>
    <mergeCell ref="N18:P18"/>
    <mergeCell ref="K17:M17"/>
    <mergeCell ref="N17:P17"/>
    <mergeCell ref="H39:J39"/>
    <mergeCell ref="K37:M37"/>
    <mergeCell ref="H26:J26"/>
    <mergeCell ref="K26:M26"/>
    <mergeCell ref="N26:P26"/>
    <mergeCell ref="K39:M39"/>
    <mergeCell ref="N20:P20"/>
    <mergeCell ref="N19:P19"/>
    <mergeCell ref="K25:M25"/>
    <mergeCell ref="N25:P25"/>
    <mergeCell ref="N24:P24"/>
    <mergeCell ref="K20:M20"/>
    <mergeCell ref="K21:M21"/>
    <mergeCell ref="K19:M19"/>
    <mergeCell ref="K22:M22"/>
    <mergeCell ref="K24:M24"/>
    <mergeCell ref="N21:P21"/>
    <mergeCell ref="K23:M23"/>
    <mergeCell ref="N27:P27"/>
    <mergeCell ref="C39:D39"/>
    <mergeCell ref="C40:D40"/>
    <mergeCell ref="C38:D38"/>
    <mergeCell ref="E39:G39"/>
    <mergeCell ref="C44:D44"/>
    <mergeCell ref="C43:D43"/>
    <mergeCell ref="E43:G43"/>
    <mergeCell ref="C41:D41"/>
    <mergeCell ref="C36:D36"/>
    <mergeCell ref="C42:D42"/>
    <mergeCell ref="Q43:S43"/>
    <mergeCell ref="Q39:S39"/>
    <mergeCell ref="Q41:S41"/>
    <mergeCell ref="N41:P41"/>
    <mergeCell ref="T35:V35"/>
    <mergeCell ref="T33:V33"/>
    <mergeCell ref="Q31:S31"/>
    <mergeCell ref="N31:P31"/>
    <mergeCell ref="N28:P28"/>
    <mergeCell ref="T37:V37"/>
    <mergeCell ref="T41:V41"/>
    <mergeCell ref="T39:V39"/>
    <mergeCell ref="N43:P43"/>
    <mergeCell ref="T43:V43"/>
    <mergeCell ref="Q37:S37"/>
    <mergeCell ref="W28:Y28"/>
    <mergeCell ref="W29:Y29"/>
    <mergeCell ref="Q29:S29"/>
    <mergeCell ref="T29:V29"/>
    <mergeCell ref="N35:P35"/>
    <mergeCell ref="AD28:AF28"/>
    <mergeCell ref="Z29:AB29"/>
    <mergeCell ref="AD29:AF29"/>
    <mergeCell ref="Z28:AB28"/>
    <mergeCell ref="T31:V31"/>
    <mergeCell ref="N29:P29"/>
    <mergeCell ref="Q35:S35"/>
    <mergeCell ref="AD7:AF7"/>
    <mergeCell ref="AD8:AF8"/>
    <mergeCell ref="AD9:AF9"/>
    <mergeCell ref="AD10:AF10"/>
    <mergeCell ref="AD11:AF11"/>
    <mergeCell ref="AD13:AF13"/>
    <mergeCell ref="AD23:AF23"/>
    <mergeCell ref="AD27:AF27"/>
    <mergeCell ref="AD21:AF21"/>
    <mergeCell ref="AD14:AF14"/>
    <mergeCell ref="AD19:AF19"/>
    <mergeCell ref="AD18:AF18"/>
    <mergeCell ref="AD20:AF20"/>
    <mergeCell ref="AD22:AF22"/>
    <mergeCell ref="AD25:AF25"/>
    <mergeCell ref="AD15:AF15"/>
    <mergeCell ref="Z27:AB27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W41:Y41"/>
    <mergeCell ref="W31:Y31"/>
    <mergeCell ref="Z31:AB31"/>
    <mergeCell ref="Z41:AB41"/>
    <mergeCell ref="Z43:AB43"/>
    <mergeCell ref="W37:Y37"/>
    <mergeCell ref="Z39:AB39"/>
    <mergeCell ref="Z37:AB37"/>
    <mergeCell ref="W33:Y33"/>
    <mergeCell ref="Z33:AB33"/>
    <mergeCell ref="W39:Y39"/>
    <mergeCell ref="Z35:AB35"/>
    <mergeCell ref="W43:Y43"/>
    <mergeCell ref="W35:Y35"/>
    <mergeCell ref="E33:G33"/>
    <mergeCell ref="N37:P37"/>
    <mergeCell ref="C34:D34"/>
    <mergeCell ref="C33:D33"/>
    <mergeCell ref="H33:J33"/>
    <mergeCell ref="K33:M33"/>
    <mergeCell ref="K35:M35"/>
    <mergeCell ref="C29:D29"/>
    <mergeCell ref="K29:M29"/>
    <mergeCell ref="H35:J35"/>
    <mergeCell ref="H37:J37"/>
    <mergeCell ref="C37:D37"/>
    <mergeCell ref="E37:G37"/>
    <mergeCell ref="N33:P33"/>
    <mergeCell ref="C30:D30"/>
    <mergeCell ref="B29:B32"/>
    <mergeCell ref="E19:G19"/>
    <mergeCell ref="H28:J28"/>
    <mergeCell ref="E20:G20"/>
    <mergeCell ref="B28:D28"/>
    <mergeCell ref="E31:G31"/>
    <mergeCell ref="H31:J31"/>
    <mergeCell ref="C32:D32"/>
    <mergeCell ref="C31:D31"/>
    <mergeCell ref="H19:J19"/>
    <mergeCell ref="H21:J21"/>
    <mergeCell ref="E23:G23"/>
    <mergeCell ref="E22:G22"/>
    <mergeCell ref="H20:J20"/>
    <mergeCell ref="H23:J23"/>
    <mergeCell ref="E28:G28"/>
    <mergeCell ref="H27:J27"/>
    <mergeCell ref="H24:J24"/>
    <mergeCell ref="E29:G29"/>
    <mergeCell ref="H29:J29"/>
    <mergeCell ref="E21:G21"/>
    <mergeCell ref="E24:G24"/>
    <mergeCell ref="H22:J22"/>
    <mergeCell ref="E26:G26"/>
    <mergeCell ref="Z8:AB8"/>
    <mergeCell ref="Q9:S9"/>
    <mergeCell ref="Z24:AB24"/>
    <mergeCell ref="Z23:AB23"/>
    <mergeCell ref="T17:V17"/>
    <mergeCell ref="Q18:S18"/>
    <mergeCell ref="T16:V16"/>
    <mergeCell ref="W17:Y17"/>
    <mergeCell ref="W23:Y23"/>
    <mergeCell ref="Z12:AB12"/>
    <mergeCell ref="T18:V18"/>
    <mergeCell ref="T13:V13"/>
    <mergeCell ref="T14:V14"/>
    <mergeCell ref="T10:V10"/>
    <mergeCell ref="W10:Y10"/>
    <mergeCell ref="Z20:AB20"/>
    <mergeCell ref="Z17:AB17"/>
    <mergeCell ref="W18:Y18"/>
    <mergeCell ref="W19:Y19"/>
    <mergeCell ref="W8:Y8"/>
    <mergeCell ref="Z19:AB19"/>
    <mergeCell ref="W13:Y13"/>
    <mergeCell ref="Q22:S22"/>
    <mergeCell ref="W24:Y24"/>
    <mergeCell ref="Z26:AB26"/>
    <mergeCell ref="AD26:AF26"/>
    <mergeCell ref="T8:V8"/>
    <mergeCell ref="Q8:S8"/>
    <mergeCell ref="Q10:S10"/>
    <mergeCell ref="K7:M7"/>
    <mergeCell ref="K9:M9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Z21:AB21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B1:AS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1.25" style="10" hidden="1" customWidth="1"/>
    <col min="21" max="21" width="0.125" style="10" customWidth="1"/>
    <col min="22" max="22" width="0.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3" ht="15" customHeight="1" x14ac:dyDescent="0.15"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2:43" ht="27" customHeight="1" x14ac:dyDescent="0.15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W2" s="23"/>
      <c r="X2" s="23"/>
      <c r="Y2" s="23"/>
      <c r="AA2" s="5"/>
      <c r="AB2" s="5"/>
      <c r="AC2" s="5"/>
      <c r="AD2" s="5"/>
      <c r="AE2" s="5"/>
      <c r="AF2" s="5"/>
      <c r="AG2" s="193" t="s">
        <v>203</v>
      </c>
      <c r="AH2" s="201"/>
      <c r="AI2" s="201"/>
      <c r="AJ2" s="201"/>
      <c r="AK2" s="201"/>
    </row>
    <row r="3" spans="2:43" ht="25.5" customHeight="1" x14ac:dyDescent="0.15">
      <c r="C3" s="185" t="s">
        <v>163</v>
      </c>
      <c r="D3" s="185"/>
      <c r="E3" s="187" t="s">
        <v>21</v>
      </c>
      <c r="F3" s="187"/>
      <c r="G3" s="187"/>
      <c r="H3" s="187"/>
      <c r="I3" s="187"/>
      <c r="J3" s="187"/>
      <c r="K3" s="187"/>
      <c r="L3" s="187"/>
      <c r="M3" s="187"/>
      <c r="N3" s="187" t="s">
        <v>22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8" t="s">
        <v>194</v>
      </c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5"/>
      <c r="AM3" s="5"/>
    </row>
    <row r="4" spans="2:43" ht="25.5" customHeight="1" x14ac:dyDescent="0.15">
      <c r="E4" s="187"/>
      <c r="F4" s="187"/>
      <c r="G4" s="187"/>
      <c r="H4" s="206" t="s">
        <v>106</v>
      </c>
      <c r="I4" s="174"/>
      <c r="J4" s="174"/>
      <c r="K4" s="206" t="s">
        <v>123</v>
      </c>
      <c r="L4" s="174"/>
      <c r="M4" s="174"/>
      <c r="N4" s="187"/>
      <c r="O4" s="187"/>
      <c r="P4" s="187"/>
      <c r="Q4" s="206" t="s">
        <v>192</v>
      </c>
      <c r="R4" s="206"/>
      <c r="S4" s="206"/>
      <c r="T4" s="2"/>
      <c r="U4" s="2"/>
      <c r="V4" s="2"/>
      <c r="W4" s="206" t="s">
        <v>123</v>
      </c>
      <c r="X4" s="174"/>
      <c r="Y4" s="174"/>
      <c r="Z4" s="187"/>
      <c r="AA4" s="187"/>
      <c r="AB4" s="187"/>
      <c r="AC4" s="187" t="s">
        <v>4</v>
      </c>
      <c r="AD4" s="187"/>
      <c r="AE4" s="187"/>
      <c r="AF4" s="187"/>
      <c r="AG4" s="187"/>
      <c r="AH4" s="187"/>
      <c r="AI4" s="206" t="s">
        <v>123</v>
      </c>
      <c r="AJ4" s="206"/>
      <c r="AK4" s="206"/>
    </row>
    <row r="5" spans="2:43" ht="25.5" customHeight="1" x14ac:dyDescent="0.15">
      <c r="B5" s="2" t="s">
        <v>5</v>
      </c>
      <c r="E5" s="187"/>
      <c r="F5" s="187"/>
      <c r="G5" s="187"/>
      <c r="H5" s="174"/>
      <c r="I5" s="174"/>
      <c r="J5" s="174"/>
      <c r="K5" s="174"/>
      <c r="L5" s="174"/>
      <c r="M5" s="174"/>
      <c r="N5" s="187"/>
      <c r="O5" s="187"/>
      <c r="P5" s="187"/>
      <c r="Q5" s="206"/>
      <c r="R5" s="206"/>
      <c r="S5" s="206"/>
      <c r="T5" s="207" t="s">
        <v>23</v>
      </c>
      <c r="U5" s="207"/>
      <c r="V5" s="207"/>
      <c r="W5" s="174"/>
      <c r="X5" s="174"/>
      <c r="Y5" s="174"/>
      <c r="Z5" s="187"/>
      <c r="AA5" s="187"/>
      <c r="AB5" s="187"/>
      <c r="AC5" s="19"/>
      <c r="AD5" s="19"/>
      <c r="AE5" s="19"/>
      <c r="AF5" s="207" t="s">
        <v>24</v>
      </c>
      <c r="AG5" s="207"/>
      <c r="AH5" s="207"/>
      <c r="AI5" s="206"/>
      <c r="AJ5" s="206"/>
      <c r="AK5" s="206"/>
      <c r="AL5" s="206"/>
      <c r="AM5" s="206"/>
      <c r="AN5" s="206"/>
    </row>
    <row r="6" spans="2:43" ht="17.25" customHeight="1" x14ac:dyDescent="0.15">
      <c r="B6" s="189" t="s">
        <v>7</v>
      </c>
      <c r="C6" s="186">
        <v>24</v>
      </c>
      <c r="D6" s="186"/>
      <c r="E6" s="167">
        <v>14364</v>
      </c>
      <c r="F6" s="167"/>
      <c r="G6" s="167"/>
      <c r="H6" s="167">
        <v>7558</v>
      </c>
      <c r="I6" s="167"/>
      <c r="J6" s="167"/>
      <c r="K6" s="167">
        <v>6806</v>
      </c>
      <c r="L6" s="167"/>
      <c r="M6" s="167"/>
      <c r="N6" s="167">
        <v>5610</v>
      </c>
      <c r="O6" s="167"/>
      <c r="P6" s="167"/>
      <c r="Q6" s="167">
        <v>2953</v>
      </c>
      <c r="R6" s="167"/>
      <c r="S6" s="167"/>
      <c r="T6" s="167"/>
      <c r="U6" s="167"/>
      <c r="V6" s="167"/>
      <c r="W6" s="167">
        <v>2657</v>
      </c>
      <c r="X6" s="167"/>
      <c r="Y6" s="167"/>
      <c r="Z6" s="167">
        <v>1573</v>
      </c>
      <c r="AA6" s="167"/>
      <c r="AB6" s="167"/>
      <c r="AC6" s="167">
        <v>943</v>
      </c>
      <c r="AD6" s="167"/>
      <c r="AE6" s="167"/>
      <c r="AF6" s="167">
        <v>93</v>
      </c>
      <c r="AG6" s="167"/>
      <c r="AH6" s="167"/>
      <c r="AI6" s="167">
        <v>630</v>
      </c>
      <c r="AJ6" s="167"/>
      <c r="AK6" s="167"/>
      <c r="AL6" s="202"/>
      <c r="AM6" s="202"/>
      <c r="AN6" s="202"/>
    </row>
    <row r="7" spans="2:43" ht="17.25" customHeight="1" x14ac:dyDescent="0.15">
      <c r="B7" s="189"/>
      <c r="C7" s="186">
        <v>25</v>
      </c>
      <c r="D7" s="186"/>
      <c r="E7" s="167">
        <v>14872</v>
      </c>
      <c r="F7" s="167"/>
      <c r="G7" s="167"/>
      <c r="H7" s="167">
        <v>7889</v>
      </c>
      <c r="I7" s="167"/>
      <c r="J7" s="167"/>
      <c r="K7" s="167">
        <v>6983</v>
      </c>
      <c r="L7" s="167"/>
      <c r="M7" s="167"/>
      <c r="N7" s="167">
        <v>5727</v>
      </c>
      <c r="O7" s="167"/>
      <c r="P7" s="167"/>
      <c r="Q7" s="167">
        <v>3040</v>
      </c>
      <c r="R7" s="167"/>
      <c r="S7" s="167"/>
      <c r="T7" s="167"/>
      <c r="U7" s="167"/>
      <c r="V7" s="167"/>
      <c r="W7" s="167">
        <v>2687</v>
      </c>
      <c r="X7" s="167"/>
      <c r="Y7" s="167"/>
      <c r="Z7" s="167">
        <v>1520</v>
      </c>
      <c r="AA7" s="167"/>
      <c r="AB7" s="167"/>
      <c r="AC7" s="167">
        <v>875</v>
      </c>
      <c r="AD7" s="167"/>
      <c r="AE7" s="167"/>
      <c r="AF7" s="167">
        <v>77</v>
      </c>
      <c r="AG7" s="167"/>
      <c r="AH7" s="167"/>
      <c r="AI7" s="167">
        <v>645</v>
      </c>
      <c r="AJ7" s="167"/>
      <c r="AK7" s="167"/>
      <c r="AL7" s="202"/>
      <c r="AM7" s="202"/>
      <c r="AN7" s="202"/>
    </row>
    <row r="8" spans="2:43" ht="17.25" customHeight="1" x14ac:dyDescent="0.15">
      <c r="B8" s="189"/>
      <c r="C8" s="186">
        <v>26</v>
      </c>
      <c r="D8" s="186"/>
      <c r="E8" s="167">
        <v>15175</v>
      </c>
      <c r="F8" s="167"/>
      <c r="G8" s="167"/>
      <c r="H8" s="167">
        <v>8123</v>
      </c>
      <c r="I8" s="167"/>
      <c r="J8" s="167"/>
      <c r="K8" s="167">
        <v>7051</v>
      </c>
      <c r="L8" s="167"/>
      <c r="M8" s="167"/>
      <c r="N8" s="167">
        <v>5654</v>
      </c>
      <c r="O8" s="167"/>
      <c r="P8" s="167"/>
      <c r="Q8" s="167">
        <v>3031</v>
      </c>
      <c r="R8" s="167"/>
      <c r="S8" s="167"/>
      <c r="T8" s="167"/>
      <c r="U8" s="167"/>
      <c r="V8" s="167"/>
      <c r="W8" s="167">
        <v>2623</v>
      </c>
      <c r="X8" s="167"/>
      <c r="Y8" s="167"/>
      <c r="Z8" s="167">
        <v>1405</v>
      </c>
      <c r="AA8" s="167"/>
      <c r="AB8" s="167"/>
      <c r="AC8" s="167">
        <v>816</v>
      </c>
      <c r="AD8" s="167"/>
      <c r="AE8" s="167"/>
      <c r="AF8" s="167">
        <v>75</v>
      </c>
      <c r="AG8" s="167"/>
      <c r="AH8" s="167"/>
      <c r="AI8" s="167">
        <v>589</v>
      </c>
      <c r="AJ8" s="167"/>
      <c r="AK8" s="167"/>
      <c r="AL8" s="202"/>
      <c r="AM8" s="202"/>
      <c r="AN8" s="202"/>
    </row>
    <row r="9" spans="2:43" ht="17.25" customHeight="1" x14ac:dyDescent="0.15">
      <c r="B9" s="189"/>
      <c r="C9" s="186">
        <v>27</v>
      </c>
      <c r="D9" s="186"/>
      <c r="E9" s="167">
        <v>15904</v>
      </c>
      <c r="F9" s="167"/>
      <c r="G9" s="167"/>
      <c r="H9" s="167">
        <v>8243</v>
      </c>
      <c r="I9" s="167"/>
      <c r="J9" s="167"/>
      <c r="K9" s="167">
        <v>7661</v>
      </c>
      <c r="L9" s="167"/>
      <c r="M9" s="167"/>
      <c r="N9" s="167">
        <v>5985</v>
      </c>
      <c r="O9" s="167"/>
      <c r="P9" s="167"/>
      <c r="Q9" s="167">
        <v>3095</v>
      </c>
      <c r="R9" s="167"/>
      <c r="S9" s="167"/>
      <c r="T9" s="167"/>
      <c r="U9" s="167"/>
      <c r="V9" s="167"/>
      <c r="W9" s="167">
        <v>2891</v>
      </c>
      <c r="X9" s="167"/>
      <c r="Y9" s="167"/>
      <c r="Z9" s="167">
        <v>1368</v>
      </c>
      <c r="AA9" s="167"/>
      <c r="AB9" s="167"/>
      <c r="AC9" s="167">
        <v>781</v>
      </c>
      <c r="AD9" s="167"/>
      <c r="AE9" s="167"/>
      <c r="AF9" s="167">
        <v>66</v>
      </c>
      <c r="AG9" s="167"/>
      <c r="AH9" s="167"/>
      <c r="AI9" s="167">
        <v>588</v>
      </c>
      <c r="AJ9" s="167"/>
      <c r="AK9" s="167"/>
      <c r="AL9" s="202"/>
      <c r="AM9" s="202"/>
      <c r="AN9" s="202"/>
    </row>
    <row r="10" spans="2:43" ht="17.25" customHeight="1" x14ac:dyDescent="0.15">
      <c r="B10" s="189"/>
      <c r="C10" s="186">
        <v>28</v>
      </c>
      <c r="D10" s="186"/>
      <c r="E10" s="167">
        <v>16621</v>
      </c>
      <c r="F10" s="167"/>
      <c r="G10" s="167"/>
      <c r="H10" s="167">
        <v>8494</v>
      </c>
      <c r="I10" s="167"/>
      <c r="J10" s="167"/>
      <c r="K10" s="167">
        <v>8127</v>
      </c>
      <c r="L10" s="167"/>
      <c r="M10" s="167"/>
      <c r="N10" s="167">
        <v>6149</v>
      </c>
      <c r="O10" s="167"/>
      <c r="P10" s="167"/>
      <c r="Q10" s="167">
        <v>3117</v>
      </c>
      <c r="R10" s="167"/>
      <c r="S10" s="167"/>
      <c r="T10" s="167">
        <v>3032</v>
      </c>
      <c r="U10" s="167"/>
      <c r="V10" s="167"/>
      <c r="W10" s="167">
        <v>3032</v>
      </c>
      <c r="X10" s="167"/>
      <c r="Y10" s="167"/>
      <c r="Z10" s="167">
        <v>1342</v>
      </c>
      <c r="AA10" s="167"/>
      <c r="AB10" s="167"/>
      <c r="AC10" s="167">
        <v>730</v>
      </c>
      <c r="AD10" s="167"/>
      <c r="AE10" s="167"/>
      <c r="AF10" s="167">
        <v>59</v>
      </c>
      <c r="AG10" s="167"/>
      <c r="AH10" s="167"/>
      <c r="AI10" s="167">
        <v>612</v>
      </c>
      <c r="AJ10" s="167"/>
      <c r="AK10" s="167"/>
      <c r="AL10" s="202"/>
      <c r="AM10" s="202"/>
      <c r="AN10" s="202"/>
    </row>
    <row r="11" spans="2:43" ht="17.25" customHeight="1" x14ac:dyDescent="0.15">
      <c r="B11" s="189"/>
      <c r="C11" s="186">
        <v>29</v>
      </c>
      <c r="D11" s="186"/>
      <c r="E11" s="167">
        <v>17196</v>
      </c>
      <c r="F11" s="167"/>
      <c r="G11" s="167"/>
      <c r="H11" s="167">
        <v>8790</v>
      </c>
      <c r="I11" s="167"/>
      <c r="J11" s="167"/>
      <c r="K11" s="167">
        <v>8406</v>
      </c>
      <c r="L11" s="167"/>
      <c r="M11" s="167"/>
      <c r="N11" s="167">
        <v>6284</v>
      </c>
      <c r="O11" s="167"/>
      <c r="P11" s="167"/>
      <c r="Q11" s="167">
        <v>3211</v>
      </c>
      <c r="R11" s="167"/>
      <c r="S11" s="167"/>
      <c r="T11" s="167"/>
      <c r="U11" s="167"/>
      <c r="V11" s="167"/>
      <c r="W11" s="167">
        <v>3073</v>
      </c>
      <c r="X11" s="167"/>
      <c r="Y11" s="167"/>
      <c r="Z11" s="167">
        <v>1289</v>
      </c>
      <c r="AA11" s="167"/>
      <c r="AB11" s="167"/>
      <c r="AC11" s="167">
        <v>706</v>
      </c>
      <c r="AD11" s="167"/>
      <c r="AE11" s="167"/>
      <c r="AF11" s="167">
        <v>57</v>
      </c>
      <c r="AG11" s="167"/>
      <c r="AH11" s="167"/>
      <c r="AI11" s="167">
        <v>583</v>
      </c>
      <c r="AJ11" s="167"/>
      <c r="AK11" s="167"/>
      <c r="AL11" s="34"/>
      <c r="AM11" s="34"/>
      <c r="AN11" s="34"/>
    </row>
    <row r="12" spans="2:43" ht="17.25" customHeight="1" x14ac:dyDescent="0.15">
      <c r="B12" s="189"/>
      <c r="C12" s="186">
        <v>30</v>
      </c>
      <c r="D12" s="186"/>
      <c r="E12" s="167">
        <v>17494</v>
      </c>
      <c r="F12" s="167"/>
      <c r="G12" s="167"/>
      <c r="H12" s="167">
        <v>9245</v>
      </c>
      <c r="I12" s="167"/>
      <c r="J12" s="167"/>
      <c r="K12" s="167">
        <v>8249</v>
      </c>
      <c r="L12" s="167"/>
      <c r="M12" s="167"/>
      <c r="N12" s="167">
        <v>6365</v>
      </c>
      <c r="O12" s="167"/>
      <c r="P12" s="167"/>
      <c r="Q12" s="167">
        <v>3336</v>
      </c>
      <c r="R12" s="167"/>
      <c r="S12" s="167"/>
      <c r="T12" s="167">
        <v>3029</v>
      </c>
      <c r="U12" s="167"/>
      <c r="V12" s="167"/>
      <c r="W12" s="167">
        <v>3029</v>
      </c>
      <c r="X12" s="167"/>
      <c r="Y12" s="167"/>
      <c r="Z12" s="167">
        <v>1185</v>
      </c>
      <c r="AA12" s="167"/>
      <c r="AB12" s="167"/>
      <c r="AC12" s="167">
        <v>636</v>
      </c>
      <c r="AD12" s="167"/>
      <c r="AE12" s="167"/>
      <c r="AF12" s="167">
        <v>47</v>
      </c>
      <c r="AG12" s="167"/>
      <c r="AH12" s="167"/>
      <c r="AI12" s="167">
        <v>549</v>
      </c>
      <c r="AJ12" s="167"/>
      <c r="AK12" s="167"/>
      <c r="AL12" s="202"/>
      <c r="AM12" s="202"/>
      <c r="AN12" s="202"/>
    </row>
    <row r="13" spans="2:43" ht="17.25" customHeight="1" x14ac:dyDescent="0.15">
      <c r="B13" s="96" t="s">
        <v>232</v>
      </c>
      <c r="C13" s="24"/>
      <c r="D13" s="25" t="s">
        <v>172</v>
      </c>
      <c r="E13" s="202">
        <v>17037</v>
      </c>
      <c r="F13" s="202"/>
      <c r="G13" s="202"/>
      <c r="H13" s="202">
        <v>9085</v>
      </c>
      <c r="I13" s="202"/>
      <c r="J13" s="202"/>
      <c r="K13" s="202">
        <v>7952</v>
      </c>
      <c r="L13" s="202"/>
      <c r="M13" s="202"/>
      <c r="N13" s="202">
        <v>6173</v>
      </c>
      <c r="O13" s="202"/>
      <c r="P13" s="202"/>
      <c r="Q13" s="202">
        <v>3346</v>
      </c>
      <c r="R13" s="202"/>
      <c r="S13" s="202"/>
      <c r="T13" s="202"/>
      <c r="U13" s="202"/>
      <c r="V13" s="202"/>
      <c r="W13" s="202">
        <v>2827</v>
      </c>
      <c r="X13" s="202"/>
      <c r="Y13" s="202"/>
      <c r="Z13" s="202">
        <v>1416</v>
      </c>
      <c r="AA13" s="202"/>
      <c r="AB13" s="202"/>
      <c r="AC13" s="202">
        <v>722</v>
      </c>
      <c r="AD13" s="202"/>
      <c r="AE13" s="202"/>
      <c r="AF13" s="202">
        <v>65</v>
      </c>
      <c r="AG13" s="202"/>
      <c r="AH13" s="202"/>
      <c r="AI13" s="202">
        <v>694</v>
      </c>
      <c r="AJ13" s="202"/>
      <c r="AK13" s="202"/>
      <c r="AL13" s="202"/>
      <c r="AM13" s="202"/>
      <c r="AN13" s="202"/>
    </row>
    <row r="14" spans="2:43" ht="17.25" customHeight="1" x14ac:dyDescent="0.15">
      <c r="B14" s="24"/>
      <c r="C14" s="24"/>
      <c r="D14" s="25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34"/>
      <c r="AM14" s="34"/>
      <c r="AN14" s="34"/>
    </row>
    <row r="15" spans="2:43" ht="17.25" customHeight="1" x14ac:dyDescent="0.15">
      <c r="B15" s="108"/>
      <c r="C15" s="24"/>
      <c r="D15" s="25" t="s">
        <v>150</v>
      </c>
      <c r="E15" s="202">
        <v>16859</v>
      </c>
      <c r="F15" s="202"/>
      <c r="G15" s="202"/>
      <c r="H15" s="202">
        <v>9033</v>
      </c>
      <c r="I15" s="202"/>
      <c r="J15" s="202"/>
      <c r="K15" s="202">
        <v>7826</v>
      </c>
      <c r="L15" s="202"/>
      <c r="M15" s="202"/>
      <c r="N15" s="202">
        <v>6297</v>
      </c>
      <c r="O15" s="202"/>
      <c r="P15" s="202"/>
      <c r="Q15" s="202">
        <v>3358</v>
      </c>
      <c r="R15" s="202"/>
      <c r="S15" s="202"/>
      <c r="T15" s="202"/>
      <c r="U15" s="202"/>
      <c r="V15" s="202"/>
      <c r="W15" s="202">
        <v>2939</v>
      </c>
      <c r="X15" s="202"/>
      <c r="Y15" s="202"/>
      <c r="Z15" s="202">
        <v>1358</v>
      </c>
      <c r="AA15" s="202"/>
      <c r="AB15" s="202"/>
      <c r="AC15" s="202">
        <v>724</v>
      </c>
      <c r="AD15" s="202"/>
      <c r="AE15" s="202"/>
      <c r="AF15" s="202">
        <v>60</v>
      </c>
      <c r="AG15" s="202"/>
      <c r="AH15" s="202"/>
      <c r="AI15" s="202">
        <v>634</v>
      </c>
      <c r="AJ15" s="202"/>
      <c r="AK15" s="202"/>
      <c r="AL15" s="200"/>
      <c r="AM15" s="200"/>
      <c r="AN15" s="200"/>
      <c r="AQ15" s="83"/>
    </row>
    <row r="16" spans="2:43" ht="17.25" customHeight="1" x14ac:dyDescent="0.15">
      <c r="B16" s="108"/>
      <c r="C16" s="24"/>
      <c r="D16" s="25" t="s">
        <v>151</v>
      </c>
      <c r="E16" s="202">
        <v>16775</v>
      </c>
      <c r="F16" s="202"/>
      <c r="G16" s="202"/>
      <c r="H16" s="202">
        <v>8968</v>
      </c>
      <c r="I16" s="202"/>
      <c r="J16" s="202"/>
      <c r="K16" s="202">
        <v>7807</v>
      </c>
      <c r="L16" s="202"/>
      <c r="M16" s="202"/>
      <c r="N16" s="202">
        <v>5977</v>
      </c>
      <c r="O16" s="202"/>
      <c r="P16" s="202"/>
      <c r="Q16" s="202">
        <v>3090</v>
      </c>
      <c r="R16" s="202"/>
      <c r="S16" s="202"/>
      <c r="T16" s="202"/>
      <c r="U16" s="202"/>
      <c r="V16" s="202"/>
      <c r="W16" s="202">
        <v>2887</v>
      </c>
      <c r="X16" s="202"/>
      <c r="Y16" s="202"/>
      <c r="Z16" s="202">
        <v>1197</v>
      </c>
      <c r="AA16" s="202"/>
      <c r="AB16" s="202"/>
      <c r="AC16" s="202">
        <v>645</v>
      </c>
      <c r="AD16" s="202"/>
      <c r="AE16" s="202"/>
      <c r="AF16" s="202">
        <v>52</v>
      </c>
      <c r="AG16" s="202"/>
      <c r="AH16" s="202"/>
      <c r="AI16" s="202">
        <v>552</v>
      </c>
      <c r="AJ16" s="202"/>
      <c r="AK16" s="202"/>
      <c r="AL16" s="202"/>
      <c r="AM16" s="202"/>
      <c r="AN16" s="202"/>
      <c r="AQ16" s="83"/>
    </row>
    <row r="17" spans="2:45" ht="17.25" customHeight="1" x14ac:dyDescent="0.15">
      <c r="B17" s="108"/>
      <c r="C17" s="24"/>
      <c r="D17" s="25" t="s">
        <v>152</v>
      </c>
      <c r="E17" s="202">
        <v>16602</v>
      </c>
      <c r="F17" s="202"/>
      <c r="G17" s="202"/>
      <c r="H17" s="202">
        <v>8917</v>
      </c>
      <c r="I17" s="202"/>
      <c r="J17" s="202"/>
      <c r="K17" s="202">
        <v>7685</v>
      </c>
      <c r="L17" s="202"/>
      <c r="M17" s="202"/>
      <c r="N17" s="202">
        <v>6193</v>
      </c>
      <c r="O17" s="202"/>
      <c r="P17" s="202"/>
      <c r="Q17" s="202">
        <v>3400</v>
      </c>
      <c r="R17" s="202"/>
      <c r="S17" s="202"/>
      <c r="T17" s="202"/>
      <c r="U17" s="202"/>
      <c r="V17" s="202"/>
      <c r="W17" s="202">
        <v>2793</v>
      </c>
      <c r="X17" s="202"/>
      <c r="Y17" s="202"/>
      <c r="Z17" s="202">
        <v>1136</v>
      </c>
      <c r="AA17" s="202"/>
      <c r="AB17" s="202"/>
      <c r="AC17" s="202">
        <v>631</v>
      </c>
      <c r="AD17" s="202"/>
      <c r="AE17" s="202"/>
      <c r="AF17" s="202">
        <v>51</v>
      </c>
      <c r="AG17" s="202"/>
      <c r="AH17" s="202"/>
      <c r="AI17" s="202">
        <v>505</v>
      </c>
      <c r="AJ17" s="202"/>
      <c r="AK17" s="202"/>
      <c r="AL17" s="202"/>
      <c r="AM17" s="202"/>
      <c r="AN17" s="202"/>
      <c r="AQ17" s="83"/>
    </row>
    <row r="18" spans="2:45" ht="17.25" customHeight="1" x14ac:dyDescent="0.15">
      <c r="B18" s="108"/>
      <c r="C18" s="24"/>
      <c r="D18" s="25" t="s">
        <v>153</v>
      </c>
      <c r="E18" s="202">
        <v>17233</v>
      </c>
      <c r="F18" s="202"/>
      <c r="G18" s="202"/>
      <c r="H18" s="202">
        <v>9107</v>
      </c>
      <c r="I18" s="202"/>
      <c r="J18" s="202"/>
      <c r="K18" s="202">
        <v>8126</v>
      </c>
      <c r="L18" s="202"/>
      <c r="M18" s="202"/>
      <c r="N18" s="202">
        <v>6568</v>
      </c>
      <c r="O18" s="202"/>
      <c r="P18" s="202"/>
      <c r="Q18" s="202">
        <v>3380</v>
      </c>
      <c r="R18" s="202"/>
      <c r="S18" s="202"/>
      <c r="T18" s="202"/>
      <c r="U18" s="202"/>
      <c r="V18" s="202"/>
      <c r="W18" s="202">
        <v>3188</v>
      </c>
      <c r="X18" s="202"/>
      <c r="Y18" s="202"/>
      <c r="Z18" s="202">
        <v>1046</v>
      </c>
      <c r="AA18" s="202"/>
      <c r="AB18" s="202"/>
      <c r="AC18" s="202">
        <v>609</v>
      </c>
      <c r="AD18" s="202"/>
      <c r="AE18" s="202"/>
      <c r="AF18" s="202">
        <v>55</v>
      </c>
      <c r="AG18" s="202"/>
      <c r="AH18" s="202"/>
      <c r="AI18" s="202">
        <v>437</v>
      </c>
      <c r="AJ18" s="202"/>
      <c r="AK18" s="202"/>
      <c r="AL18" s="202"/>
      <c r="AM18" s="202"/>
      <c r="AN18" s="202"/>
      <c r="AQ18" s="83"/>
      <c r="AS18" s="81"/>
    </row>
    <row r="19" spans="2:45" ht="17.25" customHeight="1" x14ac:dyDescent="0.15">
      <c r="B19" s="108"/>
      <c r="C19" s="24"/>
      <c r="D19" s="25" t="s">
        <v>154</v>
      </c>
      <c r="E19" s="202">
        <v>17244</v>
      </c>
      <c r="F19" s="202"/>
      <c r="G19" s="202"/>
      <c r="H19" s="202">
        <v>9071</v>
      </c>
      <c r="I19" s="202"/>
      <c r="J19" s="202"/>
      <c r="K19" s="202">
        <v>8173</v>
      </c>
      <c r="L19" s="202"/>
      <c r="M19" s="202"/>
      <c r="N19" s="202">
        <v>5748</v>
      </c>
      <c r="O19" s="202"/>
      <c r="P19" s="202"/>
      <c r="Q19" s="202">
        <v>2982</v>
      </c>
      <c r="R19" s="202"/>
      <c r="S19" s="202"/>
      <c r="T19" s="202"/>
      <c r="U19" s="202"/>
      <c r="V19" s="202"/>
      <c r="W19" s="202">
        <v>2766</v>
      </c>
      <c r="X19" s="202"/>
      <c r="Y19" s="202"/>
      <c r="Z19" s="202">
        <v>1062</v>
      </c>
      <c r="AA19" s="202"/>
      <c r="AB19" s="202"/>
      <c r="AC19" s="202">
        <v>587</v>
      </c>
      <c r="AD19" s="202"/>
      <c r="AE19" s="202"/>
      <c r="AF19" s="202">
        <v>55</v>
      </c>
      <c r="AG19" s="202"/>
      <c r="AH19" s="202"/>
      <c r="AI19" s="202">
        <v>475</v>
      </c>
      <c r="AJ19" s="202"/>
      <c r="AK19" s="202"/>
      <c r="AL19" s="202"/>
      <c r="AM19" s="202"/>
      <c r="AN19" s="202"/>
      <c r="AQ19" s="83"/>
      <c r="AS19" s="81"/>
    </row>
    <row r="20" spans="2:45" ht="17.25" customHeight="1" x14ac:dyDescent="0.15">
      <c r="B20" s="108"/>
      <c r="C20" s="24"/>
      <c r="D20" s="25" t="s">
        <v>155</v>
      </c>
      <c r="E20" s="202">
        <v>18415</v>
      </c>
      <c r="F20" s="202"/>
      <c r="G20" s="202"/>
      <c r="H20" s="202">
        <v>9438</v>
      </c>
      <c r="I20" s="202"/>
      <c r="J20" s="202"/>
      <c r="K20" s="202">
        <v>8977</v>
      </c>
      <c r="L20" s="202"/>
      <c r="M20" s="202"/>
      <c r="N20" s="202">
        <v>7257</v>
      </c>
      <c r="O20" s="202"/>
      <c r="P20" s="202"/>
      <c r="Q20" s="202">
        <v>3615</v>
      </c>
      <c r="R20" s="202"/>
      <c r="S20" s="202"/>
      <c r="T20" s="202"/>
      <c r="U20" s="202"/>
      <c r="V20" s="202"/>
      <c r="W20" s="202">
        <v>3642</v>
      </c>
      <c r="X20" s="202"/>
      <c r="Y20" s="202"/>
      <c r="Z20" s="202">
        <v>1262</v>
      </c>
      <c r="AA20" s="202"/>
      <c r="AB20" s="202"/>
      <c r="AC20" s="202">
        <v>672</v>
      </c>
      <c r="AD20" s="202"/>
      <c r="AE20" s="202"/>
      <c r="AF20" s="202">
        <v>47</v>
      </c>
      <c r="AG20" s="202"/>
      <c r="AH20" s="202"/>
      <c r="AI20" s="202">
        <v>590</v>
      </c>
      <c r="AJ20" s="202"/>
      <c r="AK20" s="202"/>
      <c r="AL20" s="202"/>
      <c r="AM20" s="202"/>
      <c r="AN20" s="202"/>
    </row>
    <row r="21" spans="2:45" ht="17.25" customHeight="1" x14ac:dyDescent="0.15">
      <c r="B21" s="108"/>
      <c r="C21" s="24"/>
      <c r="D21" s="25" t="s">
        <v>156</v>
      </c>
      <c r="E21" s="202">
        <v>18679</v>
      </c>
      <c r="F21" s="202"/>
      <c r="G21" s="202"/>
      <c r="H21" s="202">
        <v>9446</v>
      </c>
      <c r="I21" s="202"/>
      <c r="J21" s="202"/>
      <c r="K21" s="202">
        <v>9233</v>
      </c>
      <c r="L21" s="202"/>
      <c r="M21" s="202"/>
      <c r="N21" s="202">
        <v>6994</v>
      </c>
      <c r="O21" s="202"/>
      <c r="P21" s="202"/>
      <c r="Q21" s="202">
        <v>3475</v>
      </c>
      <c r="R21" s="202"/>
      <c r="S21" s="202"/>
      <c r="T21" s="202"/>
      <c r="U21" s="202"/>
      <c r="V21" s="202"/>
      <c r="W21" s="202">
        <v>3519</v>
      </c>
      <c r="X21" s="202"/>
      <c r="Y21" s="202"/>
      <c r="Z21" s="202">
        <v>1129</v>
      </c>
      <c r="AA21" s="202"/>
      <c r="AB21" s="202"/>
      <c r="AC21" s="202">
        <v>594</v>
      </c>
      <c r="AD21" s="202"/>
      <c r="AE21" s="202"/>
      <c r="AF21" s="202">
        <v>34</v>
      </c>
      <c r="AG21" s="202"/>
      <c r="AH21" s="202"/>
      <c r="AI21" s="202">
        <v>535</v>
      </c>
      <c r="AJ21" s="202"/>
      <c r="AK21" s="202"/>
      <c r="AL21" s="202"/>
      <c r="AM21" s="202"/>
      <c r="AN21" s="202"/>
      <c r="AS21" s="81"/>
    </row>
    <row r="22" spans="2:45" ht="17.25" customHeight="1" x14ac:dyDescent="0.15">
      <c r="B22" s="97"/>
      <c r="C22" s="24"/>
      <c r="D22" s="25" t="s">
        <v>157</v>
      </c>
      <c r="E22" s="202">
        <v>17922</v>
      </c>
      <c r="F22" s="202"/>
      <c r="G22" s="202"/>
      <c r="H22" s="202">
        <v>9269</v>
      </c>
      <c r="I22" s="202"/>
      <c r="J22" s="202"/>
      <c r="K22" s="202">
        <v>8653</v>
      </c>
      <c r="L22" s="202"/>
      <c r="M22" s="202"/>
      <c r="N22" s="202">
        <v>5262</v>
      </c>
      <c r="O22" s="202"/>
      <c r="P22" s="202"/>
      <c r="Q22" s="202">
        <v>2868</v>
      </c>
      <c r="R22" s="202"/>
      <c r="S22" s="202"/>
      <c r="T22" s="202"/>
      <c r="U22" s="202"/>
      <c r="V22" s="202"/>
      <c r="W22" s="202">
        <v>2394</v>
      </c>
      <c r="X22" s="202"/>
      <c r="Y22" s="202"/>
      <c r="Z22" s="202">
        <v>905</v>
      </c>
      <c r="AA22" s="202"/>
      <c r="AB22" s="202"/>
      <c r="AC22" s="202">
        <v>485</v>
      </c>
      <c r="AD22" s="202"/>
      <c r="AE22" s="202"/>
      <c r="AF22" s="202">
        <v>31</v>
      </c>
      <c r="AG22" s="202"/>
      <c r="AH22" s="202"/>
      <c r="AI22" s="202">
        <v>420</v>
      </c>
      <c r="AJ22" s="202"/>
      <c r="AK22" s="202"/>
      <c r="AL22" s="202"/>
      <c r="AM22" s="202"/>
      <c r="AN22" s="202"/>
      <c r="AO22" s="83"/>
      <c r="AS22" s="81"/>
    </row>
    <row r="23" spans="2:45" ht="17.25" customHeight="1" x14ac:dyDescent="0.15">
      <c r="B23" s="63" t="s">
        <v>228</v>
      </c>
      <c r="C23" s="24"/>
      <c r="D23" s="25" t="s">
        <v>158</v>
      </c>
      <c r="E23" s="202">
        <v>17478</v>
      </c>
      <c r="F23" s="202"/>
      <c r="G23" s="202"/>
      <c r="H23" s="202">
        <v>9433</v>
      </c>
      <c r="I23" s="202"/>
      <c r="J23" s="202"/>
      <c r="K23" s="202">
        <v>8045</v>
      </c>
      <c r="L23" s="202"/>
      <c r="M23" s="202"/>
      <c r="N23" s="202">
        <v>6724</v>
      </c>
      <c r="O23" s="202"/>
      <c r="P23" s="202"/>
      <c r="Q23" s="202">
        <v>3610</v>
      </c>
      <c r="R23" s="202"/>
      <c r="S23" s="202"/>
      <c r="T23" s="202"/>
      <c r="U23" s="202"/>
      <c r="V23" s="202"/>
      <c r="W23" s="202">
        <v>3114</v>
      </c>
      <c r="X23" s="202"/>
      <c r="Y23" s="202"/>
      <c r="Z23" s="202">
        <v>990</v>
      </c>
      <c r="AA23" s="202"/>
      <c r="AB23" s="202"/>
      <c r="AC23" s="202">
        <v>535</v>
      </c>
      <c r="AD23" s="202"/>
      <c r="AE23" s="202"/>
      <c r="AF23" s="202">
        <v>32</v>
      </c>
      <c r="AG23" s="202"/>
      <c r="AH23" s="202"/>
      <c r="AI23" s="202">
        <v>455</v>
      </c>
      <c r="AJ23" s="202"/>
      <c r="AK23" s="202"/>
      <c r="AL23" s="34"/>
      <c r="AM23" s="34"/>
      <c r="AN23" s="34"/>
      <c r="AO23" s="83"/>
      <c r="AS23" s="81"/>
    </row>
    <row r="24" spans="2:45" ht="17.25" customHeight="1" x14ac:dyDescent="0.15">
      <c r="B24" s="63"/>
      <c r="C24" s="24"/>
      <c r="D24" s="25" t="s">
        <v>159</v>
      </c>
      <c r="E24" s="202">
        <v>17679</v>
      </c>
      <c r="F24" s="202"/>
      <c r="G24" s="202"/>
      <c r="H24" s="202">
        <v>9585</v>
      </c>
      <c r="I24" s="202"/>
      <c r="J24" s="202"/>
      <c r="K24" s="202">
        <v>8094</v>
      </c>
      <c r="L24" s="202"/>
      <c r="M24" s="202"/>
      <c r="N24" s="202">
        <v>6868</v>
      </c>
      <c r="O24" s="202"/>
      <c r="P24" s="202"/>
      <c r="Q24" s="202">
        <v>3655</v>
      </c>
      <c r="R24" s="202"/>
      <c r="S24" s="202"/>
      <c r="T24" s="202"/>
      <c r="U24" s="202"/>
      <c r="V24" s="202"/>
      <c r="W24" s="202">
        <v>3213</v>
      </c>
      <c r="X24" s="202"/>
      <c r="Y24" s="202"/>
      <c r="Z24" s="202">
        <v>1245</v>
      </c>
      <c r="AA24" s="202"/>
      <c r="AB24" s="202"/>
      <c r="AC24" s="202">
        <v>678</v>
      </c>
      <c r="AD24" s="202"/>
      <c r="AE24" s="202"/>
      <c r="AF24" s="202">
        <v>39</v>
      </c>
      <c r="AG24" s="202"/>
      <c r="AH24" s="202"/>
      <c r="AI24" s="202">
        <v>567</v>
      </c>
      <c r="AJ24" s="202"/>
      <c r="AK24" s="202"/>
      <c r="AL24" s="34"/>
      <c r="AM24" s="34"/>
      <c r="AN24" s="34"/>
      <c r="AO24" s="83"/>
    </row>
    <row r="25" spans="2:45" ht="17.25" customHeight="1" x14ac:dyDescent="0.15">
      <c r="B25" s="96"/>
      <c r="D25" s="80" t="s">
        <v>229</v>
      </c>
      <c r="E25" s="194">
        <v>18004</v>
      </c>
      <c r="F25" s="194"/>
      <c r="G25" s="194"/>
      <c r="H25" s="194">
        <v>9582</v>
      </c>
      <c r="I25" s="194"/>
      <c r="J25" s="194"/>
      <c r="K25" s="194">
        <v>8422</v>
      </c>
      <c r="L25" s="194"/>
      <c r="M25" s="194"/>
      <c r="N25" s="194">
        <v>6318</v>
      </c>
      <c r="O25" s="194"/>
      <c r="P25" s="194"/>
      <c r="Q25" s="194">
        <v>3253</v>
      </c>
      <c r="R25" s="194"/>
      <c r="S25" s="194"/>
      <c r="T25" s="194"/>
      <c r="U25" s="194"/>
      <c r="V25" s="194"/>
      <c r="W25" s="194">
        <v>3065</v>
      </c>
      <c r="X25" s="194"/>
      <c r="Y25" s="194"/>
      <c r="Z25" s="194">
        <v>1470</v>
      </c>
      <c r="AA25" s="194"/>
      <c r="AB25" s="194"/>
      <c r="AC25" s="194">
        <v>747</v>
      </c>
      <c r="AD25" s="194"/>
      <c r="AE25" s="194"/>
      <c r="AF25" s="194">
        <v>38</v>
      </c>
      <c r="AG25" s="194"/>
      <c r="AH25" s="194"/>
      <c r="AI25" s="194">
        <v>723</v>
      </c>
      <c r="AJ25" s="194"/>
      <c r="AK25" s="194"/>
      <c r="AL25" s="202"/>
      <c r="AM25" s="202"/>
      <c r="AN25" s="202"/>
      <c r="AO25" s="83"/>
    </row>
    <row r="26" spans="2:45" ht="17.25" customHeight="1" x14ac:dyDescent="0.15">
      <c r="B26" s="96"/>
      <c r="D26" s="13" t="s">
        <v>231</v>
      </c>
      <c r="E26" s="196">
        <f>E28+E30+E34+E36+E38+E40+E42</f>
        <v>17808</v>
      </c>
      <c r="F26" s="196"/>
      <c r="G26" s="196"/>
      <c r="H26" s="196">
        <f>H28+H30+H34+H36+H38+H40+H42</f>
        <v>9451</v>
      </c>
      <c r="I26" s="196"/>
      <c r="J26" s="196"/>
      <c r="K26" s="196">
        <f>K28+K30+K34+K36+K38+K40+K42</f>
        <v>8357</v>
      </c>
      <c r="L26" s="196"/>
      <c r="M26" s="196"/>
      <c r="N26" s="196">
        <f>N28+N30+N34+N36+N38+N40+N42</f>
        <v>6449</v>
      </c>
      <c r="O26" s="196"/>
      <c r="P26" s="196"/>
      <c r="Q26" s="196">
        <f>Q28+Q30+Q34+Q36+Q38+Q40+Q42</f>
        <v>3394</v>
      </c>
      <c r="R26" s="196"/>
      <c r="S26" s="196"/>
      <c r="T26" s="196"/>
      <c r="U26" s="196"/>
      <c r="V26" s="196"/>
      <c r="W26" s="196">
        <f>W28+W30+W34+W36+W38+W40+W42</f>
        <v>3055</v>
      </c>
      <c r="X26" s="196"/>
      <c r="Y26" s="196"/>
      <c r="Z26" s="196">
        <f>Z28+Z30+Z34+Z36+Z38+Z40+Z42</f>
        <v>1285</v>
      </c>
      <c r="AA26" s="196"/>
      <c r="AB26" s="196"/>
      <c r="AC26" s="196">
        <f>AC28+AC30+AC34+AC36+AC38+AC40+AC42</f>
        <v>659</v>
      </c>
      <c r="AD26" s="196"/>
      <c r="AE26" s="196"/>
      <c r="AF26" s="196">
        <f>AF28+AF30+AF34+AF36+AF38+AF40+AF42</f>
        <v>54</v>
      </c>
      <c r="AG26" s="196"/>
      <c r="AH26" s="196"/>
      <c r="AI26" s="196">
        <f>AI28+AI30+AI34+AI36+AI38+AI40+AI42</f>
        <v>626</v>
      </c>
      <c r="AJ26" s="196"/>
      <c r="AK26" s="196"/>
      <c r="AL26" s="202"/>
      <c r="AM26" s="202"/>
      <c r="AN26" s="202"/>
      <c r="AO26" s="83"/>
    </row>
    <row r="27" spans="2:45" ht="20.25" customHeight="1" x14ac:dyDescent="0.15">
      <c r="B27" s="190" t="s">
        <v>8</v>
      </c>
      <c r="C27" s="190"/>
      <c r="D27" s="190"/>
      <c r="E27" s="171">
        <f>IF(ISERROR((E26-E13)/E13*100),"―",(E26-E13)/E13*100)</f>
        <v>4.5254446205317835</v>
      </c>
      <c r="F27" s="171"/>
      <c r="G27" s="171"/>
      <c r="H27" s="171">
        <f>IF(ISERROR((H26-H13)/H13*100),"―",(H26-H13)/H13*100)</f>
        <v>4.0286186020913588</v>
      </c>
      <c r="I27" s="171"/>
      <c r="J27" s="171"/>
      <c r="K27" s="171">
        <f>IF(ISERROR((K26-K13)/K13*100),"―",(K26-K13)/K13*100)</f>
        <v>5.0930583501006037</v>
      </c>
      <c r="L27" s="171"/>
      <c r="M27" s="171"/>
      <c r="N27" s="171">
        <f>IF(ISERROR((N26-N13)/N13*100),"―",(N26-N13)/N13*100)</f>
        <v>4.4710837518224533</v>
      </c>
      <c r="O27" s="171"/>
      <c r="P27" s="171"/>
      <c r="Q27" s="171">
        <f>IF(ISERROR((Q26-Q13)/Q13*100),"―",(Q26-Q13)/Q13*100)</f>
        <v>1.434548714883443</v>
      </c>
      <c r="R27" s="171"/>
      <c r="S27" s="171"/>
      <c r="T27" s="171"/>
      <c r="U27" s="171"/>
      <c r="V27" s="171"/>
      <c r="W27" s="171">
        <f>IF(ISERROR((W26-W13)/W13*100),"―",(W26-W13)/W13*100)</f>
        <v>8.0650866643084544</v>
      </c>
      <c r="X27" s="171"/>
      <c r="Y27" s="171"/>
      <c r="Z27" s="171">
        <f>IF(ISERROR((Z26-Z13)/Z13*100),"―",(Z26-Z13)/Z13*100)</f>
        <v>-9.2514124293785311</v>
      </c>
      <c r="AA27" s="171"/>
      <c r="AB27" s="171"/>
      <c r="AC27" s="171">
        <f>IF(ISERROR((AC26-AC13)/AC13*100),"―",(AC26-AC13)/AC13*100)</f>
        <v>-8.7257617728531862</v>
      </c>
      <c r="AD27" s="171"/>
      <c r="AE27" s="171"/>
      <c r="AF27" s="171">
        <f>IF(ISERROR((AF26-AF13)/AF13*100),"―",(AF26-AF13)/AF13*100)</f>
        <v>-16.923076923076923</v>
      </c>
      <c r="AG27" s="171"/>
      <c r="AH27" s="171"/>
      <c r="AI27" s="171">
        <f>IF(ISERROR((AI26-AI13)/AI13*100),"―",(AI26-AI13)/AI13*100)</f>
        <v>-9.7982708933717575</v>
      </c>
      <c r="AJ27" s="171"/>
      <c r="AK27" s="171"/>
      <c r="AL27" s="204"/>
      <c r="AM27" s="204"/>
      <c r="AN27" s="204"/>
    </row>
    <row r="28" spans="2:45" ht="17.25" customHeight="1" x14ac:dyDescent="0.15">
      <c r="B28" s="182" t="s">
        <v>88</v>
      </c>
      <c r="C28" s="177" t="s">
        <v>9</v>
      </c>
      <c r="D28" s="177"/>
      <c r="E28" s="170">
        <f>SUM(H28:M28)</f>
        <v>8921</v>
      </c>
      <c r="F28" s="170"/>
      <c r="G28" s="170"/>
      <c r="H28" s="170">
        <v>4880</v>
      </c>
      <c r="I28" s="170"/>
      <c r="J28" s="170"/>
      <c r="K28" s="170">
        <v>4041</v>
      </c>
      <c r="L28" s="170"/>
      <c r="M28" s="170"/>
      <c r="N28" s="170">
        <f>SUM(Q28+W28)</f>
        <v>3008</v>
      </c>
      <c r="O28" s="170"/>
      <c r="P28" s="170"/>
      <c r="Q28" s="170">
        <v>1629</v>
      </c>
      <c r="R28" s="170"/>
      <c r="S28" s="170"/>
      <c r="T28" s="170"/>
      <c r="U28" s="170"/>
      <c r="V28" s="170"/>
      <c r="W28" s="170">
        <v>1379</v>
      </c>
      <c r="X28" s="170"/>
      <c r="Y28" s="170"/>
      <c r="Z28" s="170">
        <f>SUM(AI28+AC28)</f>
        <v>573</v>
      </c>
      <c r="AA28" s="170"/>
      <c r="AB28" s="170"/>
      <c r="AC28" s="170">
        <v>309</v>
      </c>
      <c r="AD28" s="170"/>
      <c r="AE28" s="170"/>
      <c r="AF28" s="170">
        <v>22</v>
      </c>
      <c r="AG28" s="170"/>
      <c r="AH28" s="170"/>
      <c r="AI28" s="170">
        <v>264</v>
      </c>
      <c r="AJ28" s="170"/>
      <c r="AK28" s="170"/>
      <c r="AL28" s="204"/>
      <c r="AM28" s="204"/>
      <c r="AN28" s="204"/>
    </row>
    <row r="29" spans="2:45" ht="17.25" customHeight="1" x14ac:dyDescent="0.15">
      <c r="B29" s="182"/>
      <c r="C29" s="177"/>
      <c r="D29" s="177"/>
      <c r="E29" s="28" t="s">
        <v>139</v>
      </c>
      <c r="F29" s="39">
        <v>2.1</v>
      </c>
      <c r="G29" s="28" t="s">
        <v>140</v>
      </c>
      <c r="H29" s="28" t="s">
        <v>139</v>
      </c>
      <c r="I29" s="39">
        <v>0.5</v>
      </c>
      <c r="J29" s="28" t="s">
        <v>140</v>
      </c>
      <c r="K29" s="28" t="s">
        <v>214</v>
      </c>
      <c r="L29" s="39">
        <v>4.2</v>
      </c>
      <c r="M29" s="28" t="s">
        <v>129</v>
      </c>
      <c r="N29" s="28" t="s">
        <v>139</v>
      </c>
      <c r="O29" s="39">
        <v>2.7</v>
      </c>
      <c r="P29" s="28" t="s">
        <v>140</v>
      </c>
      <c r="Q29" s="28" t="s">
        <v>214</v>
      </c>
      <c r="R29" s="39">
        <v>-2.6</v>
      </c>
      <c r="S29" s="28" t="s">
        <v>129</v>
      </c>
      <c r="T29" s="28"/>
      <c r="U29" s="40"/>
      <c r="V29" s="28" t="s">
        <v>129</v>
      </c>
      <c r="W29" s="28" t="s">
        <v>214</v>
      </c>
      <c r="X29" s="39">
        <v>9.6</v>
      </c>
      <c r="Y29" s="28" t="s">
        <v>129</v>
      </c>
      <c r="Z29" s="28" t="s">
        <v>139</v>
      </c>
      <c r="AA29" s="40">
        <v>-11.4</v>
      </c>
      <c r="AB29" s="28" t="s">
        <v>140</v>
      </c>
      <c r="AC29" s="28" t="s">
        <v>214</v>
      </c>
      <c r="AD29" s="40">
        <v>-11.2</v>
      </c>
      <c r="AE29" s="28" t="s">
        <v>129</v>
      </c>
      <c r="AF29" s="28" t="s">
        <v>214</v>
      </c>
      <c r="AG29" s="40">
        <v>-29</v>
      </c>
      <c r="AH29" s="28" t="s">
        <v>129</v>
      </c>
      <c r="AI29" s="28" t="s">
        <v>214</v>
      </c>
      <c r="AJ29" s="40">
        <v>-11.7</v>
      </c>
      <c r="AK29" s="28" t="s">
        <v>129</v>
      </c>
      <c r="AL29" s="205"/>
      <c r="AM29" s="205"/>
      <c r="AN29" s="205"/>
    </row>
    <row r="30" spans="2:45" ht="17.25" customHeight="1" x14ac:dyDescent="0.15">
      <c r="B30" s="182"/>
      <c r="C30" s="177" t="s">
        <v>10</v>
      </c>
      <c r="D30" s="177"/>
      <c r="E30" s="170">
        <f>SUM(H30:M30)</f>
        <v>1347</v>
      </c>
      <c r="F30" s="170"/>
      <c r="G30" s="170"/>
      <c r="H30" s="170">
        <v>679</v>
      </c>
      <c r="I30" s="170"/>
      <c r="J30" s="170"/>
      <c r="K30" s="170">
        <v>668</v>
      </c>
      <c r="L30" s="170"/>
      <c r="M30" s="170"/>
      <c r="N30" s="170">
        <f>SUM(Q30+W30)</f>
        <v>497</v>
      </c>
      <c r="O30" s="170"/>
      <c r="P30" s="170"/>
      <c r="Q30" s="170">
        <v>277</v>
      </c>
      <c r="R30" s="170"/>
      <c r="S30" s="170"/>
      <c r="T30" s="170"/>
      <c r="U30" s="170"/>
      <c r="V30" s="170"/>
      <c r="W30" s="170">
        <v>220</v>
      </c>
      <c r="X30" s="170"/>
      <c r="Y30" s="170"/>
      <c r="Z30" s="170">
        <f>SUM(AI30+AC30)</f>
        <v>128</v>
      </c>
      <c r="AA30" s="170"/>
      <c r="AB30" s="170"/>
      <c r="AC30" s="170">
        <v>62</v>
      </c>
      <c r="AD30" s="170"/>
      <c r="AE30" s="170"/>
      <c r="AF30" s="170">
        <v>11</v>
      </c>
      <c r="AG30" s="170"/>
      <c r="AH30" s="170"/>
      <c r="AI30" s="170">
        <v>66</v>
      </c>
      <c r="AJ30" s="170"/>
      <c r="AK30" s="170"/>
      <c r="AL30" s="2">
        <v>2839</v>
      </c>
      <c r="AM30" s="1"/>
      <c r="AN30" s="2"/>
    </row>
    <row r="31" spans="2:45" ht="17.25" customHeight="1" x14ac:dyDescent="0.15">
      <c r="B31" s="182"/>
      <c r="C31" s="177"/>
      <c r="D31" s="177"/>
      <c r="E31" s="28" t="s">
        <v>214</v>
      </c>
      <c r="F31" s="39">
        <v>-3.9</v>
      </c>
      <c r="G31" s="28" t="s">
        <v>129</v>
      </c>
      <c r="H31" s="28" t="s">
        <v>214</v>
      </c>
      <c r="I31" s="39">
        <v>-1.9</v>
      </c>
      <c r="J31" s="28" t="s">
        <v>129</v>
      </c>
      <c r="K31" s="28" t="s">
        <v>214</v>
      </c>
      <c r="L31" s="39">
        <v>-5.8</v>
      </c>
      <c r="M31" s="28" t="s">
        <v>129</v>
      </c>
      <c r="N31" s="28" t="s">
        <v>214</v>
      </c>
      <c r="O31" s="39">
        <v>-8</v>
      </c>
      <c r="P31" s="28" t="s">
        <v>129</v>
      </c>
      <c r="Q31" s="28" t="s">
        <v>214</v>
      </c>
      <c r="R31" s="39">
        <v>-4.5</v>
      </c>
      <c r="S31" s="28" t="s">
        <v>129</v>
      </c>
      <c r="T31" s="28"/>
      <c r="U31" s="40"/>
      <c r="V31" s="28" t="s">
        <v>129</v>
      </c>
      <c r="W31" s="28" t="s">
        <v>214</v>
      </c>
      <c r="X31" s="39">
        <v>-12</v>
      </c>
      <c r="Y31" s="28" t="s">
        <v>129</v>
      </c>
      <c r="Z31" s="28" t="s">
        <v>214</v>
      </c>
      <c r="AA31" s="40">
        <v>8.5</v>
      </c>
      <c r="AB31" s="28" t="s">
        <v>129</v>
      </c>
      <c r="AC31" s="28" t="s">
        <v>214</v>
      </c>
      <c r="AD31" s="40">
        <v>-3.1</v>
      </c>
      <c r="AE31" s="28" t="s">
        <v>129</v>
      </c>
      <c r="AF31" s="28" t="s">
        <v>214</v>
      </c>
      <c r="AG31" s="40">
        <v>10</v>
      </c>
      <c r="AH31" s="28" t="s">
        <v>129</v>
      </c>
      <c r="AI31" s="28" t="s">
        <v>214</v>
      </c>
      <c r="AJ31" s="40">
        <v>22.2</v>
      </c>
      <c r="AK31" s="28" t="s">
        <v>129</v>
      </c>
      <c r="AL31" s="202"/>
      <c r="AM31" s="202"/>
      <c r="AN31" s="202"/>
    </row>
    <row r="32" spans="2:45" ht="17.25" customHeight="1" x14ac:dyDescent="0.15">
      <c r="B32" s="38" t="s">
        <v>90</v>
      </c>
      <c r="C32" s="192" t="s">
        <v>105</v>
      </c>
      <c r="D32" s="192"/>
      <c r="E32" s="179">
        <f>SUM(H32:M32)</f>
        <v>297</v>
      </c>
      <c r="F32" s="179"/>
      <c r="G32" s="179"/>
      <c r="H32" s="179">
        <v>140</v>
      </c>
      <c r="I32" s="179"/>
      <c r="J32" s="179"/>
      <c r="K32" s="179">
        <v>157</v>
      </c>
      <c r="L32" s="179"/>
      <c r="M32" s="179"/>
      <c r="N32" s="179">
        <f>SUM(Q32+W32)</f>
        <v>101</v>
      </c>
      <c r="O32" s="179"/>
      <c r="P32" s="179"/>
      <c r="Q32" s="179">
        <v>60</v>
      </c>
      <c r="R32" s="179"/>
      <c r="S32" s="179"/>
      <c r="T32" s="179"/>
      <c r="U32" s="179"/>
      <c r="V32" s="179"/>
      <c r="W32" s="179">
        <v>41</v>
      </c>
      <c r="X32" s="179"/>
      <c r="Y32" s="179"/>
      <c r="Z32" s="179">
        <f>SUM(AI32+AC32)</f>
        <v>36</v>
      </c>
      <c r="AA32" s="179"/>
      <c r="AB32" s="179"/>
      <c r="AC32" s="179">
        <v>11</v>
      </c>
      <c r="AD32" s="179"/>
      <c r="AE32" s="179"/>
      <c r="AF32" s="179">
        <v>0</v>
      </c>
      <c r="AG32" s="179"/>
      <c r="AH32" s="179"/>
      <c r="AI32" s="179">
        <v>25</v>
      </c>
      <c r="AJ32" s="179"/>
      <c r="AK32" s="179"/>
      <c r="AL32" s="2"/>
      <c r="AM32" s="1"/>
      <c r="AN32" s="2"/>
    </row>
    <row r="33" spans="2:41" ht="17.25" customHeight="1" x14ac:dyDescent="0.15">
      <c r="B33" s="19">
        <v>4</v>
      </c>
      <c r="C33" s="190"/>
      <c r="D33" s="190"/>
      <c r="E33" s="41" t="s">
        <v>214</v>
      </c>
      <c r="F33" s="51">
        <v>4.5999999999999996</v>
      </c>
      <c r="G33" s="41" t="s">
        <v>129</v>
      </c>
      <c r="H33" s="41" t="s">
        <v>214</v>
      </c>
      <c r="I33" s="51">
        <v>0.7</v>
      </c>
      <c r="J33" s="41" t="s">
        <v>129</v>
      </c>
      <c r="K33" s="41" t="s">
        <v>214</v>
      </c>
      <c r="L33" s="51">
        <v>8.3000000000000007</v>
      </c>
      <c r="M33" s="41" t="s">
        <v>129</v>
      </c>
      <c r="N33" s="41" t="s">
        <v>214</v>
      </c>
      <c r="O33" s="51">
        <v>-11.4</v>
      </c>
      <c r="P33" s="41" t="s">
        <v>129</v>
      </c>
      <c r="Q33" s="41" t="s">
        <v>214</v>
      </c>
      <c r="R33" s="51">
        <v>-6.3</v>
      </c>
      <c r="S33" s="41" t="s">
        <v>129</v>
      </c>
      <c r="T33" s="41"/>
      <c r="U33" s="39"/>
      <c r="V33" s="41" t="s">
        <v>129</v>
      </c>
      <c r="W33" s="41" t="s">
        <v>214</v>
      </c>
      <c r="X33" s="51">
        <v>-18</v>
      </c>
      <c r="Y33" s="41" t="s">
        <v>129</v>
      </c>
      <c r="Z33" s="41" t="s">
        <v>214</v>
      </c>
      <c r="AA33" s="51">
        <v>38.5</v>
      </c>
      <c r="AB33" s="41" t="s">
        <v>129</v>
      </c>
      <c r="AC33" s="41" t="s">
        <v>214</v>
      </c>
      <c r="AD33" s="51">
        <v>-31.3</v>
      </c>
      <c r="AE33" s="41" t="s">
        <v>129</v>
      </c>
      <c r="AF33" s="41" t="s">
        <v>214</v>
      </c>
      <c r="AG33" s="51">
        <v>0</v>
      </c>
      <c r="AH33" s="41" t="s">
        <v>129</v>
      </c>
      <c r="AI33" s="41" t="s">
        <v>214</v>
      </c>
      <c r="AJ33" s="51">
        <v>150</v>
      </c>
      <c r="AK33" s="41" t="s">
        <v>129</v>
      </c>
      <c r="AL33" s="202"/>
      <c r="AM33" s="202"/>
      <c r="AN33" s="202"/>
      <c r="AO33" s="10" t="s">
        <v>127</v>
      </c>
    </row>
    <row r="34" spans="2:41" ht="17.25" customHeight="1" x14ac:dyDescent="0.15">
      <c r="B34" s="38" t="s">
        <v>89</v>
      </c>
      <c r="C34" s="177" t="s">
        <v>11</v>
      </c>
      <c r="D34" s="177"/>
      <c r="E34" s="170">
        <f>SUM(H34:M34)</f>
        <v>2906</v>
      </c>
      <c r="F34" s="170"/>
      <c r="G34" s="170"/>
      <c r="H34" s="170">
        <v>1523</v>
      </c>
      <c r="I34" s="170"/>
      <c r="J34" s="170"/>
      <c r="K34" s="170">
        <v>1383</v>
      </c>
      <c r="L34" s="170"/>
      <c r="M34" s="170"/>
      <c r="N34" s="170">
        <f>SUM(Q34+W34)</f>
        <v>1259</v>
      </c>
      <c r="O34" s="170"/>
      <c r="P34" s="170"/>
      <c r="Q34" s="170">
        <v>628</v>
      </c>
      <c r="R34" s="170"/>
      <c r="S34" s="170"/>
      <c r="T34" s="170"/>
      <c r="U34" s="170"/>
      <c r="V34" s="170"/>
      <c r="W34" s="170">
        <v>631</v>
      </c>
      <c r="X34" s="170"/>
      <c r="Y34" s="170"/>
      <c r="Z34" s="170">
        <f>SUM(AI34+AC34)</f>
        <v>219</v>
      </c>
      <c r="AA34" s="170"/>
      <c r="AB34" s="170"/>
      <c r="AC34" s="170">
        <v>115</v>
      </c>
      <c r="AD34" s="170"/>
      <c r="AE34" s="170"/>
      <c r="AF34" s="170">
        <v>5</v>
      </c>
      <c r="AG34" s="170"/>
      <c r="AH34" s="170"/>
      <c r="AI34" s="170">
        <v>104</v>
      </c>
      <c r="AJ34" s="170"/>
      <c r="AK34" s="170"/>
      <c r="AL34" s="2"/>
      <c r="AM34" s="1"/>
      <c r="AN34" s="2"/>
    </row>
    <row r="35" spans="2:41" ht="17.25" customHeight="1" x14ac:dyDescent="0.15">
      <c r="B35" s="38" t="s">
        <v>91</v>
      </c>
      <c r="C35" s="177"/>
      <c r="D35" s="177"/>
      <c r="E35" s="28" t="s">
        <v>214</v>
      </c>
      <c r="F35" s="39">
        <v>16.7</v>
      </c>
      <c r="G35" s="28" t="s">
        <v>129</v>
      </c>
      <c r="H35" s="28" t="s">
        <v>214</v>
      </c>
      <c r="I35" s="39">
        <v>14.2</v>
      </c>
      <c r="J35" s="28" t="s">
        <v>129</v>
      </c>
      <c r="K35" s="28" t="s">
        <v>214</v>
      </c>
      <c r="L35" s="39">
        <v>19.600000000000001</v>
      </c>
      <c r="M35" s="28" t="s">
        <v>129</v>
      </c>
      <c r="N35" s="28" t="s">
        <v>214</v>
      </c>
      <c r="O35" s="39">
        <v>16.100000000000001</v>
      </c>
      <c r="P35" s="28" t="s">
        <v>129</v>
      </c>
      <c r="Q35" s="28" t="s">
        <v>214</v>
      </c>
      <c r="R35" s="39">
        <v>11.7</v>
      </c>
      <c r="S35" s="28" t="s">
        <v>129</v>
      </c>
      <c r="T35" s="28"/>
      <c r="U35" s="40"/>
      <c r="V35" s="28" t="s">
        <v>129</v>
      </c>
      <c r="W35" s="28" t="s">
        <v>214</v>
      </c>
      <c r="X35" s="39">
        <v>20.9</v>
      </c>
      <c r="Y35" s="28" t="s">
        <v>129</v>
      </c>
      <c r="Z35" s="28" t="s">
        <v>214</v>
      </c>
      <c r="AA35" s="40">
        <v>-14.1</v>
      </c>
      <c r="AB35" s="28" t="s">
        <v>129</v>
      </c>
      <c r="AC35" s="28" t="s">
        <v>214</v>
      </c>
      <c r="AD35" s="40">
        <v>-10.9</v>
      </c>
      <c r="AE35" s="28" t="s">
        <v>129</v>
      </c>
      <c r="AF35" s="28" t="s">
        <v>214</v>
      </c>
      <c r="AG35" s="39">
        <v>0</v>
      </c>
      <c r="AH35" s="28" t="s">
        <v>129</v>
      </c>
      <c r="AI35" s="28" t="s">
        <v>214</v>
      </c>
      <c r="AJ35" s="40">
        <v>-17.5</v>
      </c>
      <c r="AK35" s="28" t="s">
        <v>129</v>
      </c>
      <c r="AL35" s="202"/>
      <c r="AM35" s="202"/>
      <c r="AN35" s="202"/>
    </row>
    <row r="36" spans="2:41" ht="17.25" customHeight="1" x14ac:dyDescent="0.15">
      <c r="B36" s="19" t="s">
        <v>112</v>
      </c>
      <c r="C36" s="177" t="s">
        <v>12</v>
      </c>
      <c r="D36" s="177"/>
      <c r="E36" s="170">
        <f>SUM(H36:M36)</f>
        <v>788</v>
      </c>
      <c r="F36" s="170"/>
      <c r="G36" s="170"/>
      <c r="H36" s="170">
        <v>428</v>
      </c>
      <c r="I36" s="170"/>
      <c r="J36" s="170"/>
      <c r="K36" s="170">
        <v>360</v>
      </c>
      <c r="L36" s="170"/>
      <c r="M36" s="170"/>
      <c r="N36" s="170">
        <f>SUM(Q36+W36)</f>
        <v>320</v>
      </c>
      <c r="O36" s="170"/>
      <c r="P36" s="170"/>
      <c r="Q36" s="170">
        <v>174</v>
      </c>
      <c r="R36" s="170"/>
      <c r="S36" s="170"/>
      <c r="T36" s="170"/>
      <c r="U36" s="170"/>
      <c r="V36" s="170"/>
      <c r="W36" s="170">
        <v>146</v>
      </c>
      <c r="X36" s="170"/>
      <c r="Y36" s="170"/>
      <c r="Z36" s="170">
        <f>SUM(AI36+AC36)</f>
        <v>77</v>
      </c>
      <c r="AA36" s="170"/>
      <c r="AB36" s="170"/>
      <c r="AC36" s="170">
        <v>37</v>
      </c>
      <c r="AD36" s="170"/>
      <c r="AE36" s="170"/>
      <c r="AF36" s="170">
        <v>2</v>
      </c>
      <c r="AG36" s="170"/>
      <c r="AH36" s="170"/>
      <c r="AI36" s="170">
        <v>40</v>
      </c>
      <c r="AJ36" s="170"/>
      <c r="AK36" s="170"/>
      <c r="AL36" s="2"/>
      <c r="AM36" s="1"/>
      <c r="AN36" s="2"/>
    </row>
    <row r="37" spans="2:41" ht="17.25" customHeight="1" x14ac:dyDescent="0.15">
      <c r="B37" s="182" t="s">
        <v>14</v>
      </c>
      <c r="C37" s="177"/>
      <c r="D37" s="177"/>
      <c r="E37" s="28" t="s">
        <v>214</v>
      </c>
      <c r="F37" s="39">
        <v>5.5</v>
      </c>
      <c r="G37" s="28" t="s">
        <v>129</v>
      </c>
      <c r="H37" s="28" t="s">
        <v>214</v>
      </c>
      <c r="I37" s="39">
        <v>3.1</v>
      </c>
      <c r="J37" s="28" t="s">
        <v>129</v>
      </c>
      <c r="K37" s="28" t="s">
        <v>214</v>
      </c>
      <c r="L37" s="39">
        <v>8.4</v>
      </c>
      <c r="M37" s="28" t="s">
        <v>129</v>
      </c>
      <c r="N37" s="28" t="s">
        <v>214</v>
      </c>
      <c r="O37" s="39">
        <v>10.7</v>
      </c>
      <c r="P37" s="28" t="s">
        <v>129</v>
      </c>
      <c r="Q37" s="28" t="s">
        <v>214</v>
      </c>
      <c r="R37" s="39">
        <v>10.1</v>
      </c>
      <c r="S37" s="28" t="s">
        <v>129</v>
      </c>
      <c r="T37" s="28"/>
      <c r="U37" s="40"/>
      <c r="V37" s="28" t="s">
        <v>129</v>
      </c>
      <c r="W37" s="28" t="s">
        <v>214</v>
      </c>
      <c r="X37" s="39">
        <v>11.5</v>
      </c>
      <c r="Y37" s="28" t="s">
        <v>129</v>
      </c>
      <c r="Z37" s="28" t="s">
        <v>214</v>
      </c>
      <c r="AA37" s="40">
        <v>-9.4</v>
      </c>
      <c r="AB37" s="28" t="s">
        <v>129</v>
      </c>
      <c r="AC37" s="28" t="s">
        <v>214</v>
      </c>
      <c r="AD37" s="40">
        <v>-22.9</v>
      </c>
      <c r="AE37" s="28" t="s">
        <v>129</v>
      </c>
      <c r="AF37" s="28" t="s">
        <v>214</v>
      </c>
      <c r="AG37" s="39">
        <v>0</v>
      </c>
      <c r="AH37" s="28" t="s">
        <v>129</v>
      </c>
      <c r="AI37" s="28" t="s">
        <v>214</v>
      </c>
      <c r="AJ37" s="40">
        <v>8.1</v>
      </c>
      <c r="AK37" s="28" t="s">
        <v>129</v>
      </c>
      <c r="AL37" s="202"/>
      <c r="AM37" s="202"/>
      <c r="AN37" s="202"/>
    </row>
    <row r="38" spans="2:41" ht="17.25" customHeight="1" x14ac:dyDescent="0.15">
      <c r="B38" s="182"/>
      <c r="C38" s="177" t="s">
        <v>13</v>
      </c>
      <c r="D38" s="177"/>
      <c r="E38" s="170">
        <f>SUM(H38:M38)</f>
        <v>1601</v>
      </c>
      <c r="F38" s="170"/>
      <c r="G38" s="170"/>
      <c r="H38" s="170">
        <v>763</v>
      </c>
      <c r="I38" s="170"/>
      <c r="J38" s="170"/>
      <c r="K38" s="170">
        <v>838</v>
      </c>
      <c r="L38" s="170"/>
      <c r="M38" s="170"/>
      <c r="N38" s="170">
        <f>SUM(Q38+W38)</f>
        <v>557</v>
      </c>
      <c r="O38" s="170"/>
      <c r="P38" s="170"/>
      <c r="Q38" s="170">
        <v>263</v>
      </c>
      <c r="R38" s="170"/>
      <c r="S38" s="170"/>
      <c r="T38" s="170"/>
      <c r="U38" s="170"/>
      <c r="V38" s="170"/>
      <c r="W38" s="170">
        <v>294</v>
      </c>
      <c r="X38" s="170"/>
      <c r="Y38" s="170"/>
      <c r="Z38" s="170">
        <f>SUM(AI38+AC38)</f>
        <v>110</v>
      </c>
      <c r="AA38" s="170"/>
      <c r="AB38" s="170"/>
      <c r="AC38" s="170">
        <v>51</v>
      </c>
      <c r="AD38" s="170"/>
      <c r="AE38" s="170"/>
      <c r="AF38" s="170">
        <v>2</v>
      </c>
      <c r="AG38" s="170"/>
      <c r="AH38" s="170"/>
      <c r="AI38" s="170">
        <v>59</v>
      </c>
      <c r="AJ38" s="170"/>
      <c r="AK38" s="170"/>
      <c r="AL38" s="2"/>
      <c r="AM38" s="1"/>
      <c r="AN38" s="2"/>
    </row>
    <row r="39" spans="2:41" ht="17.25" customHeight="1" x14ac:dyDescent="0.15">
      <c r="B39" s="182"/>
      <c r="C39" s="177"/>
      <c r="D39" s="177"/>
      <c r="E39" s="28" t="s">
        <v>214</v>
      </c>
      <c r="F39" s="39">
        <v>4.3</v>
      </c>
      <c r="G39" s="28" t="s">
        <v>129</v>
      </c>
      <c r="H39" s="28" t="s">
        <v>214</v>
      </c>
      <c r="I39" s="39">
        <v>0</v>
      </c>
      <c r="J39" s="28" t="s">
        <v>129</v>
      </c>
      <c r="K39" s="28" t="s">
        <v>214</v>
      </c>
      <c r="L39" s="39">
        <v>8.5</v>
      </c>
      <c r="M39" s="28" t="s">
        <v>129</v>
      </c>
      <c r="N39" s="28" t="s">
        <v>214</v>
      </c>
      <c r="O39" s="39">
        <v>-1.4</v>
      </c>
      <c r="P39" s="28" t="s">
        <v>129</v>
      </c>
      <c r="Q39" s="28" t="s">
        <v>214</v>
      </c>
      <c r="R39" s="39">
        <v>-0.4</v>
      </c>
      <c r="S39" s="28" t="s">
        <v>129</v>
      </c>
      <c r="T39" s="28"/>
      <c r="U39" s="40"/>
      <c r="V39" s="28" t="s">
        <v>129</v>
      </c>
      <c r="W39" s="28" t="s">
        <v>214</v>
      </c>
      <c r="X39" s="39">
        <v>-2.2999999999999998</v>
      </c>
      <c r="Y39" s="28" t="s">
        <v>129</v>
      </c>
      <c r="Z39" s="28" t="s">
        <v>214</v>
      </c>
      <c r="AA39" s="40">
        <v>-4.3</v>
      </c>
      <c r="AB39" s="28" t="s">
        <v>129</v>
      </c>
      <c r="AC39" s="28" t="s">
        <v>214</v>
      </c>
      <c r="AD39" s="40">
        <v>-5.6</v>
      </c>
      <c r="AE39" s="28" t="s">
        <v>129</v>
      </c>
      <c r="AF39" s="28" t="s">
        <v>214</v>
      </c>
      <c r="AG39" s="39">
        <v>-50</v>
      </c>
      <c r="AH39" s="28" t="s">
        <v>129</v>
      </c>
      <c r="AI39" s="28" t="s">
        <v>214</v>
      </c>
      <c r="AJ39" s="40">
        <v>-3.3</v>
      </c>
      <c r="AK39" s="28" t="s">
        <v>129</v>
      </c>
      <c r="AL39" s="202"/>
      <c r="AM39" s="202"/>
      <c r="AN39" s="202"/>
    </row>
    <row r="40" spans="2:41" ht="17.25" customHeight="1" x14ac:dyDescent="0.15">
      <c r="B40" s="182"/>
      <c r="C40" s="177" t="s">
        <v>15</v>
      </c>
      <c r="D40" s="177"/>
      <c r="E40" s="170">
        <f>SUM(H40:M40)</f>
        <v>895</v>
      </c>
      <c r="F40" s="170"/>
      <c r="G40" s="170"/>
      <c r="H40" s="170">
        <v>540</v>
      </c>
      <c r="I40" s="170"/>
      <c r="J40" s="170"/>
      <c r="K40" s="170">
        <v>355</v>
      </c>
      <c r="L40" s="170"/>
      <c r="M40" s="170"/>
      <c r="N40" s="170">
        <f>SUM(Q40+W40)</f>
        <v>344</v>
      </c>
      <c r="O40" s="170"/>
      <c r="P40" s="170"/>
      <c r="Q40" s="170">
        <v>212</v>
      </c>
      <c r="R40" s="170"/>
      <c r="S40" s="170"/>
      <c r="T40" s="170"/>
      <c r="U40" s="170"/>
      <c r="V40" s="170"/>
      <c r="W40" s="170">
        <v>132</v>
      </c>
      <c r="X40" s="170"/>
      <c r="Y40" s="170"/>
      <c r="Z40" s="170">
        <f>SUM(AI40+AC40)</f>
        <v>67</v>
      </c>
      <c r="AA40" s="170"/>
      <c r="AB40" s="170"/>
      <c r="AC40" s="170">
        <v>32</v>
      </c>
      <c r="AD40" s="170"/>
      <c r="AE40" s="170"/>
      <c r="AF40" s="170">
        <v>1</v>
      </c>
      <c r="AG40" s="170"/>
      <c r="AH40" s="170"/>
      <c r="AI40" s="170">
        <v>35</v>
      </c>
      <c r="AJ40" s="170"/>
      <c r="AK40" s="170"/>
      <c r="AL40" s="2"/>
      <c r="AM40" s="1"/>
      <c r="AN40" s="2"/>
    </row>
    <row r="41" spans="2:41" ht="17.25" customHeight="1" x14ac:dyDescent="0.15">
      <c r="B41" s="182"/>
      <c r="C41" s="177"/>
      <c r="D41" s="177"/>
      <c r="E41" s="28" t="s">
        <v>214</v>
      </c>
      <c r="F41" s="39">
        <v>4.4000000000000004</v>
      </c>
      <c r="G41" s="28" t="s">
        <v>129</v>
      </c>
      <c r="H41" s="28" t="s">
        <v>214</v>
      </c>
      <c r="I41" s="39">
        <v>10.199999999999999</v>
      </c>
      <c r="J41" s="28" t="s">
        <v>129</v>
      </c>
      <c r="K41" s="28" t="s">
        <v>214</v>
      </c>
      <c r="L41" s="39">
        <v>-3.3</v>
      </c>
      <c r="M41" s="28" t="s">
        <v>129</v>
      </c>
      <c r="N41" s="28" t="s">
        <v>214</v>
      </c>
      <c r="O41" s="39">
        <v>8.1999999999999993</v>
      </c>
      <c r="P41" s="28" t="s">
        <v>129</v>
      </c>
      <c r="Q41" s="28" t="s">
        <v>214</v>
      </c>
      <c r="R41" s="39">
        <v>6.5</v>
      </c>
      <c r="S41" s="28" t="s">
        <v>129</v>
      </c>
      <c r="T41" s="28"/>
      <c r="U41" s="40"/>
      <c r="V41" s="28" t="s">
        <v>129</v>
      </c>
      <c r="W41" s="28" t="s">
        <v>214</v>
      </c>
      <c r="X41" s="39">
        <v>10.9</v>
      </c>
      <c r="Y41" s="28" t="s">
        <v>129</v>
      </c>
      <c r="Z41" s="28" t="s">
        <v>214</v>
      </c>
      <c r="AA41" s="40">
        <v>-9.5</v>
      </c>
      <c r="AB41" s="28" t="s">
        <v>129</v>
      </c>
      <c r="AC41" s="28" t="s">
        <v>214</v>
      </c>
      <c r="AD41" s="40">
        <v>3.2</v>
      </c>
      <c r="AE41" s="28" t="s">
        <v>129</v>
      </c>
      <c r="AF41" s="28" t="s">
        <v>214</v>
      </c>
      <c r="AG41" s="39">
        <v>-50</v>
      </c>
      <c r="AH41" s="28" t="s">
        <v>129</v>
      </c>
      <c r="AI41" s="28" t="s">
        <v>214</v>
      </c>
      <c r="AJ41" s="40">
        <v>-18.600000000000001</v>
      </c>
      <c r="AK41" s="28" t="s">
        <v>129</v>
      </c>
      <c r="AL41" s="203"/>
      <c r="AM41" s="203"/>
      <c r="AN41" s="203"/>
    </row>
    <row r="42" spans="2:41" ht="17.25" customHeight="1" x14ac:dyDescent="0.15">
      <c r="B42" s="182"/>
      <c r="C42" s="177" t="s">
        <v>16</v>
      </c>
      <c r="D42" s="177"/>
      <c r="E42" s="170">
        <f>SUM(H42:M42)</f>
        <v>1350</v>
      </c>
      <c r="F42" s="170"/>
      <c r="G42" s="170"/>
      <c r="H42" s="170">
        <v>638</v>
      </c>
      <c r="I42" s="170"/>
      <c r="J42" s="170"/>
      <c r="K42" s="170">
        <v>712</v>
      </c>
      <c r="L42" s="170"/>
      <c r="M42" s="170"/>
      <c r="N42" s="170">
        <f>SUM(Q42+W42)</f>
        <v>464</v>
      </c>
      <c r="O42" s="170"/>
      <c r="P42" s="170"/>
      <c r="Q42" s="170">
        <v>211</v>
      </c>
      <c r="R42" s="170"/>
      <c r="S42" s="170"/>
      <c r="T42" s="170"/>
      <c r="U42" s="170"/>
      <c r="V42" s="170"/>
      <c r="W42" s="170">
        <v>253</v>
      </c>
      <c r="X42" s="170"/>
      <c r="Y42" s="170"/>
      <c r="Z42" s="170">
        <f>SUM(AI42+AC42)</f>
        <v>111</v>
      </c>
      <c r="AA42" s="170"/>
      <c r="AB42" s="170"/>
      <c r="AC42" s="170">
        <v>53</v>
      </c>
      <c r="AD42" s="170"/>
      <c r="AE42" s="170"/>
      <c r="AF42" s="170">
        <v>11</v>
      </c>
      <c r="AG42" s="170"/>
      <c r="AH42" s="170"/>
      <c r="AI42" s="170">
        <v>58</v>
      </c>
      <c r="AJ42" s="170"/>
      <c r="AK42" s="170"/>
      <c r="AL42" s="2"/>
      <c r="AM42" s="1"/>
      <c r="AN42" s="2"/>
    </row>
    <row r="43" spans="2:41" ht="17.25" customHeight="1" x14ac:dyDescent="0.15">
      <c r="B43" s="182"/>
      <c r="C43" s="177"/>
      <c r="D43" s="177"/>
      <c r="E43" s="28" t="s">
        <v>214</v>
      </c>
      <c r="F43" s="39">
        <v>6</v>
      </c>
      <c r="G43" s="28" t="s">
        <v>129</v>
      </c>
      <c r="H43" s="28" t="s">
        <v>214</v>
      </c>
      <c r="I43" s="39">
        <v>19</v>
      </c>
      <c r="J43" s="28" t="s">
        <v>129</v>
      </c>
      <c r="K43" s="28" t="s">
        <v>214</v>
      </c>
      <c r="L43" s="39">
        <v>-3.4</v>
      </c>
      <c r="M43" s="28" t="s">
        <v>129</v>
      </c>
      <c r="N43" s="28" t="s">
        <v>214</v>
      </c>
      <c r="O43" s="39">
        <v>3.8</v>
      </c>
      <c r="P43" s="28" t="s">
        <v>129</v>
      </c>
      <c r="Q43" s="28" t="s">
        <v>214</v>
      </c>
      <c r="R43" s="39">
        <v>5</v>
      </c>
      <c r="S43" s="28" t="s">
        <v>129</v>
      </c>
      <c r="T43" s="28"/>
      <c r="U43" s="40"/>
      <c r="V43" s="28" t="s">
        <v>129</v>
      </c>
      <c r="W43" s="28" t="s">
        <v>214</v>
      </c>
      <c r="X43" s="39">
        <v>2.8</v>
      </c>
      <c r="Y43" s="28" t="s">
        <v>129</v>
      </c>
      <c r="Z43" s="28" t="s">
        <v>214</v>
      </c>
      <c r="AA43" s="40">
        <v>-9</v>
      </c>
      <c r="AB43" s="28" t="s">
        <v>129</v>
      </c>
      <c r="AC43" s="28" t="s">
        <v>214</v>
      </c>
      <c r="AD43" s="40">
        <v>10.4</v>
      </c>
      <c r="AE43" s="28" t="s">
        <v>129</v>
      </c>
      <c r="AF43" s="28" t="s">
        <v>214</v>
      </c>
      <c r="AG43" s="40">
        <v>0</v>
      </c>
      <c r="AH43" s="28" t="s">
        <v>129</v>
      </c>
      <c r="AI43" s="28" t="s">
        <v>214</v>
      </c>
      <c r="AJ43" s="40">
        <v>-21.6</v>
      </c>
      <c r="AK43" s="28" t="s">
        <v>129</v>
      </c>
      <c r="AL43" s="202"/>
      <c r="AM43" s="202"/>
      <c r="AN43" s="202"/>
    </row>
    <row r="44" spans="2:41" ht="18" customHeight="1" x14ac:dyDescent="0.15">
      <c r="AL44" s="2"/>
      <c r="AM44" s="1"/>
      <c r="AN44" s="2"/>
    </row>
    <row r="45" spans="2:41" x14ac:dyDescent="0.15">
      <c r="B45" s="208" t="s">
        <v>223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</row>
    <row r="46" spans="2:41" x14ac:dyDescent="0.15">
      <c r="B46" s="3"/>
      <c r="C46" s="3"/>
      <c r="D46" s="3"/>
      <c r="E46" s="3"/>
      <c r="AH46" s="42"/>
    </row>
    <row r="49" spans="4:30" x14ac:dyDescent="0.15"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</row>
  </sheetData>
  <sheetProtection selectLockedCells="1" selectUnlockedCells="1"/>
  <mergeCells count="403"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D49:AD49"/>
    <mergeCell ref="E27:G27"/>
    <mergeCell ref="N19:P19"/>
    <mergeCell ref="E22:G22"/>
    <mergeCell ref="B45:AL45"/>
    <mergeCell ref="AI23:AK23"/>
    <mergeCell ref="Q23:S23"/>
    <mergeCell ref="T23:V23"/>
    <mergeCell ref="E23:G23"/>
    <mergeCell ref="H23:J23"/>
    <mergeCell ref="E26:G26"/>
    <mergeCell ref="H26:J26"/>
    <mergeCell ref="E21:G21"/>
    <mergeCell ref="K23:M23"/>
    <mergeCell ref="K26:M26"/>
    <mergeCell ref="N23:P23"/>
    <mergeCell ref="K24:M24"/>
    <mergeCell ref="N24:P24"/>
    <mergeCell ref="N26:P26"/>
    <mergeCell ref="B27:D27"/>
    <mergeCell ref="B28:B31"/>
    <mergeCell ref="C31:D31"/>
    <mergeCell ref="C30:D30"/>
    <mergeCell ref="E30:G30"/>
    <mergeCell ref="AG2:AK2"/>
    <mergeCell ref="E14:G14"/>
    <mergeCell ref="K14:M14"/>
    <mergeCell ref="H15:J15"/>
    <mergeCell ref="H13:J13"/>
    <mergeCell ref="Q6:S6"/>
    <mergeCell ref="K10:M10"/>
    <mergeCell ref="N9:P9"/>
    <mergeCell ref="N13:P13"/>
    <mergeCell ref="K15:M15"/>
    <mergeCell ref="K13:M13"/>
    <mergeCell ref="E7:G7"/>
    <mergeCell ref="E9:G9"/>
    <mergeCell ref="N11:P11"/>
    <mergeCell ref="E15:G15"/>
    <mergeCell ref="H14:J14"/>
    <mergeCell ref="E13:G13"/>
    <mergeCell ref="AF8:AH8"/>
    <mergeCell ref="AF6:AH6"/>
    <mergeCell ref="AC8:AE8"/>
    <mergeCell ref="AC6:AE6"/>
    <mergeCell ref="Z6:AB6"/>
    <mergeCell ref="Z10:AB10"/>
    <mergeCell ref="T8:V8"/>
    <mergeCell ref="B6:B12"/>
    <mergeCell ref="C10:D10"/>
    <mergeCell ref="E10:G10"/>
    <mergeCell ref="H10:J10"/>
    <mergeCell ref="C9:D9"/>
    <mergeCell ref="H6:J6"/>
    <mergeCell ref="C7:D7"/>
    <mergeCell ref="C8:D8"/>
    <mergeCell ref="E8:G8"/>
    <mergeCell ref="H8:J8"/>
    <mergeCell ref="C12:D12"/>
    <mergeCell ref="C11:D11"/>
    <mergeCell ref="E11:G11"/>
    <mergeCell ref="E12:G12"/>
    <mergeCell ref="H12:J12"/>
    <mergeCell ref="H11:J11"/>
    <mergeCell ref="Z7:AB7"/>
    <mergeCell ref="Z8:AB8"/>
    <mergeCell ref="Q12:S12"/>
    <mergeCell ref="W12:Y12"/>
    <mergeCell ref="W11:Y11"/>
    <mergeCell ref="K8:M8"/>
    <mergeCell ref="K9:M9"/>
    <mergeCell ref="H9:J9"/>
    <mergeCell ref="N10:P10"/>
    <mergeCell ref="N12:P12"/>
    <mergeCell ref="K11:M11"/>
    <mergeCell ref="K12:M12"/>
    <mergeCell ref="Q11:S11"/>
    <mergeCell ref="Q10:S10"/>
    <mergeCell ref="W8:Y8"/>
    <mergeCell ref="T10:V10"/>
    <mergeCell ref="W10:Y10"/>
    <mergeCell ref="Z9:AB9"/>
    <mergeCell ref="Q8:S8"/>
    <mergeCell ref="T9:V9"/>
    <mergeCell ref="C3:D3"/>
    <mergeCell ref="E4:G5"/>
    <mergeCell ref="N4:P5"/>
    <mergeCell ref="N6:P6"/>
    <mergeCell ref="H4:J5"/>
    <mergeCell ref="K4:M5"/>
    <mergeCell ref="K6:M6"/>
    <mergeCell ref="C6:D6"/>
    <mergeCell ref="E6:G6"/>
    <mergeCell ref="Q4:S5"/>
    <mergeCell ref="E3:M3"/>
    <mergeCell ref="N3:Y3"/>
    <mergeCell ref="W7:Y7"/>
    <mergeCell ref="H7:J7"/>
    <mergeCell ref="N7:P7"/>
    <mergeCell ref="Q7:S7"/>
    <mergeCell ref="K7:M7"/>
    <mergeCell ref="T7:V7"/>
    <mergeCell ref="T5:V5"/>
    <mergeCell ref="T6:V6"/>
    <mergeCell ref="W6:Y6"/>
    <mergeCell ref="E28:G28"/>
    <mergeCell ref="Q30:S30"/>
    <mergeCell ref="T30:V30"/>
    <mergeCell ref="W28:Y28"/>
    <mergeCell ref="Z3:AK3"/>
    <mergeCell ref="AF5:AH5"/>
    <mergeCell ref="AI4:AK5"/>
    <mergeCell ref="W4:Y5"/>
    <mergeCell ref="Z4:AB5"/>
    <mergeCell ref="AC4:AH4"/>
    <mergeCell ref="N8:P8"/>
    <mergeCell ref="AC26:AE26"/>
    <mergeCell ref="AC11:AE11"/>
    <mergeCell ref="AC14:AE14"/>
    <mergeCell ref="Z12:AB12"/>
    <mergeCell ref="T11:V11"/>
    <mergeCell ref="T18:V18"/>
    <mergeCell ref="Z13:AB13"/>
    <mergeCell ref="T22:V22"/>
    <mergeCell ref="Q9:S9"/>
    <mergeCell ref="W13:Y13"/>
    <mergeCell ref="W9:Y9"/>
    <mergeCell ref="T26:V26"/>
    <mergeCell ref="AC10:AE10"/>
    <mergeCell ref="C34:D34"/>
    <mergeCell ref="E34:G34"/>
    <mergeCell ref="H28:J28"/>
    <mergeCell ref="N28:P28"/>
    <mergeCell ref="Q38:S38"/>
    <mergeCell ref="K38:M38"/>
    <mergeCell ref="K32:M32"/>
    <mergeCell ref="K30:M30"/>
    <mergeCell ref="K28:M28"/>
    <mergeCell ref="H30:J30"/>
    <mergeCell ref="C35:D35"/>
    <mergeCell ref="C36:D36"/>
    <mergeCell ref="E36:G36"/>
    <mergeCell ref="N36:P36"/>
    <mergeCell ref="Q36:S36"/>
    <mergeCell ref="K36:M36"/>
    <mergeCell ref="H36:J36"/>
    <mergeCell ref="C33:D33"/>
    <mergeCell ref="C32:D32"/>
    <mergeCell ref="E32:G32"/>
    <mergeCell ref="C29:D29"/>
    <mergeCell ref="N30:P30"/>
    <mergeCell ref="Q28:S28"/>
    <mergeCell ref="C28:D28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N40:P40"/>
    <mergeCell ref="H38:J38"/>
    <mergeCell ref="N38:P38"/>
    <mergeCell ref="Q40:S40"/>
    <mergeCell ref="K40:M40"/>
    <mergeCell ref="H40:J40"/>
    <mergeCell ref="K34:M34"/>
    <mergeCell ref="N34:P34"/>
    <mergeCell ref="Q34:S34"/>
    <mergeCell ref="H32:J32"/>
    <mergeCell ref="N32:P32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T36:V36"/>
    <mergeCell ref="Q32:S32"/>
    <mergeCell ref="H34:J34"/>
    <mergeCell ref="AL33:AN33"/>
    <mergeCell ref="AI40:AK40"/>
    <mergeCell ref="AI36:AK36"/>
    <mergeCell ref="AF36:AH36"/>
    <mergeCell ref="AC36:AE36"/>
    <mergeCell ref="AC40:AE40"/>
    <mergeCell ref="Z40:AB40"/>
    <mergeCell ref="AF40:AH40"/>
    <mergeCell ref="AF34:AH34"/>
    <mergeCell ref="Z32:AB32"/>
    <mergeCell ref="T40:V40"/>
    <mergeCell ref="AC7:AE7"/>
    <mergeCell ref="AF7:AH7"/>
    <mergeCell ref="AF26:AH26"/>
    <mergeCell ref="AF21:AH21"/>
    <mergeCell ref="AF18:AH18"/>
    <mergeCell ref="AF17:AH17"/>
    <mergeCell ref="AC17:AE17"/>
    <mergeCell ref="AI32:AK32"/>
    <mergeCell ref="AI27:AK27"/>
    <mergeCell ref="AF10:AH10"/>
    <mergeCell ref="AF11:AH11"/>
    <mergeCell ref="AI17:AK17"/>
    <mergeCell ref="AI15:AK15"/>
    <mergeCell ref="AF14:AH14"/>
    <mergeCell ref="AF15:AH15"/>
    <mergeCell ref="AI8:AK8"/>
    <mergeCell ref="AI9:AK9"/>
    <mergeCell ref="AI13:AK13"/>
    <mergeCell ref="AI10:AK10"/>
    <mergeCell ref="AC28:AE28"/>
    <mergeCell ref="AC32:AE32"/>
    <mergeCell ref="AC9:AE9"/>
    <mergeCell ref="AF9:AH9"/>
    <mergeCell ref="AI18:AK18"/>
    <mergeCell ref="AI6:AK6"/>
    <mergeCell ref="AI7:AK7"/>
    <mergeCell ref="AL15:AN15"/>
    <mergeCell ref="AL16:AN16"/>
    <mergeCell ref="AL26:AN26"/>
    <mergeCell ref="AF23:AH23"/>
    <mergeCell ref="AF16:AH16"/>
    <mergeCell ref="AL17:AN17"/>
    <mergeCell ref="AL10:AN10"/>
    <mergeCell ref="AL12:AN12"/>
    <mergeCell ref="AL13:AN13"/>
    <mergeCell ref="AI19:AK19"/>
    <mergeCell ref="AF19:AH19"/>
    <mergeCell ref="AF24:AH24"/>
    <mergeCell ref="AF22:AH22"/>
    <mergeCell ref="AI21:AK21"/>
    <mergeCell ref="AI25:AK25"/>
    <mergeCell ref="AL25:AN25"/>
    <mergeCell ref="AF12:AH12"/>
    <mergeCell ref="AI12:AK12"/>
    <mergeCell ref="AF25:AH25"/>
    <mergeCell ref="AL21:AN21"/>
    <mergeCell ref="AF13:AH13"/>
    <mergeCell ref="AL31:AN31"/>
    <mergeCell ref="T27:V27"/>
    <mergeCell ref="AL5:AN5"/>
    <mergeCell ref="AL6:AN6"/>
    <mergeCell ref="AL7:AN7"/>
    <mergeCell ref="AL8:AN8"/>
    <mergeCell ref="AL9:AN9"/>
    <mergeCell ref="Z30:AB30"/>
    <mergeCell ref="AC30:AE30"/>
    <mergeCell ref="AF27:AH27"/>
    <mergeCell ref="AL27:AN27"/>
    <mergeCell ref="AL18:AN18"/>
    <mergeCell ref="AL19:AN19"/>
    <mergeCell ref="AL20:AN20"/>
    <mergeCell ref="AI26:AK26"/>
    <mergeCell ref="AI20:AK20"/>
    <mergeCell ref="AL22:AN22"/>
    <mergeCell ref="AC22:AE22"/>
    <mergeCell ref="AI22:AK22"/>
    <mergeCell ref="AC20:AE20"/>
    <mergeCell ref="AI16:AK16"/>
    <mergeCell ref="Z26:AB26"/>
    <mergeCell ref="AI30:AK30"/>
    <mergeCell ref="AI14:AK14"/>
    <mergeCell ref="AI28:AK28"/>
    <mergeCell ref="AI34:AK34"/>
    <mergeCell ref="T34:V34"/>
    <mergeCell ref="K27:M27"/>
    <mergeCell ref="N27:P27"/>
    <mergeCell ref="H27:J27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W40:Y40"/>
    <mergeCell ref="W36:Y36"/>
    <mergeCell ref="W38:Y38"/>
    <mergeCell ref="T38:V38"/>
    <mergeCell ref="AL28:AN28"/>
    <mergeCell ref="AL29:AN29"/>
    <mergeCell ref="W26:Y26"/>
    <mergeCell ref="W34:Y34"/>
    <mergeCell ref="T28:V28"/>
    <mergeCell ref="W30:Y30"/>
    <mergeCell ref="W32:Y32"/>
    <mergeCell ref="T32:V32"/>
    <mergeCell ref="T20:V20"/>
    <mergeCell ref="T19:V19"/>
    <mergeCell ref="W17:Y17"/>
    <mergeCell ref="AF28:AH28"/>
    <mergeCell ref="Z34:AB34"/>
    <mergeCell ref="AC13:AE13"/>
    <mergeCell ref="AC21:AE21"/>
    <mergeCell ref="AC24:AE24"/>
    <mergeCell ref="Z24:AB24"/>
    <mergeCell ref="Z22:AB22"/>
    <mergeCell ref="AC34:AE34"/>
    <mergeCell ref="AF30:AH30"/>
    <mergeCell ref="AF32:AH32"/>
    <mergeCell ref="Z28:AB28"/>
    <mergeCell ref="AC27:AE27"/>
    <mergeCell ref="Z18:AB18"/>
    <mergeCell ref="AC19:AE19"/>
    <mergeCell ref="Z20:AB20"/>
    <mergeCell ref="Z17:AB17"/>
    <mergeCell ref="Z19:AB19"/>
    <mergeCell ref="AC16:AE16"/>
    <mergeCell ref="Z14:AB14"/>
    <mergeCell ref="Z16:AB16"/>
    <mergeCell ref="AI11:AK11"/>
    <mergeCell ref="W23:Y23"/>
    <mergeCell ref="W24:Y24"/>
    <mergeCell ref="W22:Y22"/>
    <mergeCell ref="AI24:AK24"/>
    <mergeCell ref="AC23:AE23"/>
    <mergeCell ref="AF20:AH20"/>
    <mergeCell ref="Q27:S27"/>
    <mergeCell ref="Q24:S24"/>
    <mergeCell ref="Q15:S15"/>
    <mergeCell ref="Q17:S17"/>
    <mergeCell ref="T15:V15"/>
    <mergeCell ref="T16:V16"/>
    <mergeCell ref="T17:V17"/>
    <mergeCell ref="T21:V21"/>
    <mergeCell ref="Q26:S26"/>
    <mergeCell ref="Q22:S22"/>
    <mergeCell ref="T24:V24"/>
    <mergeCell ref="AC18:AE18"/>
    <mergeCell ref="Z21:AB21"/>
    <mergeCell ref="Z27:AB27"/>
    <mergeCell ref="W27:Y27"/>
    <mergeCell ref="Z23:AB23"/>
    <mergeCell ref="W15:Y15"/>
    <mergeCell ref="E24:G24"/>
    <mergeCell ref="H24:J24"/>
    <mergeCell ref="E20:G20"/>
    <mergeCell ref="H18:J18"/>
    <mergeCell ref="H20:J20"/>
    <mergeCell ref="H19:J19"/>
    <mergeCell ref="H21:J21"/>
    <mergeCell ref="W21:Y21"/>
    <mergeCell ref="K22:M22"/>
    <mergeCell ref="H22:J22"/>
    <mergeCell ref="W18:Y18"/>
    <mergeCell ref="W20:Y20"/>
    <mergeCell ref="W19:Y19"/>
    <mergeCell ref="N22:P22"/>
    <mergeCell ref="N20:P20"/>
    <mergeCell ref="K19:M19"/>
    <mergeCell ref="E18:G18"/>
    <mergeCell ref="E19:G19"/>
    <mergeCell ref="Q21:S21"/>
    <mergeCell ref="Q20:S20"/>
    <mergeCell ref="Q19:S19"/>
    <mergeCell ref="K20:M20"/>
    <mergeCell ref="Q18:S18"/>
    <mergeCell ref="K21:M21"/>
    <mergeCell ref="N21:P21"/>
    <mergeCell ref="Z11:AB11"/>
    <mergeCell ref="AC15:AE15"/>
    <mergeCell ref="Z15:AB15"/>
    <mergeCell ref="AC12:AE12"/>
    <mergeCell ref="T12:V12"/>
    <mergeCell ref="K17:M17"/>
    <mergeCell ref="N17:P17"/>
    <mergeCell ref="W16:Y16"/>
    <mergeCell ref="W14:Y14"/>
    <mergeCell ref="Q13:S13"/>
    <mergeCell ref="T13:V13"/>
    <mergeCell ref="T14:V14"/>
    <mergeCell ref="E17:G17"/>
    <mergeCell ref="H17:J17"/>
    <mergeCell ref="E16:G16"/>
    <mergeCell ref="N14:P14"/>
    <mergeCell ref="Q14:S14"/>
    <mergeCell ref="K18:M18"/>
    <mergeCell ref="N16:P16"/>
    <mergeCell ref="K16:M16"/>
    <mergeCell ref="Q16:S16"/>
    <mergeCell ref="N15:P15"/>
    <mergeCell ref="N18:P18"/>
    <mergeCell ref="H16:J16"/>
  </mergeCells>
  <phoneticPr fontId="3"/>
  <pageMargins left="0.39370078740157483" right="0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B1:AH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8.625" style="10" customWidth="1"/>
    <col min="30" max="30" width="1.625" style="10" customWidth="1"/>
    <col min="31" max="31" width="7" style="10" customWidth="1"/>
    <col min="32" max="32" width="1.625" style="10" customWidth="1"/>
    <col min="33" max="16384" width="9" style="10"/>
  </cols>
  <sheetData>
    <row r="1" spans="2:34" ht="15" customHeight="1" x14ac:dyDescent="0.15"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2:34" ht="27" customHeight="1" x14ac:dyDescent="0.15">
      <c r="B2" s="22" t="s">
        <v>95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1"/>
      <c r="S2" s="19"/>
      <c r="T2" s="19"/>
      <c r="U2" s="19"/>
      <c r="V2" s="19"/>
      <c r="W2" s="19"/>
      <c r="X2" s="193" t="s">
        <v>204</v>
      </c>
      <c r="Y2" s="201"/>
      <c r="Z2" s="201"/>
      <c r="AA2" s="201"/>
      <c r="AB2" s="201"/>
    </row>
    <row r="3" spans="2:34" ht="25.5" customHeight="1" x14ac:dyDescent="0.15">
      <c r="C3" s="185" t="s">
        <v>162</v>
      </c>
      <c r="D3" s="185"/>
      <c r="E3" s="187" t="s">
        <v>25</v>
      </c>
      <c r="F3" s="187"/>
      <c r="G3" s="187"/>
      <c r="H3" s="187"/>
      <c r="I3" s="187"/>
      <c r="J3" s="187"/>
      <c r="K3" s="187" t="s">
        <v>26</v>
      </c>
      <c r="L3" s="187"/>
      <c r="M3" s="187"/>
      <c r="N3" s="187"/>
      <c r="O3" s="187"/>
      <c r="P3" s="187"/>
      <c r="Q3" s="187" t="s">
        <v>27</v>
      </c>
      <c r="R3" s="187"/>
      <c r="S3" s="187"/>
      <c r="T3" s="187"/>
      <c r="U3" s="187"/>
      <c r="V3" s="187"/>
      <c r="W3" s="187" t="s">
        <v>28</v>
      </c>
      <c r="X3" s="187"/>
      <c r="Y3" s="187"/>
      <c r="Z3" s="187"/>
      <c r="AA3" s="187"/>
      <c r="AB3" s="187"/>
      <c r="AD3" s="5"/>
      <c r="AE3" s="5"/>
    </row>
    <row r="4" spans="2:34" ht="25.5" customHeight="1" x14ac:dyDescent="0.15">
      <c r="E4" s="187"/>
      <c r="F4" s="187"/>
      <c r="G4" s="187"/>
      <c r="H4" s="212" t="s">
        <v>29</v>
      </c>
      <c r="I4" s="212"/>
      <c r="J4" s="212"/>
      <c r="K4" s="187"/>
      <c r="L4" s="187"/>
      <c r="M4" s="187"/>
      <c r="N4" s="212" t="s">
        <v>29</v>
      </c>
      <c r="O4" s="212"/>
      <c r="P4" s="212"/>
      <c r="Q4" s="187"/>
      <c r="R4" s="187"/>
      <c r="S4" s="187"/>
      <c r="T4" s="212" t="s">
        <v>29</v>
      </c>
      <c r="U4" s="212"/>
      <c r="V4" s="212"/>
      <c r="W4" s="187"/>
      <c r="X4" s="187"/>
      <c r="Y4" s="187"/>
      <c r="Z4" s="212" t="s">
        <v>29</v>
      </c>
      <c r="AA4" s="212"/>
      <c r="AB4" s="212"/>
    </row>
    <row r="5" spans="2:34" ht="25.5" customHeight="1" x14ac:dyDescent="0.15">
      <c r="B5" s="2" t="s">
        <v>5</v>
      </c>
      <c r="E5" s="187"/>
      <c r="F5" s="187"/>
      <c r="G5" s="187"/>
      <c r="H5" s="187" t="s">
        <v>30</v>
      </c>
      <c r="I5" s="187"/>
      <c r="J5" s="187"/>
      <c r="K5" s="187"/>
      <c r="L5" s="187"/>
      <c r="M5" s="187"/>
      <c r="N5" s="187" t="s">
        <v>30</v>
      </c>
      <c r="O5" s="187"/>
      <c r="P5" s="187"/>
      <c r="Q5" s="187"/>
      <c r="R5" s="187"/>
      <c r="S5" s="187"/>
      <c r="T5" s="187" t="s">
        <v>30</v>
      </c>
      <c r="U5" s="187"/>
      <c r="V5" s="187"/>
      <c r="W5" s="187"/>
      <c r="X5" s="187"/>
      <c r="Y5" s="187"/>
      <c r="Z5" s="187" t="s">
        <v>30</v>
      </c>
      <c r="AA5" s="187"/>
      <c r="AB5" s="187"/>
      <c r="AD5" s="206"/>
      <c r="AE5" s="206"/>
      <c r="AF5" s="206"/>
    </row>
    <row r="6" spans="2:34" ht="17.25" customHeight="1" x14ac:dyDescent="0.15">
      <c r="B6" s="189" t="s">
        <v>7</v>
      </c>
      <c r="C6" s="186">
        <v>24</v>
      </c>
      <c r="D6" s="186"/>
      <c r="E6" s="167">
        <v>6836</v>
      </c>
      <c r="F6" s="167"/>
      <c r="G6" s="167"/>
      <c r="H6" s="167">
        <v>3831</v>
      </c>
      <c r="I6" s="167"/>
      <c r="J6" s="167"/>
      <c r="K6" s="167">
        <v>1505</v>
      </c>
      <c r="L6" s="167"/>
      <c r="M6" s="167"/>
      <c r="N6" s="167">
        <v>812</v>
      </c>
      <c r="O6" s="167"/>
      <c r="P6" s="167"/>
      <c r="Q6" s="167">
        <v>2216</v>
      </c>
      <c r="R6" s="167"/>
      <c r="S6" s="167"/>
      <c r="T6" s="167">
        <v>849</v>
      </c>
      <c r="U6" s="167"/>
      <c r="V6" s="167"/>
      <c r="W6" s="167">
        <v>525</v>
      </c>
      <c r="X6" s="167"/>
      <c r="Y6" s="167"/>
      <c r="Z6" s="167">
        <v>232</v>
      </c>
      <c r="AA6" s="167"/>
      <c r="AB6" s="167"/>
      <c r="AD6" s="202"/>
      <c r="AE6" s="202"/>
      <c r="AF6" s="202"/>
    </row>
    <row r="7" spans="2:34" ht="17.25" customHeight="1" x14ac:dyDescent="0.15">
      <c r="B7" s="189"/>
      <c r="C7" s="186">
        <v>25</v>
      </c>
      <c r="D7" s="186"/>
      <c r="E7" s="167">
        <v>6840</v>
      </c>
      <c r="F7" s="167"/>
      <c r="G7" s="167"/>
      <c r="H7" s="167">
        <v>3849</v>
      </c>
      <c r="I7" s="167"/>
      <c r="J7" s="167"/>
      <c r="K7" s="167">
        <v>1495</v>
      </c>
      <c r="L7" s="167"/>
      <c r="M7" s="167"/>
      <c r="N7" s="167">
        <v>815</v>
      </c>
      <c r="O7" s="167"/>
      <c r="P7" s="167"/>
      <c r="Q7" s="167">
        <v>2116</v>
      </c>
      <c r="R7" s="167"/>
      <c r="S7" s="167"/>
      <c r="T7" s="167">
        <v>862</v>
      </c>
      <c r="U7" s="167"/>
      <c r="V7" s="167"/>
      <c r="W7" s="167">
        <v>534</v>
      </c>
      <c r="X7" s="167"/>
      <c r="Y7" s="167"/>
      <c r="Z7" s="167">
        <v>238</v>
      </c>
      <c r="AA7" s="167"/>
      <c r="AB7" s="167"/>
      <c r="AD7" s="202"/>
      <c r="AE7" s="202"/>
      <c r="AF7" s="202"/>
    </row>
    <row r="8" spans="2:34" ht="17.25" customHeight="1" x14ac:dyDescent="0.15">
      <c r="B8" s="189"/>
      <c r="C8" s="186">
        <v>26</v>
      </c>
      <c r="D8" s="186"/>
      <c r="E8" s="167">
        <v>6686</v>
      </c>
      <c r="F8" s="167"/>
      <c r="G8" s="167"/>
      <c r="H8" s="167">
        <v>3793</v>
      </c>
      <c r="I8" s="167"/>
      <c r="J8" s="167"/>
      <c r="K8" s="167">
        <v>1452</v>
      </c>
      <c r="L8" s="167"/>
      <c r="M8" s="167"/>
      <c r="N8" s="167">
        <v>798</v>
      </c>
      <c r="O8" s="167"/>
      <c r="P8" s="167"/>
      <c r="Q8" s="167">
        <v>2036</v>
      </c>
      <c r="R8" s="167"/>
      <c r="S8" s="167"/>
      <c r="T8" s="167">
        <v>886</v>
      </c>
      <c r="U8" s="167"/>
      <c r="V8" s="167"/>
      <c r="W8" s="167">
        <v>530</v>
      </c>
      <c r="X8" s="167"/>
      <c r="Y8" s="167"/>
      <c r="Z8" s="167">
        <v>246</v>
      </c>
      <c r="AA8" s="167"/>
      <c r="AB8" s="167"/>
      <c r="AD8" s="202"/>
      <c r="AE8" s="202"/>
      <c r="AF8" s="202"/>
    </row>
    <row r="9" spans="2:34" ht="17.25" customHeight="1" x14ac:dyDescent="0.15">
      <c r="B9" s="189"/>
      <c r="C9" s="186">
        <v>27</v>
      </c>
      <c r="D9" s="186"/>
      <c r="E9" s="167">
        <v>6570</v>
      </c>
      <c r="F9" s="167"/>
      <c r="G9" s="167"/>
      <c r="H9" s="167">
        <v>3659</v>
      </c>
      <c r="I9" s="167"/>
      <c r="J9" s="167"/>
      <c r="K9" s="167">
        <v>1478</v>
      </c>
      <c r="L9" s="167"/>
      <c r="M9" s="167"/>
      <c r="N9" s="167">
        <v>808</v>
      </c>
      <c r="O9" s="167"/>
      <c r="P9" s="167"/>
      <c r="Q9" s="167">
        <v>1980</v>
      </c>
      <c r="R9" s="167"/>
      <c r="S9" s="167"/>
      <c r="T9" s="167">
        <v>844</v>
      </c>
      <c r="U9" s="167"/>
      <c r="V9" s="167"/>
      <c r="W9" s="167">
        <v>558</v>
      </c>
      <c r="X9" s="167"/>
      <c r="Y9" s="167"/>
      <c r="Z9" s="167">
        <v>259</v>
      </c>
      <c r="AA9" s="167"/>
      <c r="AB9" s="167"/>
      <c r="AD9" s="202"/>
      <c r="AE9" s="202"/>
      <c r="AF9" s="202"/>
    </row>
    <row r="10" spans="2:34" ht="17.25" customHeight="1" x14ac:dyDescent="0.15">
      <c r="B10" s="189"/>
      <c r="C10" s="186">
        <v>28</v>
      </c>
      <c r="D10" s="186"/>
      <c r="E10" s="167">
        <v>6486</v>
      </c>
      <c r="F10" s="167"/>
      <c r="G10" s="167"/>
      <c r="H10" s="167">
        <v>3659</v>
      </c>
      <c r="I10" s="167"/>
      <c r="J10" s="167"/>
      <c r="K10" s="167">
        <v>1447</v>
      </c>
      <c r="L10" s="167"/>
      <c r="M10" s="167"/>
      <c r="N10" s="167">
        <v>799</v>
      </c>
      <c r="O10" s="167"/>
      <c r="P10" s="167"/>
      <c r="Q10" s="167">
        <v>1926</v>
      </c>
      <c r="R10" s="167"/>
      <c r="S10" s="167"/>
      <c r="T10" s="167">
        <v>870</v>
      </c>
      <c r="U10" s="167"/>
      <c r="V10" s="167"/>
      <c r="W10" s="167">
        <v>584</v>
      </c>
      <c r="X10" s="167"/>
      <c r="Y10" s="167"/>
      <c r="Z10" s="167">
        <v>278</v>
      </c>
      <c r="AA10" s="167"/>
      <c r="AB10" s="167"/>
      <c r="AD10" s="202"/>
      <c r="AE10" s="202"/>
      <c r="AF10" s="202"/>
    </row>
    <row r="11" spans="2:34" ht="17.25" customHeight="1" x14ac:dyDescent="0.15">
      <c r="B11" s="189"/>
      <c r="C11" s="186">
        <v>29</v>
      </c>
      <c r="D11" s="186"/>
      <c r="E11" s="167">
        <v>6362</v>
      </c>
      <c r="F11" s="167"/>
      <c r="G11" s="167"/>
      <c r="H11" s="167">
        <v>3543</v>
      </c>
      <c r="I11" s="167"/>
      <c r="J11" s="167"/>
      <c r="K11" s="167">
        <v>1470</v>
      </c>
      <c r="L11" s="167"/>
      <c r="M11" s="167"/>
      <c r="N11" s="167">
        <v>819</v>
      </c>
      <c r="O11" s="167"/>
      <c r="P11" s="167"/>
      <c r="Q11" s="167">
        <v>1892</v>
      </c>
      <c r="R11" s="167"/>
      <c r="S11" s="167"/>
      <c r="T11" s="167">
        <v>847</v>
      </c>
      <c r="U11" s="167"/>
      <c r="V11" s="167"/>
      <c r="W11" s="167">
        <v>595</v>
      </c>
      <c r="X11" s="167"/>
      <c r="Y11" s="167"/>
      <c r="Z11" s="167">
        <v>288</v>
      </c>
      <c r="AA11" s="167"/>
      <c r="AB11" s="167"/>
      <c r="AD11" s="34"/>
      <c r="AE11" s="34"/>
      <c r="AF11" s="34"/>
    </row>
    <row r="12" spans="2:34" ht="17.25" customHeight="1" x14ac:dyDescent="0.15">
      <c r="B12" s="189"/>
      <c r="C12" s="186">
        <v>30</v>
      </c>
      <c r="D12" s="186"/>
      <c r="E12" s="167">
        <v>6391</v>
      </c>
      <c r="F12" s="167"/>
      <c r="G12" s="167"/>
      <c r="H12" s="167">
        <v>3570</v>
      </c>
      <c r="I12" s="167"/>
      <c r="J12" s="167"/>
      <c r="K12" s="167">
        <v>1491</v>
      </c>
      <c r="L12" s="167"/>
      <c r="M12" s="167"/>
      <c r="N12" s="167">
        <v>848</v>
      </c>
      <c r="O12" s="167"/>
      <c r="P12" s="167"/>
      <c r="Q12" s="167">
        <v>1686</v>
      </c>
      <c r="R12" s="167"/>
      <c r="S12" s="167"/>
      <c r="T12" s="167">
        <v>790</v>
      </c>
      <c r="U12" s="167"/>
      <c r="V12" s="167"/>
      <c r="W12" s="167">
        <v>595</v>
      </c>
      <c r="X12" s="167"/>
      <c r="Y12" s="167"/>
      <c r="Z12" s="167">
        <v>291</v>
      </c>
      <c r="AA12" s="167"/>
      <c r="AB12" s="167"/>
      <c r="AD12" s="202"/>
      <c r="AE12" s="202"/>
      <c r="AF12" s="202"/>
    </row>
    <row r="13" spans="2:34" ht="17.25" customHeight="1" x14ac:dyDescent="0.15">
      <c r="B13" s="63" t="s">
        <v>226</v>
      </c>
      <c r="C13" s="24"/>
      <c r="D13" s="25" t="s">
        <v>172</v>
      </c>
      <c r="E13" s="167">
        <v>7168</v>
      </c>
      <c r="F13" s="167"/>
      <c r="G13" s="167"/>
      <c r="H13" s="167">
        <v>4111</v>
      </c>
      <c r="I13" s="167"/>
      <c r="J13" s="167"/>
      <c r="K13" s="167">
        <v>2230</v>
      </c>
      <c r="L13" s="167"/>
      <c r="M13" s="167"/>
      <c r="N13" s="167">
        <v>1441</v>
      </c>
      <c r="O13" s="167"/>
      <c r="P13" s="167"/>
      <c r="Q13" s="167">
        <v>1978</v>
      </c>
      <c r="R13" s="167"/>
      <c r="S13" s="167"/>
      <c r="T13" s="167">
        <v>891</v>
      </c>
      <c r="U13" s="167"/>
      <c r="V13" s="167"/>
      <c r="W13" s="167">
        <v>669</v>
      </c>
      <c r="X13" s="167"/>
      <c r="Y13" s="167"/>
      <c r="Z13" s="167">
        <v>308</v>
      </c>
      <c r="AA13" s="167"/>
      <c r="AB13" s="167"/>
      <c r="AC13" s="83"/>
      <c r="AD13" s="202"/>
      <c r="AE13" s="202"/>
      <c r="AF13" s="202"/>
    </row>
    <row r="14" spans="2:34" ht="17.25" customHeight="1" x14ac:dyDescent="0.15">
      <c r="B14" s="24"/>
      <c r="C14" s="24"/>
      <c r="D14" s="25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83"/>
      <c r="AD14" s="34"/>
      <c r="AE14" s="34"/>
      <c r="AF14" s="34"/>
    </row>
    <row r="15" spans="2:34" ht="17.25" customHeight="1" x14ac:dyDescent="0.15">
      <c r="B15" s="108"/>
      <c r="C15" s="24"/>
      <c r="D15" s="25" t="s">
        <v>150</v>
      </c>
      <c r="E15" s="167">
        <v>7130</v>
      </c>
      <c r="F15" s="167"/>
      <c r="G15" s="167"/>
      <c r="H15" s="167">
        <v>4113</v>
      </c>
      <c r="I15" s="167"/>
      <c r="J15" s="167"/>
      <c r="K15" s="167">
        <v>1682</v>
      </c>
      <c r="L15" s="167"/>
      <c r="M15" s="167"/>
      <c r="N15" s="167">
        <v>967</v>
      </c>
      <c r="O15" s="167"/>
      <c r="P15" s="167"/>
      <c r="Q15" s="167">
        <v>2046</v>
      </c>
      <c r="R15" s="167"/>
      <c r="S15" s="167"/>
      <c r="T15" s="167">
        <v>954</v>
      </c>
      <c r="U15" s="167"/>
      <c r="V15" s="167"/>
      <c r="W15" s="167">
        <v>667</v>
      </c>
      <c r="X15" s="167"/>
      <c r="Y15" s="167"/>
      <c r="Z15" s="167">
        <v>329</v>
      </c>
      <c r="AA15" s="167"/>
      <c r="AB15" s="167"/>
      <c r="AC15" s="83"/>
      <c r="AD15" s="210"/>
      <c r="AE15" s="211"/>
      <c r="AF15" s="211"/>
      <c r="AG15" s="74"/>
      <c r="AH15" s="83"/>
    </row>
    <row r="16" spans="2:34" ht="17.25" customHeight="1" x14ac:dyDescent="0.15">
      <c r="B16" s="108"/>
      <c r="C16" s="24"/>
      <c r="D16" s="25" t="s">
        <v>151</v>
      </c>
      <c r="E16" s="167">
        <v>6579</v>
      </c>
      <c r="F16" s="167"/>
      <c r="G16" s="167"/>
      <c r="H16" s="167">
        <v>3627</v>
      </c>
      <c r="I16" s="167"/>
      <c r="J16" s="167"/>
      <c r="K16" s="167">
        <v>1379</v>
      </c>
      <c r="L16" s="167"/>
      <c r="M16" s="167"/>
      <c r="N16" s="167">
        <v>753</v>
      </c>
      <c r="O16" s="167"/>
      <c r="P16" s="167"/>
      <c r="Q16" s="167">
        <v>1788</v>
      </c>
      <c r="R16" s="167"/>
      <c r="S16" s="167"/>
      <c r="T16" s="167">
        <v>816</v>
      </c>
      <c r="U16" s="167"/>
      <c r="V16" s="167"/>
      <c r="W16" s="167">
        <v>579</v>
      </c>
      <c r="X16" s="167"/>
      <c r="Y16" s="167"/>
      <c r="Z16" s="167">
        <v>279</v>
      </c>
      <c r="AA16" s="167"/>
      <c r="AB16" s="167"/>
      <c r="AC16" s="83"/>
      <c r="AD16" s="210"/>
      <c r="AE16" s="211"/>
      <c r="AF16" s="211"/>
    </row>
    <row r="17" spans="2:32" ht="17.25" customHeight="1" x14ac:dyDescent="0.15">
      <c r="B17" s="108"/>
      <c r="C17" s="24"/>
      <c r="D17" s="25" t="s">
        <v>152</v>
      </c>
      <c r="E17" s="167">
        <v>6448</v>
      </c>
      <c r="F17" s="167"/>
      <c r="G17" s="167"/>
      <c r="H17" s="167">
        <v>3565</v>
      </c>
      <c r="I17" s="167"/>
      <c r="J17" s="167"/>
      <c r="K17" s="167">
        <v>1363</v>
      </c>
      <c r="L17" s="167"/>
      <c r="M17" s="167"/>
      <c r="N17" s="167">
        <v>748</v>
      </c>
      <c r="O17" s="167"/>
      <c r="P17" s="167"/>
      <c r="Q17" s="167">
        <v>1547</v>
      </c>
      <c r="R17" s="167"/>
      <c r="S17" s="167"/>
      <c r="T17" s="167">
        <v>753</v>
      </c>
      <c r="U17" s="167"/>
      <c r="V17" s="167"/>
      <c r="W17" s="167">
        <v>571</v>
      </c>
      <c r="X17" s="167"/>
      <c r="Y17" s="167"/>
      <c r="Z17" s="167">
        <v>269</v>
      </c>
      <c r="AA17" s="167"/>
      <c r="AB17" s="167"/>
      <c r="AC17" s="83"/>
      <c r="AD17" s="210"/>
      <c r="AE17" s="211"/>
      <c r="AF17" s="211"/>
    </row>
    <row r="18" spans="2:32" ht="17.25" customHeight="1" x14ac:dyDescent="0.15">
      <c r="B18" s="108"/>
      <c r="C18" s="24"/>
      <c r="D18" s="25" t="s">
        <v>153</v>
      </c>
      <c r="E18" s="167">
        <v>6267</v>
      </c>
      <c r="F18" s="167"/>
      <c r="G18" s="167"/>
      <c r="H18" s="167">
        <v>3421</v>
      </c>
      <c r="I18" s="167"/>
      <c r="J18" s="167"/>
      <c r="K18" s="167">
        <v>1367</v>
      </c>
      <c r="L18" s="167"/>
      <c r="M18" s="167"/>
      <c r="N18" s="167">
        <v>727</v>
      </c>
      <c r="O18" s="167"/>
      <c r="P18" s="167"/>
      <c r="Q18" s="167">
        <v>1552</v>
      </c>
      <c r="R18" s="167"/>
      <c r="S18" s="167"/>
      <c r="T18" s="167">
        <v>697</v>
      </c>
      <c r="U18" s="167"/>
      <c r="V18" s="167"/>
      <c r="W18" s="167">
        <v>509</v>
      </c>
      <c r="X18" s="167"/>
      <c r="Y18" s="167"/>
      <c r="Z18" s="167">
        <v>260</v>
      </c>
      <c r="AA18" s="167"/>
      <c r="AB18" s="167"/>
      <c r="AC18" s="83"/>
      <c r="AD18" s="210"/>
      <c r="AE18" s="211"/>
      <c r="AF18" s="211"/>
    </row>
    <row r="19" spans="2:32" ht="17.25" customHeight="1" x14ac:dyDescent="0.15">
      <c r="B19" s="108"/>
      <c r="C19" s="24"/>
      <c r="D19" s="25" t="s">
        <v>154</v>
      </c>
      <c r="E19" s="167">
        <v>6137</v>
      </c>
      <c r="F19" s="167"/>
      <c r="G19" s="167"/>
      <c r="H19" s="167">
        <v>3374</v>
      </c>
      <c r="I19" s="167"/>
      <c r="J19" s="167"/>
      <c r="K19" s="167">
        <v>1222</v>
      </c>
      <c r="L19" s="167"/>
      <c r="M19" s="167"/>
      <c r="N19" s="167">
        <v>686</v>
      </c>
      <c r="O19" s="167"/>
      <c r="P19" s="167"/>
      <c r="Q19" s="167">
        <v>1416</v>
      </c>
      <c r="R19" s="167"/>
      <c r="S19" s="167"/>
      <c r="T19" s="167">
        <v>631</v>
      </c>
      <c r="U19" s="167"/>
      <c r="V19" s="167"/>
      <c r="W19" s="167">
        <v>515</v>
      </c>
      <c r="X19" s="167"/>
      <c r="Y19" s="167"/>
      <c r="Z19" s="167">
        <v>249</v>
      </c>
      <c r="AA19" s="167"/>
      <c r="AB19" s="167"/>
      <c r="AC19" s="83"/>
      <c r="AD19" s="210"/>
      <c r="AE19" s="211"/>
      <c r="AF19" s="211"/>
    </row>
    <row r="20" spans="2:32" ht="17.25" customHeight="1" x14ac:dyDescent="0.15">
      <c r="B20" s="108"/>
      <c r="C20" s="24"/>
      <c r="D20" s="25" t="s">
        <v>155</v>
      </c>
      <c r="E20" s="167">
        <v>6380</v>
      </c>
      <c r="F20" s="167"/>
      <c r="G20" s="167"/>
      <c r="H20" s="167">
        <v>3549</v>
      </c>
      <c r="I20" s="167"/>
      <c r="J20" s="167"/>
      <c r="K20" s="167">
        <v>1594</v>
      </c>
      <c r="L20" s="167"/>
      <c r="M20" s="167"/>
      <c r="N20" s="167">
        <v>915</v>
      </c>
      <c r="O20" s="167"/>
      <c r="P20" s="167"/>
      <c r="Q20" s="167">
        <v>1723</v>
      </c>
      <c r="R20" s="167"/>
      <c r="S20" s="167"/>
      <c r="T20" s="167">
        <v>828</v>
      </c>
      <c r="U20" s="167"/>
      <c r="V20" s="167"/>
      <c r="W20" s="167">
        <v>651</v>
      </c>
      <c r="X20" s="167"/>
      <c r="Y20" s="167"/>
      <c r="Z20" s="167">
        <v>329</v>
      </c>
      <c r="AA20" s="167"/>
      <c r="AB20" s="167"/>
      <c r="AC20" s="83"/>
      <c r="AD20" s="210"/>
      <c r="AE20" s="211"/>
      <c r="AF20" s="211"/>
    </row>
    <row r="21" spans="2:32" ht="17.25" customHeight="1" x14ac:dyDescent="0.15">
      <c r="B21" s="108"/>
      <c r="C21" s="24"/>
      <c r="D21" s="25" t="s">
        <v>156</v>
      </c>
      <c r="E21" s="167">
        <v>6069</v>
      </c>
      <c r="F21" s="167"/>
      <c r="G21" s="167"/>
      <c r="H21" s="167">
        <v>3346</v>
      </c>
      <c r="I21" s="167"/>
      <c r="J21" s="167"/>
      <c r="K21" s="167">
        <v>1246</v>
      </c>
      <c r="L21" s="167"/>
      <c r="M21" s="167"/>
      <c r="N21" s="167">
        <v>676</v>
      </c>
      <c r="O21" s="167"/>
      <c r="P21" s="167"/>
      <c r="Q21" s="167">
        <v>1576</v>
      </c>
      <c r="R21" s="167"/>
      <c r="S21" s="167"/>
      <c r="T21" s="167">
        <v>753</v>
      </c>
      <c r="U21" s="167"/>
      <c r="V21" s="167"/>
      <c r="W21" s="167">
        <v>584</v>
      </c>
      <c r="X21" s="167"/>
      <c r="Y21" s="167"/>
      <c r="Z21" s="167">
        <v>285</v>
      </c>
      <c r="AA21" s="167"/>
      <c r="AB21" s="167"/>
      <c r="AC21" s="83"/>
      <c r="AD21" s="210"/>
      <c r="AE21" s="211"/>
      <c r="AF21" s="211"/>
    </row>
    <row r="22" spans="2:32" ht="17.25" customHeight="1" x14ac:dyDescent="0.15">
      <c r="B22" s="108"/>
      <c r="C22" s="24"/>
      <c r="D22" s="25" t="s">
        <v>157</v>
      </c>
      <c r="E22" s="167">
        <v>5749</v>
      </c>
      <c r="F22" s="167"/>
      <c r="G22" s="167"/>
      <c r="H22" s="167">
        <v>3181</v>
      </c>
      <c r="I22" s="167"/>
      <c r="J22" s="167"/>
      <c r="K22" s="167">
        <v>1060</v>
      </c>
      <c r="L22" s="167"/>
      <c r="M22" s="167"/>
      <c r="N22" s="167">
        <v>566</v>
      </c>
      <c r="O22" s="167"/>
      <c r="P22" s="167"/>
      <c r="Q22" s="167">
        <v>1158</v>
      </c>
      <c r="R22" s="167"/>
      <c r="S22" s="167"/>
      <c r="T22" s="167">
        <v>522</v>
      </c>
      <c r="U22" s="167"/>
      <c r="V22" s="167"/>
      <c r="W22" s="167">
        <v>474</v>
      </c>
      <c r="X22" s="167"/>
      <c r="Y22" s="167"/>
      <c r="Z22" s="167">
        <v>230</v>
      </c>
      <c r="AA22" s="167"/>
      <c r="AB22" s="167"/>
      <c r="AD22" s="202"/>
      <c r="AE22" s="202"/>
      <c r="AF22" s="202"/>
    </row>
    <row r="23" spans="2:32" ht="17.25" customHeight="1" x14ac:dyDescent="0.15">
      <c r="B23" s="63" t="s">
        <v>228</v>
      </c>
      <c r="C23" s="24"/>
      <c r="D23" s="25" t="s">
        <v>158</v>
      </c>
      <c r="E23" s="167">
        <v>6066</v>
      </c>
      <c r="F23" s="167"/>
      <c r="G23" s="167"/>
      <c r="H23" s="167">
        <v>3404</v>
      </c>
      <c r="I23" s="167"/>
      <c r="J23" s="167"/>
      <c r="K23" s="167">
        <v>1619</v>
      </c>
      <c r="L23" s="167"/>
      <c r="M23" s="167"/>
      <c r="N23" s="167">
        <v>911</v>
      </c>
      <c r="O23" s="167"/>
      <c r="P23" s="167"/>
      <c r="Q23" s="167">
        <v>1570</v>
      </c>
      <c r="R23" s="167"/>
      <c r="S23" s="167"/>
      <c r="T23" s="167">
        <v>714</v>
      </c>
      <c r="U23" s="167"/>
      <c r="V23" s="167"/>
      <c r="W23" s="167">
        <v>482</v>
      </c>
      <c r="X23" s="167"/>
      <c r="Y23" s="167"/>
      <c r="Z23" s="167">
        <v>233</v>
      </c>
      <c r="AA23" s="167"/>
      <c r="AB23" s="167"/>
      <c r="AD23" s="34"/>
      <c r="AE23" s="34"/>
      <c r="AF23" s="34"/>
    </row>
    <row r="24" spans="2:32" ht="17.25" customHeight="1" x14ac:dyDescent="0.15">
      <c r="B24" s="63"/>
      <c r="C24" s="24"/>
      <c r="D24" s="25" t="s">
        <v>159</v>
      </c>
      <c r="E24" s="167">
        <v>6248</v>
      </c>
      <c r="F24" s="167"/>
      <c r="G24" s="167"/>
      <c r="H24" s="167">
        <v>3494</v>
      </c>
      <c r="I24" s="167"/>
      <c r="J24" s="167"/>
      <c r="K24" s="167">
        <v>1602</v>
      </c>
      <c r="L24" s="167"/>
      <c r="M24" s="167"/>
      <c r="N24" s="167">
        <v>899</v>
      </c>
      <c r="O24" s="167"/>
      <c r="P24" s="167"/>
      <c r="Q24" s="167">
        <v>1988</v>
      </c>
      <c r="R24" s="167"/>
      <c r="S24" s="167"/>
      <c r="T24" s="167">
        <v>979</v>
      </c>
      <c r="U24" s="167"/>
      <c r="V24" s="167"/>
      <c r="W24" s="167">
        <v>638</v>
      </c>
      <c r="X24" s="167"/>
      <c r="Y24" s="167"/>
      <c r="Z24" s="167">
        <v>309</v>
      </c>
      <c r="AA24" s="167"/>
      <c r="AB24" s="167"/>
      <c r="AD24" s="34"/>
      <c r="AE24" s="34"/>
      <c r="AF24" s="34"/>
    </row>
    <row r="25" spans="2:32" ht="17.25" customHeight="1" x14ac:dyDescent="0.15">
      <c r="B25" s="96"/>
      <c r="D25" s="80" t="s">
        <v>229</v>
      </c>
      <c r="E25" s="194">
        <v>6455</v>
      </c>
      <c r="F25" s="194"/>
      <c r="G25" s="194"/>
      <c r="H25" s="194">
        <v>3659</v>
      </c>
      <c r="I25" s="194"/>
      <c r="J25" s="194"/>
      <c r="K25" s="194">
        <v>1529</v>
      </c>
      <c r="L25" s="194"/>
      <c r="M25" s="194"/>
      <c r="N25" s="194">
        <v>888</v>
      </c>
      <c r="O25" s="194"/>
      <c r="P25" s="194"/>
      <c r="Q25" s="194">
        <v>1888</v>
      </c>
      <c r="R25" s="194"/>
      <c r="S25" s="194"/>
      <c r="T25" s="194">
        <v>939</v>
      </c>
      <c r="U25" s="194"/>
      <c r="V25" s="194"/>
      <c r="W25" s="194">
        <v>799</v>
      </c>
      <c r="X25" s="194"/>
      <c r="Y25" s="194"/>
      <c r="Z25" s="194">
        <v>406</v>
      </c>
      <c r="AA25" s="194"/>
      <c r="AB25" s="194"/>
      <c r="AD25" s="202"/>
      <c r="AE25" s="202"/>
      <c r="AF25" s="202"/>
    </row>
    <row r="26" spans="2:32" ht="17.25" customHeight="1" x14ac:dyDescent="0.15">
      <c r="B26" s="96"/>
      <c r="D26" s="13" t="s">
        <v>231</v>
      </c>
      <c r="E26" s="196">
        <f>E28+E30+E34+E36+E38+E40+E42</f>
        <v>6920</v>
      </c>
      <c r="F26" s="196"/>
      <c r="G26" s="196"/>
      <c r="H26" s="196">
        <f>H28+H30+H34+H36+H38+H40+H42</f>
        <v>4091</v>
      </c>
      <c r="I26" s="196"/>
      <c r="J26" s="196"/>
      <c r="K26" s="196">
        <f>K28+K30+K34+K36+K38+K40+K42</f>
        <v>2168</v>
      </c>
      <c r="L26" s="196"/>
      <c r="M26" s="196"/>
      <c r="N26" s="196">
        <f>N28+N30+N34+N36+N38+N40+N42</f>
        <v>1387</v>
      </c>
      <c r="O26" s="196"/>
      <c r="P26" s="196"/>
      <c r="Q26" s="196">
        <f>Q28+Q30+Q34+Q36+Q38+Q40+Q42</f>
        <v>1704</v>
      </c>
      <c r="R26" s="196"/>
      <c r="S26" s="196"/>
      <c r="T26" s="196">
        <f>T28+T30+T34+T36+T38+T40+T42</f>
        <v>777</v>
      </c>
      <c r="U26" s="196"/>
      <c r="V26" s="196"/>
      <c r="W26" s="196">
        <f>W28+W30+W34+W36+W38+W40+W42</f>
        <v>651</v>
      </c>
      <c r="X26" s="196"/>
      <c r="Y26" s="196"/>
      <c r="Z26" s="196">
        <f>Z28+Z30+Z34+Z36+Z38+Z40+Z42</f>
        <v>311</v>
      </c>
      <c r="AA26" s="196"/>
      <c r="AB26" s="196"/>
      <c r="AD26" s="202"/>
      <c r="AE26" s="202"/>
      <c r="AF26" s="202"/>
    </row>
    <row r="27" spans="2:32" ht="20.25" customHeight="1" x14ac:dyDescent="0.15">
      <c r="B27" s="190" t="s">
        <v>8</v>
      </c>
      <c r="C27" s="190"/>
      <c r="D27" s="190"/>
      <c r="E27" s="171">
        <f>IF(ISERROR((E26-E13)/E13*100),"―",(E26-E13)/E13*100)</f>
        <v>-3.4598214285714288</v>
      </c>
      <c r="F27" s="171"/>
      <c r="G27" s="171"/>
      <c r="H27" s="171">
        <f>IF(ISERROR((H26-H13)/H13*100),"―",(H26-H13)/H13*100)</f>
        <v>-0.48649963512527367</v>
      </c>
      <c r="I27" s="171"/>
      <c r="J27" s="171"/>
      <c r="K27" s="171">
        <f>IF(ISERROR((K26-K13)/K13*100),"―",(K26-K13)/K13*100)</f>
        <v>-2.7802690582959642</v>
      </c>
      <c r="L27" s="171"/>
      <c r="M27" s="171"/>
      <c r="N27" s="171">
        <f>IF(ISERROR((N26-N13)/N13*100),"―",(N26-N13)/N13*100)</f>
        <v>-3.747397640527411</v>
      </c>
      <c r="O27" s="171"/>
      <c r="P27" s="171"/>
      <c r="Q27" s="171">
        <f>IF(ISERROR((Q26-Q13)/Q13*100),"―",(Q26-Q13)/Q13*100)</f>
        <v>-13.852376137512639</v>
      </c>
      <c r="R27" s="171"/>
      <c r="S27" s="171"/>
      <c r="T27" s="171">
        <f>IF(ISERROR((T26-T13)/T13*100),"―",(T26-T13)/T13*100)</f>
        <v>-12.794612794612794</v>
      </c>
      <c r="U27" s="171"/>
      <c r="V27" s="171"/>
      <c r="W27" s="171">
        <f>IF(ISERROR((W26-W13)/W13*100),"―",(W26-W13)/W13*100)</f>
        <v>-2.6905829596412558</v>
      </c>
      <c r="X27" s="171"/>
      <c r="Y27" s="171"/>
      <c r="Z27" s="171">
        <f>IF(ISERROR((Z26-Z13)/Z13*100),"―",(Z26-Z13)/Z13*100)</f>
        <v>0.97402597402597402</v>
      </c>
      <c r="AA27" s="171"/>
      <c r="AB27" s="171"/>
      <c r="AD27" s="204"/>
      <c r="AE27" s="204"/>
      <c r="AF27" s="204"/>
    </row>
    <row r="28" spans="2:32" ht="17.25" customHeight="1" x14ac:dyDescent="0.15">
      <c r="B28" s="182" t="s">
        <v>88</v>
      </c>
      <c r="C28" s="177" t="s">
        <v>9</v>
      </c>
      <c r="D28" s="177"/>
      <c r="E28" s="170">
        <v>3609</v>
      </c>
      <c r="F28" s="170"/>
      <c r="G28" s="170"/>
      <c r="H28" s="170">
        <v>2058</v>
      </c>
      <c r="I28" s="170"/>
      <c r="J28" s="170"/>
      <c r="K28" s="170">
        <v>1101</v>
      </c>
      <c r="L28" s="170"/>
      <c r="M28" s="170"/>
      <c r="N28" s="170">
        <v>673</v>
      </c>
      <c r="O28" s="170"/>
      <c r="P28" s="170"/>
      <c r="Q28" s="170">
        <v>887</v>
      </c>
      <c r="R28" s="170"/>
      <c r="S28" s="170"/>
      <c r="T28" s="170">
        <v>403</v>
      </c>
      <c r="U28" s="170"/>
      <c r="V28" s="170"/>
      <c r="W28" s="170">
        <v>286</v>
      </c>
      <c r="X28" s="170"/>
      <c r="Y28" s="170"/>
      <c r="Z28" s="170">
        <v>142</v>
      </c>
      <c r="AA28" s="170"/>
      <c r="AB28" s="170"/>
      <c r="AD28" s="204"/>
      <c r="AE28" s="204"/>
      <c r="AF28" s="204"/>
    </row>
    <row r="29" spans="2:32" ht="17.25" customHeight="1" x14ac:dyDescent="0.15">
      <c r="B29" s="182"/>
      <c r="C29" s="177"/>
      <c r="D29" s="177"/>
      <c r="E29" s="28" t="s">
        <v>200</v>
      </c>
      <c r="F29" s="39">
        <v>-1.6</v>
      </c>
      <c r="G29" s="28" t="s">
        <v>201</v>
      </c>
      <c r="H29" s="28" t="s">
        <v>198</v>
      </c>
      <c r="I29" s="39">
        <v>3.2</v>
      </c>
      <c r="J29" s="28" t="s">
        <v>199</v>
      </c>
      <c r="K29" s="28" t="s">
        <v>198</v>
      </c>
      <c r="L29" s="39">
        <v>0.5</v>
      </c>
      <c r="M29" s="28" t="s">
        <v>199</v>
      </c>
      <c r="N29" s="28" t="s">
        <v>198</v>
      </c>
      <c r="O29" s="39">
        <v>-2.9</v>
      </c>
      <c r="P29" s="28" t="s">
        <v>199</v>
      </c>
      <c r="Q29" s="28" t="s">
        <v>198</v>
      </c>
      <c r="R29" s="39">
        <v>-17.3</v>
      </c>
      <c r="S29" s="28" t="s">
        <v>199</v>
      </c>
      <c r="T29" s="28" t="s">
        <v>198</v>
      </c>
      <c r="U29" s="39">
        <v>-15.9</v>
      </c>
      <c r="V29" s="28" t="s">
        <v>199</v>
      </c>
      <c r="W29" s="28" t="s">
        <v>198</v>
      </c>
      <c r="X29" s="39">
        <v>-0.7</v>
      </c>
      <c r="Y29" s="28" t="s">
        <v>199</v>
      </c>
      <c r="Z29" s="28" t="s">
        <v>198</v>
      </c>
      <c r="AA29" s="39">
        <v>8.4</v>
      </c>
      <c r="AB29" s="28" t="s">
        <v>199</v>
      </c>
      <c r="AC29" s="81"/>
      <c r="AD29" s="205"/>
      <c r="AE29" s="205"/>
      <c r="AF29" s="205"/>
    </row>
    <row r="30" spans="2:32" ht="17.25" customHeight="1" x14ac:dyDescent="0.15">
      <c r="B30" s="182"/>
      <c r="C30" s="177" t="s">
        <v>10</v>
      </c>
      <c r="D30" s="177"/>
      <c r="E30" s="170">
        <v>622</v>
      </c>
      <c r="F30" s="170"/>
      <c r="G30" s="170"/>
      <c r="H30" s="170">
        <v>416</v>
      </c>
      <c r="I30" s="170"/>
      <c r="J30" s="170"/>
      <c r="K30" s="170">
        <v>193</v>
      </c>
      <c r="L30" s="170"/>
      <c r="M30" s="170"/>
      <c r="N30" s="170">
        <v>143</v>
      </c>
      <c r="O30" s="170"/>
      <c r="P30" s="170"/>
      <c r="Q30" s="170">
        <v>128</v>
      </c>
      <c r="R30" s="170"/>
      <c r="S30" s="170"/>
      <c r="T30" s="170">
        <v>58</v>
      </c>
      <c r="U30" s="170"/>
      <c r="V30" s="170"/>
      <c r="W30" s="170">
        <v>67</v>
      </c>
      <c r="X30" s="170"/>
      <c r="Y30" s="170"/>
      <c r="Z30" s="170">
        <v>42</v>
      </c>
      <c r="AA30" s="170"/>
      <c r="AB30" s="170"/>
      <c r="AD30" s="2"/>
      <c r="AE30" s="1"/>
      <c r="AF30" s="2"/>
    </row>
    <row r="31" spans="2:32" ht="17.25" customHeight="1" x14ac:dyDescent="0.15">
      <c r="B31" s="182"/>
      <c r="C31" s="190"/>
      <c r="D31" s="190"/>
      <c r="E31" s="28" t="s">
        <v>90</v>
      </c>
      <c r="F31" s="39">
        <v>-4</v>
      </c>
      <c r="G31" s="28" t="s">
        <v>91</v>
      </c>
      <c r="H31" s="28" t="s">
        <v>198</v>
      </c>
      <c r="I31" s="39">
        <v>-1.9</v>
      </c>
      <c r="J31" s="28" t="s">
        <v>199</v>
      </c>
      <c r="K31" s="28" t="s">
        <v>198</v>
      </c>
      <c r="L31" s="39">
        <v>12.2</v>
      </c>
      <c r="M31" s="28" t="s">
        <v>199</v>
      </c>
      <c r="N31" s="28" t="s">
        <v>198</v>
      </c>
      <c r="O31" s="39">
        <v>18.2</v>
      </c>
      <c r="P31" s="28" t="s">
        <v>199</v>
      </c>
      <c r="Q31" s="28" t="s">
        <v>198</v>
      </c>
      <c r="R31" s="39">
        <v>4.9000000000000004</v>
      </c>
      <c r="S31" s="28" t="s">
        <v>199</v>
      </c>
      <c r="T31" s="28" t="s">
        <v>198</v>
      </c>
      <c r="U31" s="39">
        <v>-9.4</v>
      </c>
      <c r="V31" s="28" t="s">
        <v>199</v>
      </c>
      <c r="W31" s="28" t="s">
        <v>198</v>
      </c>
      <c r="X31" s="39">
        <v>6.3</v>
      </c>
      <c r="Y31" s="28" t="s">
        <v>199</v>
      </c>
      <c r="Z31" s="28" t="s">
        <v>198</v>
      </c>
      <c r="AA31" s="39">
        <v>20</v>
      </c>
      <c r="AB31" s="28" t="s">
        <v>199</v>
      </c>
      <c r="AD31" s="202"/>
      <c r="AE31" s="202"/>
      <c r="AF31" s="202"/>
    </row>
    <row r="32" spans="2:32" ht="17.25" customHeight="1" x14ac:dyDescent="0.15">
      <c r="B32" s="38" t="s">
        <v>90</v>
      </c>
      <c r="C32" s="192" t="s">
        <v>105</v>
      </c>
      <c r="D32" s="192"/>
      <c r="E32" s="179">
        <v>186</v>
      </c>
      <c r="F32" s="179"/>
      <c r="G32" s="179"/>
      <c r="H32" s="179">
        <v>124</v>
      </c>
      <c r="I32" s="179"/>
      <c r="J32" s="179"/>
      <c r="K32" s="179">
        <v>59</v>
      </c>
      <c r="L32" s="179"/>
      <c r="M32" s="179"/>
      <c r="N32" s="179">
        <v>42</v>
      </c>
      <c r="O32" s="179"/>
      <c r="P32" s="179"/>
      <c r="Q32" s="179">
        <v>39</v>
      </c>
      <c r="R32" s="179"/>
      <c r="S32" s="179"/>
      <c r="T32" s="179">
        <v>14</v>
      </c>
      <c r="U32" s="179"/>
      <c r="V32" s="179"/>
      <c r="W32" s="179">
        <v>18</v>
      </c>
      <c r="X32" s="179"/>
      <c r="Y32" s="179"/>
      <c r="Z32" s="179">
        <v>11</v>
      </c>
      <c r="AA32" s="179"/>
      <c r="AB32" s="179"/>
      <c r="AD32" s="2"/>
      <c r="AE32" s="1"/>
      <c r="AF32" s="2"/>
    </row>
    <row r="33" spans="2:32" ht="17.25" customHeight="1" x14ac:dyDescent="0.15">
      <c r="B33" s="19">
        <v>4</v>
      </c>
      <c r="C33" s="190"/>
      <c r="D33" s="190"/>
      <c r="E33" s="41" t="s">
        <v>198</v>
      </c>
      <c r="F33" s="39">
        <v>-8.8000000000000007</v>
      </c>
      <c r="G33" s="41" t="s">
        <v>199</v>
      </c>
      <c r="H33" s="41" t="s">
        <v>198</v>
      </c>
      <c r="I33" s="39">
        <v>-9.5</v>
      </c>
      <c r="J33" s="41" t="s">
        <v>199</v>
      </c>
      <c r="K33" s="41" t="s">
        <v>198</v>
      </c>
      <c r="L33" s="51">
        <v>1.7</v>
      </c>
      <c r="M33" s="41" t="s">
        <v>199</v>
      </c>
      <c r="N33" s="41" t="s">
        <v>198</v>
      </c>
      <c r="O33" s="51">
        <v>0</v>
      </c>
      <c r="P33" s="41" t="s">
        <v>199</v>
      </c>
      <c r="Q33" s="41" t="s">
        <v>198</v>
      </c>
      <c r="R33" s="51">
        <v>-26.4</v>
      </c>
      <c r="S33" s="41" t="s">
        <v>199</v>
      </c>
      <c r="T33" s="41" t="s">
        <v>198</v>
      </c>
      <c r="U33" s="51">
        <v>-53.3</v>
      </c>
      <c r="V33" s="41" t="s">
        <v>199</v>
      </c>
      <c r="W33" s="41" t="s">
        <v>198</v>
      </c>
      <c r="X33" s="51">
        <v>-35.700000000000003</v>
      </c>
      <c r="Y33" s="41" t="s">
        <v>199</v>
      </c>
      <c r="Z33" s="41" t="s">
        <v>198</v>
      </c>
      <c r="AA33" s="51">
        <v>-45</v>
      </c>
      <c r="AB33" s="41" t="s">
        <v>199</v>
      </c>
      <c r="AD33" s="202"/>
      <c r="AE33" s="202"/>
      <c r="AF33" s="202"/>
    </row>
    <row r="34" spans="2:32" ht="17.25" customHeight="1" x14ac:dyDescent="0.15">
      <c r="B34" s="87" t="s">
        <v>89</v>
      </c>
      <c r="C34" s="177" t="s">
        <v>11</v>
      </c>
      <c r="D34" s="177"/>
      <c r="E34" s="170">
        <v>829</v>
      </c>
      <c r="F34" s="170"/>
      <c r="G34" s="170"/>
      <c r="H34" s="170">
        <v>480</v>
      </c>
      <c r="I34" s="170"/>
      <c r="J34" s="170"/>
      <c r="K34" s="170">
        <v>275</v>
      </c>
      <c r="L34" s="170"/>
      <c r="M34" s="170"/>
      <c r="N34" s="170">
        <v>177</v>
      </c>
      <c r="O34" s="170"/>
      <c r="P34" s="170"/>
      <c r="Q34" s="170">
        <v>219</v>
      </c>
      <c r="R34" s="170"/>
      <c r="S34" s="170"/>
      <c r="T34" s="170">
        <v>99</v>
      </c>
      <c r="U34" s="170"/>
      <c r="V34" s="170"/>
      <c r="W34" s="170">
        <v>94</v>
      </c>
      <c r="X34" s="170"/>
      <c r="Y34" s="170"/>
      <c r="Z34" s="170">
        <v>37</v>
      </c>
      <c r="AA34" s="170"/>
      <c r="AB34" s="170"/>
      <c r="AD34" s="2"/>
      <c r="AE34" s="1"/>
      <c r="AF34" s="2"/>
    </row>
    <row r="35" spans="2:32" ht="17.25" customHeight="1" x14ac:dyDescent="0.15">
      <c r="B35" s="38" t="s">
        <v>91</v>
      </c>
      <c r="C35" s="177"/>
      <c r="D35" s="177"/>
      <c r="E35" s="28" t="s">
        <v>90</v>
      </c>
      <c r="F35" s="39">
        <v>-4.7</v>
      </c>
      <c r="G35" s="28" t="s">
        <v>91</v>
      </c>
      <c r="H35" s="28" t="s">
        <v>198</v>
      </c>
      <c r="I35" s="39">
        <v>3.2</v>
      </c>
      <c r="J35" s="28" t="s">
        <v>199</v>
      </c>
      <c r="K35" s="28" t="s">
        <v>198</v>
      </c>
      <c r="L35" s="39">
        <v>0.7</v>
      </c>
      <c r="M35" s="28" t="s">
        <v>199</v>
      </c>
      <c r="N35" s="28" t="s">
        <v>198</v>
      </c>
      <c r="O35" s="39">
        <v>6</v>
      </c>
      <c r="P35" s="28" t="s">
        <v>199</v>
      </c>
      <c r="Q35" s="28" t="s">
        <v>198</v>
      </c>
      <c r="R35" s="39">
        <v>-15.1</v>
      </c>
      <c r="S35" s="28" t="s">
        <v>199</v>
      </c>
      <c r="T35" s="28" t="s">
        <v>198</v>
      </c>
      <c r="U35" s="39">
        <v>-13.2</v>
      </c>
      <c r="V35" s="28" t="s">
        <v>199</v>
      </c>
      <c r="W35" s="28" t="s">
        <v>198</v>
      </c>
      <c r="X35" s="39">
        <v>-27.7</v>
      </c>
      <c r="Y35" s="28" t="s">
        <v>199</v>
      </c>
      <c r="Z35" s="28" t="s">
        <v>198</v>
      </c>
      <c r="AA35" s="39">
        <v>-31.5</v>
      </c>
      <c r="AB35" s="28" t="s">
        <v>199</v>
      </c>
      <c r="AD35" s="202"/>
      <c r="AE35" s="202"/>
      <c r="AF35" s="202"/>
    </row>
    <row r="36" spans="2:32" ht="17.25" customHeight="1" x14ac:dyDescent="0.15">
      <c r="B36" s="19" t="s">
        <v>112</v>
      </c>
      <c r="C36" s="177" t="s">
        <v>12</v>
      </c>
      <c r="D36" s="177"/>
      <c r="E36" s="170">
        <v>384</v>
      </c>
      <c r="F36" s="170"/>
      <c r="G36" s="170"/>
      <c r="H36" s="170">
        <v>242</v>
      </c>
      <c r="I36" s="170"/>
      <c r="J36" s="170"/>
      <c r="K36" s="170">
        <v>127</v>
      </c>
      <c r="L36" s="170"/>
      <c r="M36" s="170"/>
      <c r="N36" s="170">
        <v>82</v>
      </c>
      <c r="O36" s="170"/>
      <c r="P36" s="170"/>
      <c r="Q36" s="170">
        <v>87</v>
      </c>
      <c r="R36" s="170"/>
      <c r="S36" s="170"/>
      <c r="T36" s="170">
        <v>39</v>
      </c>
      <c r="U36" s="170"/>
      <c r="V36" s="170"/>
      <c r="W36" s="170">
        <v>41</v>
      </c>
      <c r="X36" s="170"/>
      <c r="Y36" s="170"/>
      <c r="Z36" s="170">
        <v>18</v>
      </c>
      <c r="AA36" s="170"/>
      <c r="AB36" s="170"/>
      <c r="AD36" s="2"/>
      <c r="AE36" s="1"/>
      <c r="AF36" s="2"/>
    </row>
    <row r="37" spans="2:32" ht="17.25" customHeight="1" x14ac:dyDescent="0.15">
      <c r="B37" s="182" t="s">
        <v>14</v>
      </c>
      <c r="C37" s="177"/>
      <c r="D37" s="177"/>
      <c r="E37" s="28" t="s">
        <v>90</v>
      </c>
      <c r="F37" s="39">
        <v>5.2</v>
      </c>
      <c r="G37" s="28" t="s">
        <v>91</v>
      </c>
      <c r="H37" s="28" t="s">
        <v>198</v>
      </c>
      <c r="I37" s="39">
        <v>3.9</v>
      </c>
      <c r="J37" s="28" t="s">
        <v>199</v>
      </c>
      <c r="K37" s="28" t="s">
        <v>198</v>
      </c>
      <c r="L37" s="39">
        <v>-12.4</v>
      </c>
      <c r="M37" s="28" t="s">
        <v>199</v>
      </c>
      <c r="N37" s="28" t="s">
        <v>198</v>
      </c>
      <c r="O37" s="39">
        <v>-18</v>
      </c>
      <c r="P37" s="28" t="s">
        <v>199</v>
      </c>
      <c r="Q37" s="28" t="s">
        <v>198</v>
      </c>
      <c r="R37" s="39">
        <v>-13.9</v>
      </c>
      <c r="S37" s="28" t="s">
        <v>199</v>
      </c>
      <c r="T37" s="28" t="s">
        <v>198</v>
      </c>
      <c r="U37" s="39">
        <v>0</v>
      </c>
      <c r="V37" s="28" t="s">
        <v>199</v>
      </c>
      <c r="W37" s="28" t="s">
        <v>198</v>
      </c>
      <c r="X37" s="39">
        <v>2.5</v>
      </c>
      <c r="Y37" s="28" t="s">
        <v>199</v>
      </c>
      <c r="Z37" s="28" t="s">
        <v>198</v>
      </c>
      <c r="AA37" s="39">
        <v>-14.3</v>
      </c>
      <c r="AB37" s="28" t="s">
        <v>199</v>
      </c>
      <c r="AD37" s="202"/>
      <c r="AE37" s="202"/>
      <c r="AF37" s="202"/>
    </row>
    <row r="38" spans="2:32" ht="17.25" customHeight="1" x14ac:dyDescent="0.15">
      <c r="B38" s="182"/>
      <c r="C38" s="177" t="s">
        <v>13</v>
      </c>
      <c r="D38" s="177"/>
      <c r="E38" s="170">
        <v>382</v>
      </c>
      <c r="F38" s="170"/>
      <c r="G38" s="170"/>
      <c r="H38" s="170">
        <v>219</v>
      </c>
      <c r="I38" s="170"/>
      <c r="J38" s="170"/>
      <c r="K38" s="170">
        <v>127</v>
      </c>
      <c r="L38" s="170"/>
      <c r="M38" s="170"/>
      <c r="N38" s="170">
        <v>79</v>
      </c>
      <c r="O38" s="170"/>
      <c r="P38" s="170"/>
      <c r="Q38" s="170">
        <v>112</v>
      </c>
      <c r="R38" s="170"/>
      <c r="S38" s="170"/>
      <c r="T38" s="170">
        <v>53</v>
      </c>
      <c r="U38" s="170"/>
      <c r="V38" s="170"/>
      <c r="W38" s="170">
        <v>48</v>
      </c>
      <c r="X38" s="170"/>
      <c r="Y38" s="170"/>
      <c r="Z38" s="170">
        <v>19</v>
      </c>
      <c r="AA38" s="170"/>
      <c r="AB38" s="170"/>
      <c r="AD38" s="2"/>
      <c r="AE38" s="1"/>
      <c r="AF38" s="2"/>
    </row>
    <row r="39" spans="2:32" ht="17.25" customHeight="1" x14ac:dyDescent="0.15">
      <c r="B39" s="182"/>
      <c r="C39" s="177"/>
      <c r="D39" s="177"/>
      <c r="E39" s="28" t="s">
        <v>90</v>
      </c>
      <c r="F39" s="39">
        <v>-13</v>
      </c>
      <c r="G39" s="28" t="s">
        <v>91</v>
      </c>
      <c r="H39" s="28" t="s">
        <v>198</v>
      </c>
      <c r="I39" s="39">
        <v>-12.7</v>
      </c>
      <c r="J39" s="28" t="s">
        <v>199</v>
      </c>
      <c r="K39" s="28" t="s">
        <v>198</v>
      </c>
      <c r="L39" s="39">
        <v>-10.6</v>
      </c>
      <c r="M39" s="28" t="s">
        <v>199</v>
      </c>
      <c r="N39" s="28" t="s">
        <v>198</v>
      </c>
      <c r="O39" s="39">
        <v>-12.2</v>
      </c>
      <c r="P39" s="28" t="s">
        <v>199</v>
      </c>
      <c r="Q39" s="28" t="s">
        <v>198</v>
      </c>
      <c r="R39" s="39">
        <v>-1.8</v>
      </c>
      <c r="S39" s="28" t="s">
        <v>199</v>
      </c>
      <c r="T39" s="28" t="s">
        <v>198</v>
      </c>
      <c r="U39" s="39">
        <v>26.2</v>
      </c>
      <c r="V39" s="28" t="s">
        <v>199</v>
      </c>
      <c r="W39" s="28" t="s">
        <v>198</v>
      </c>
      <c r="X39" s="39">
        <v>4.3</v>
      </c>
      <c r="Y39" s="28" t="s">
        <v>199</v>
      </c>
      <c r="Z39" s="28" t="s">
        <v>198</v>
      </c>
      <c r="AA39" s="39">
        <v>0</v>
      </c>
      <c r="AB39" s="28" t="s">
        <v>199</v>
      </c>
      <c r="AD39" s="202"/>
      <c r="AE39" s="202"/>
      <c r="AF39" s="202"/>
    </row>
    <row r="40" spans="2:32" ht="17.25" customHeight="1" x14ac:dyDescent="0.15">
      <c r="B40" s="182"/>
      <c r="C40" s="177" t="s">
        <v>15</v>
      </c>
      <c r="D40" s="177"/>
      <c r="E40" s="170">
        <v>474</v>
      </c>
      <c r="F40" s="170"/>
      <c r="G40" s="170"/>
      <c r="H40" s="170">
        <v>286</v>
      </c>
      <c r="I40" s="170"/>
      <c r="J40" s="170"/>
      <c r="K40" s="170">
        <v>130</v>
      </c>
      <c r="L40" s="170"/>
      <c r="M40" s="170"/>
      <c r="N40" s="170">
        <v>82</v>
      </c>
      <c r="O40" s="170"/>
      <c r="P40" s="170"/>
      <c r="Q40" s="170">
        <v>103</v>
      </c>
      <c r="R40" s="170"/>
      <c r="S40" s="170"/>
      <c r="T40" s="170">
        <v>32</v>
      </c>
      <c r="U40" s="170"/>
      <c r="V40" s="170"/>
      <c r="W40" s="170">
        <v>48</v>
      </c>
      <c r="X40" s="170"/>
      <c r="Y40" s="170"/>
      <c r="Z40" s="170">
        <v>21</v>
      </c>
      <c r="AA40" s="170"/>
      <c r="AB40" s="170"/>
      <c r="AD40" s="2"/>
      <c r="AE40" s="1"/>
      <c r="AF40" s="2"/>
    </row>
    <row r="41" spans="2:32" ht="17.25" customHeight="1" x14ac:dyDescent="0.15">
      <c r="B41" s="182"/>
      <c r="C41" s="177"/>
      <c r="D41" s="177"/>
      <c r="E41" s="28" t="s">
        <v>90</v>
      </c>
      <c r="F41" s="39">
        <v>5.0999999999999996</v>
      </c>
      <c r="G41" s="28" t="s">
        <v>91</v>
      </c>
      <c r="H41" s="28" t="s">
        <v>198</v>
      </c>
      <c r="I41" s="39">
        <v>5.0999999999999996</v>
      </c>
      <c r="J41" s="28" t="s">
        <v>199</v>
      </c>
      <c r="K41" s="28" t="s">
        <v>198</v>
      </c>
      <c r="L41" s="39">
        <v>-11</v>
      </c>
      <c r="M41" s="28" t="s">
        <v>199</v>
      </c>
      <c r="N41" s="28" t="s">
        <v>198</v>
      </c>
      <c r="O41" s="39">
        <v>-9.9</v>
      </c>
      <c r="P41" s="28" t="s">
        <v>199</v>
      </c>
      <c r="Q41" s="28" t="s">
        <v>198</v>
      </c>
      <c r="R41" s="39">
        <v>4</v>
      </c>
      <c r="S41" s="28" t="s">
        <v>199</v>
      </c>
      <c r="T41" s="28" t="s">
        <v>198</v>
      </c>
      <c r="U41" s="39">
        <v>-34.700000000000003</v>
      </c>
      <c r="V41" s="28" t="s">
        <v>199</v>
      </c>
      <c r="W41" s="28" t="s">
        <v>198</v>
      </c>
      <c r="X41" s="39">
        <v>41.2</v>
      </c>
      <c r="Y41" s="28" t="s">
        <v>199</v>
      </c>
      <c r="Z41" s="28" t="s">
        <v>198</v>
      </c>
      <c r="AA41" s="39">
        <v>90.9</v>
      </c>
      <c r="AB41" s="28" t="s">
        <v>199</v>
      </c>
      <c r="AD41" s="202"/>
      <c r="AE41" s="202"/>
      <c r="AF41" s="202"/>
    </row>
    <row r="42" spans="2:32" ht="17.25" customHeight="1" x14ac:dyDescent="0.15">
      <c r="B42" s="182"/>
      <c r="C42" s="177" t="s">
        <v>16</v>
      </c>
      <c r="D42" s="177"/>
      <c r="E42" s="170">
        <v>620</v>
      </c>
      <c r="F42" s="170"/>
      <c r="G42" s="170"/>
      <c r="H42" s="170">
        <v>390</v>
      </c>
      <c r="I42" s="170"/>
      <c r="J42" s="170"/>
      <c r="K42" s="170">
        <v>215</v>
      </c>
      <c r="L42" s="170"/>
      <c r="M42" s="170"/>
      <c r="N42" s="170">
        <v>151</v>
      </c>
      <c r="O42" s="170"/>
      <c r="P42" s="170"/>
      <c r="Q42" s="170">
        <v>168</v>
      </c>
      <c r="R42" s="170"/>
      <c r="S42" s="170"/>
      <c r="T42" s="170">
        <v>93</v>
      </c>
      <c r="U42" s="170"/>
      <c r="V42" s="170"/>
      <c r="W42" s="170">
        <v>67</v>
      </c>
      <c r="X42" s="170"/>
      <c r="Y42" s="170"/>
      <c r="Z42" s="170">
        <v>32</v>
      </c>
      <c r="AA42" s="170"/>
      <c r="AB42" s="170"/>
      <c r="AD42" s="2"/>
      <c r="AE42" s="1"/>
      <c r="AF42" s="2"/>
    </row>
    <row r="43" spans="2:32" ht="17.25" customHeight="1" x14ac:dyDescent="0.15">
      <c r="B43" s="182"/>
      <c r="C43" s="177"/>
      <c r="D43" s="177"/>
      <c r="E43" s="28" t="s">
        <v>90</v>
      </c>
      <c r="F43" s="39">
        <v>-14.8</v>
      </c>
      <c r="G43" s="28" t="s">
        <v>91</v>
      </c>
      <c r="H43" s="28" t="s">
        <v>198</v>
      </c>
      <c r="I43" s="39">
        <v>-17.2</v>
      </c>
      <c r="J43" s="28" t="s">
        <v>199</v>
      </c>
      <c r="K43" s="28" t="s">
        <v>198</v>
      </c>
      <c r="L43" s="39">
        <v>-16.3</v>
      </c>
      <c r="M43" s="28" t="s">
        <v>199</v>
      </c>
      <c r="N43" s="28" t="s">
        <v>198</v>
      </c>
      <c r="O43" s="39">
        <v>-15.6</v>
      </c>
      <c r="P43" s="28" t="s">
        <v>199</v>
      </c>
      <c r="Q43" s="28" t="s">
        <v>198</v>
      </c>
      <c r="R43" s="39">
        <v>-20.399999999999999</v>
      </c>
      <c r="S43" s="28" t="s">
        <v>199</v>
      </c>
      <c r="T43" s="28" t="s">
        <v>198</v>
      </c>
      <c r="U43" s="39">
        <v>-10.6</v>
      </c>
      <c r="V43" s="28" t="s">
        <v>199</v>
      </c>
      <c r="W43" s="28" t="s">
        <v>198</v>
      </c>
      <c r="X43" s="39">
        <v>-1.5</v>
      </c>
      <c r="Y43" s="28" t="s">
        <v>199</v>
      </c>
      <c r="Z43" s="28" t="s">
        <v>198</v>
      </c>
      <c r="AA43" s="39">
        <v>-13.5</v>
      </c>
      <c r="AB43" s="28" t="s">
        <v>199</v>
      </c>
      <c r="AD43" s="202"/>
      <c r="AE43" s="202"/>
      <c r="AF43" s="202"/>
    </row>
    <row r="44" spans="2:32" ht="18" customHeight="1" x14ac:dyDescent="0.15">
      <c r="B44" s="20" t="s">
        <v>148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AD44" s="2"/>
      <c r="AE44" s="1"/>
      <c r="AF44" s="2"/>
    </row>
    <row r="46" spans="2:32" x14ac:dyDescent="0.15">
      <c r="B46" s="209" t="s">
        <v>135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</row>
  </sheetData>
  <mergeCells count="314">
    <mergeCell ref="X2:AB2"/>
    <mergeCell ref="N23:P23"/>
    <mergeCell ref="K26:M26"/>
    <mergeCell ref="K15:M15"/>
    <mergeCell ref="K16:M16"/>
    <mergeCell ref="N26:P26"/>
    <mergeCell ref="N16:P1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20:Y20"/>
    <mergeCell ref="W8:Y8"/>
    <mergeCell ref="Q9:S9"/>
    <mergeCell ref="T8:V8"/>
    <mergeCell ref="K8:M8"/>
    <mergeCell ref="Z24:AB24"/>
    <mergeCell ref="B46:AB46"/>
    <mergeCell ref="Q23:S23"/>
    <mergeCell ref="T23:V23"/>
    <mergeCell ref="W23:Y23"/>
    <mergeCell ref="Z23:AB23"/>
    <mergeCell ref="E23:G23"/>
    <mergeCell ref="H23:J23"/>
    <mergeCell ref="K23:M23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35:D35"/>
    <mergeCell ref="C36:D36"/>
    <mergeCell ref="C41:D41"/>
    <mergeCell ref="B27:D27"/>
    <mergeCell ref="E22:G22"/>
    <mergeCell ref="H22:J22"/>
    <mergeCell ref="K30:M30"/>
    <mergeCell ref="H30:J30"/>
    <mergeCell ref="E27:G27"/>
    <mergeCell ref="H27:J27"/>
    <mergeCell ref="K28:M28"/>
    <mergeCell ref="H28:J28"/>
    <mergeCell ref="E30:G30"/>
    <mergeCell ref="E28:G28"/>
    <mergeCell ref="E26:G26"/>
    <mergeCell ref="E24:G24"/>
    <mergeCell ref="E25:G25"/>
    <mergeCell ref="H25:J25"/>
    <mergeCell ref="K25:M25"/>
    <mergeCell ref="K22:M22"/>
    <mergeCell ref="B37:B43"/>
    <mergeCell ref="C43:D43"/>
    <mergeCell ref="C31:D31"/>
    <mergeCell ref="H36:J36"/>
    <mergeCell ref="E42:G42"/>
    <mergeCell ref="H42:J42"/>
    <mergeCell ref="E38:G38"/>
    <mergeCell ref="H38:J38"/>
    <mergeCell ref="E40:G40"/>
    <mergeCell ref="H40:J40"/>
    <mergeCell ref="E36:G36"/>
    <mergeCell ref="H34:J34"/>
    <mergeCell ref="H32:J32"/>
    <mergeCell ref="C30:D30"/>
    <mergeCell ref="C32:D32"/>
    <mergeCell ref="C34:D34"/>
    <mergeCell ref="N4:P4"/>
    <mergeCell ref="W4:Y5"/>
    <mergeCell ref="Q13:S13"/>
    <mergeCell ref="W16:Y16"/>
    <mergeCell ref="T11:V11"/>
    <mergeCell ref="W11:Y11"/>
    <mergeCell ref="Q15:S15"/>
    <mergeCell ref="Q18:S18"/>
    <mergeCell ref="W10:Y10"/>
    <mergeCell ref="W6:Y6"/>
    <mergeCell ref="W7:Y7"/>
    <mergeCell ref="E12:G12"/>
    <mergeCell ref="N14:P14"/>
    <mergeCell ref="E14:G14"/>
    <mergeCell ref="N12:P12"/>
    <mergeCell ref="E10:G10"/>
    <mergeCell ref="H10:J10"/>
    <mergeCell ref="E13:G13"/>
    <mergeCell ref="H13:J13"/>
    <mergeCell ref="K13:M13"/>
    <mergeCell ref="H6:J6"/>
    <mergeCell ref="B6:B12"/>
    <mergeCell ref="C6:D6"/>
    <mergeCell ref="C7:D7"/>
    <mergeCell ref="C8:D8"/>
    <mergeCell ref="C10:D10"/>
    <mergeCell ref="C9:D9"/>
    <mergeCell ref="C11:D11"/>
    <mergeCell ref="C12:D12"/>
    <mergeCell ref="T4:V4"/>
    <mergeCell ref="T5:V5"/>
    <mergeCell ref="N5:P5"/>
    <mergeCell ref="K4:M5"/>
    <mergeCell ref="K12:M12"/>
    <mergeCell ref="Q10:S10"/>
    <mergeCell ref="Q12:S12"/>
    <mergeCell ref="T12:V12"/>
    <mergeCell ref="N11:P11"/>
    <mergeCell ref="Q11:S11"/>
    <mergeCell ref="T6:V6"/>
    <mergeCell ref="Q6:S6"/>
    <mergeCell ref="Q7:S7"/>
    <mergeCell ref="T7:V7"/>
    <mergeCell ref="Q8:S8"/>
    <mergeCell ref="K6:M6"/>
    <mergeCell ref="E8:G8"/>
    <mergeCell ref="H8:J8"/>
    <mergeCell ref="E9:G9"/>
    <mergeCell ref="E11:G11"/>
    <mergeCell ref="H11:J11"/>
    <mergeCell ref="E20:G20"/>
    <mergeCell ref="E21:G21"/>
    <mergeCell ref="H21:J21"/>
    <mergeCell ref="H20:J20"/>
    <mergeCell ref="E19:G19"/>
    <mergeCell ref="E18:G18"/>
    <mergeCell ref="H15:J15"/>
    <mergeCell ref="E15:G15"/>
    <mergeCell ref="H19:J19"/>
    <mergeCell ref="H18:J18"/>
    <mergeCell ref="H17:J17"/>
    <mergeCell ref="H16:J16"/>
    <mergeCell ref="H9:J9"/>
    <mergeCell ref="H14:J14"/>
    <mergeCell ref="H12:J12"/>
    <mergeCell ref="C3:D3"/>
    <mergeCell ref="E3:J3"/>
    <mergeCell ref="E4:G5"/>
    <mergeCell ref="H4:J4"/>
    <mergeCell ref="H5:J5"/>
    <mergeCell ref="E6:G6"/>
    <mergeCell ref="H24:J24"/>
    <mergeCell ref="T30:V30"/>
    <mergeCell ref="T32:V32"/>
    <mergeCell ref="K24:M24"/>
    <mergeCell ref="Q26:S26"/>
    <mergeCell ref="N24:P24"/>
    <mergeCell ref="Q24:S24"/>
    <mergeCell ref="T27:V27"/>
    <mergeCell ref="K27:M27"/>
    <mergeCell ref="E17:G17"/>
    <mergeCell ref="E16:G16"/>
    <mergeCell ref="T26:V26"/>
    <mergeCell ref="T9:V9"/>
    <mergeCell ref="N10:P10"/>
    <mergeCell ref="T10:V10"/>
    <mergeCell ref="T20:V20"/>
    <mergeCell ref="T21:V21"/>
    <mergeCell ref="E7:G7"/>
    <mergeCell ref="K17:M17"/>
    <mergeCell ref="K19:M19"/>
    <mergeCell ref="K18:M18"/>
    <mergeCell ref="Z14:AB14"/>
    <mergeCell ref="W25:Y25"/>
    <mergeCell ref="Q28:S28"/>
    <mergeCell ref="N27:P27"/>
    <mergeCell ref="N28:P28"/>
    <mergeCell ref="Q27:S27"/>
    <mergeCell ref="T28:V28"/>
    <mergeCell ref="T24:V24"/>
    <mergeCell ref="N25:P25"/>
    <mergeCell ref="Q25:S25"/>
    <mergeCell ref="T25:V25"/>
    <mergeCell ref="K21:M21"/>
    <mergeCell ref="W19:Y19"/>
    <mergeCell ref="W21:Y21"/>
    <mergeCell ref="N22:P22"/>
    <mergeCell ref="T22:V22"/>
    <mergeCell ref="T17:V17"/>
    <mergeCell ref="Q17:S17"/>
    <mergeCell ref="Q22:S22"/>
    <mergeCell ref="AD9:AF9"/>
    <mergeCell ref="Z9:AB9"/>
    <mergeCell ref="AD10:AF10"/>
    <mergeCell ref="Z11:AB11"/>
    <mergeCell ref="AD15:AF15"/>
    <mergeCell ref="W26:Y26"/>
    <mergeCell ref="W24:Y24"/>
    <mergeCell ref="AD25:AF25"/>
    <mergeCell ref="Z32:AB32"/>
    <mergeCell ref="W32:Y32"/>
    <mergeCell ref="Z19:AB19"/>
    <mergeCell ref="Z17:AB17"/>
    <mergeCell ref="Z25:AB25"/>
    <mergeCell ref="Z22:AB22"/>
    <mergeCell ref="Z21:AB21"/>
    <mergeCell ref="W22:Y22"/>
    <mergeCell ref="W18:Y18"/>
    <mergeCell ref="Z15:AB15"/>
    <mergeCell ref="AD17:AF17"/>
    <mergeCell ref="AD18:AF18"/>
    <mergeCell ref="AD26:AF26"/>
    <mergeCell ref="AD22:AF22"/>
    <mergeCell ref="Z26:AB26"/>
    <mergeCell ref="Z16:AB16"/>
    <mergeCell ref="AD5:AF5"/>
    <mergeCell ref="AD6:AF6"/>
    <mergeCell ref="AD7:AF7"/>
    <mergeCell ref="AD8:AF8"/>
    <mergeCell ref="T14:V14"/>
    <mergeCell ref="Q14:S14"/>
    <mergeCell ref="N21:P21"/>
    <mergeCell ref="N20:P20"/>
    <mergeCell ref="Q21:S21"/>
    <mergeCell ref="Q16:S16"/>
    <mergeCell ref="N19:P19"/>
    <mergeCell ref="N18:P18"/>
    <mergeCell ref="N15:P15"/>
    <mergeCell ref="T15:V15"/>
    <mergeCell ref="W15:Y15"/>
    <mergeCell ref="N17:P17"/>
    <mergeCell ref="T16:V16"/>
    <mergeCell ref="T18:V18"/>
    <mergeCell ref="N8:P8"/>
    <mergeCell ref="N9:P9"/>
    <mergeCell ref="Q20:S20"/>
    <mergeCell ref="W17:Y17"/>
    <mergeCell ref="T19:V19"/>
    <mergeCell ref="Q19:S19"/>
    <mergeCell ref="H7:J7"/>
    <mergeCell ref="K7:M7"/>
    <mergeCell ref="N7:P7"/>
    <mergeCell ref="AD12:AF12"/>
    <mergeCell ref="Z12:AB12"/>
    <mergeCell ref="Z18:AB18"/>
    <mergeCell ref="AD13:AF13"/>
    <mergeCell ref="Z13:AB13"/>
    <mergeCell ref="K42:M42"/>
    <mergeCell ref="N42:P4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Q42:S42"/>
    <mergeCell ref="AD16:AF16"/>
    <mergeCell ref="K32:M32"/>
    <mergeCell ref="N32:P32"/>
    <mergeCell ref="AD33:AF33"/>
    <mergeCell ref="Z27:AB27"/>
    <mergeCell ref="W27:Y27"/>
    <mergeCell ref="W30:Y30"/>
    <mergeCell ref="AD35:AF35"/>
    <mergeCell ref="Z28:AB28"/>
    <mergeCell ref="W28:Y28"/>
    <mergeCell ref="Z30:AB30"/>
    <mergeCell ref="W34:Y34"/>
    <mergeCell ref="AD27:AF27"/>
    <mergeCell ref="AD39:AF39"/>
    <mergeCell ref="W40:Y40"/>
    <mergeCell ref="Z34:AB34"/>
    <mergeCell ref="AD28:AF28"/>
    <mergeCell ref="AD29:AF29"/>
    <mergeCell ref="AD31:AF31"/>
    <mergeCell ref="Q40:S40"/>
    <mergeCell ref="Q38:S38"/>
    <mergeCell ref="Q32:S32"/>
    <mergeCell ref="K20:M20"/>
    <mergeCell ref="AD19:AF19"/>
    <mergeCell ref="AD20:AF20"/>
    <mergeCell ref="AD21:AF21"/>
    <mergeCell ref="Z20:AB20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K11:M11"/>
    <mergeCell ref="K10:M10"/>
    <mergeCell ref="N13:P13"/>
    <mergeCell ref="W13:Y13"/>
    <mergeCell ref="W14:Y14"/>
    <mergeCell ref="K9:M9"/>
    <mergeCell ref="T13:V13"/>
    <mergeCell ref="W9:Y9"/>
    <mergeCell ref="W12:Y12"/>
    <mergeCell ref="K14:M14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B2:AN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34" ht="27" customHeight="1" x14ac:dyDescent="0.15">
      <c r="B2" s="22" t="s">
        <v>206</v>
      </c>
      <c r="C2" s="23"/>
      <c r="D2" s="23"/>
      <c r="E2" s="23"/>
      <c r="F2" s="23"/>
      <c r="U2" s="5"/>
      <c r="V2" s="5"/>
      <c r="W2" s="5"/>
      <c r="X2" s="5"/>
      <c r="Y2" s="5"/>
      <c r="Z2" s="5"/>
      <c r="AA2" s="5"/>
      <c r="AC2" s="193" t="s">
        <v>207</v>
      </c>
      <c r="AD2" s="201"/>
      <c r="AE2" s="201"/>
      <c r="AF2" s="201"/>
      <c r="AG2" s="201"/>
      <c r="AH2" s="201"/>
    </row>
    <row r="3" spans="2:34" ht="24.75" customHeight="1" x14ac:dyDescent="0.15">
      <c r="B3" s="268"/>
      <c r="C3" s="269" t="s">
        <v>162</v>
      </c>
      <c r="D3" s="269"/>
      <c r="E3" s="295" t="s">
        <v>210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95" t="s">
        <v>211</v>
      </c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  <c r="AC3" s="295" t="s">
        <v>212</v>
      </c>
      <c r="AD3" s="270"/>
      <c r="AE3" s="270"/>
      <c r="AF3" s="270"/>
      <c r="AG3" s="270"/>
      <c r="AH3" s="271"/>
    </row>
    <row r="4" spans="2:34" ht="24.75" customHeight="1" x14ac:dyDescent="0.15">
      <c r="B4" s="272"/>
      <c r="E4" s="296" t="s">
        <v>31</v>
      </c>
      <c r="F4" s="187"/>
      <c r="G4" s="187"/>
      <c r="H4" s="187"/>
      <c r="I4" s="187"/>
      <c r="J4" s="187"/>
      <c r="K4" s="326" t="s">
        <v>32</v>
      </c>
      <c r="L4" s="270"/>
      <c r="M4" s="270"/>
      <c r="N4" s="270"/>
      <c r="O4" s="270"/>
      <c r="P4" s="271"/>
      <c r="Q4" s="296" t="s">
        <v>96</v>
      </c>
      <c r="R4" s="188"/>
      <c r="S4" s="188"/>
      <c r="T4" s="188"/>
      <c r="U4" s="188"/>
      <c r="V4" s="188"/>
      <c r="W4" s="188"/>
      <c r="X4" s="188"/>
      <c r="Y4" s="188"/>
      <c r="Z4" s="321" t="s">
        <v>107</v>
      </c>
      <c r="AA4" s="318"/>
      <c r="AB4" s="319"/>
      <c r="AC4" s="296"/>
      <c r="AD4" s="187"/>
      <c r="AE4" s="187"/>
      <c r="AF4" s="317" t="s">
        <v>108</v>
      </c>
      <c r="AG4" s="318"/>
      <c r="AH4" s="319"/>
    </row>
    <row r="5" spans="2:34" ht="24.75" customHeight="1" x14ac:dyDescent="0.15">
      <c r="B5" s="274" t="s">
        <v>5</v>
      </c>
      <c r="C5" s="149"/>
      <c r="E5" s="296" t="s">
        <v>33</v>
      </c>
      <c r="F5" s="187"/>
      <c r="G5" s="187"/>
      <c r="H5" s="326" t="s">
        <v>34</v>
      </c>
      <c r="I5" s="270"/>
      <c r="J5" s="270"/>
      <c r="K5" s="326" t="s">
        <v>33</v>
      </c>
      <c r="L5" s="270"/>
      <c r="M5" s="271"/>
      <c r="N5" s="187" t="s">
        <v>34</v>
      </c>
      <c r="O5" s="187"/>
      <c r="P5" s="297"/>
      <c r="Q5" s="287"/>
      <c r="R5" s="148"/>
      <c r="S5" s="148"/>
      <c r="T5" s="322" t="s">
        <v>35</v>
      </c>
      <c r="U5" s="323"/>
      <c r="V5" s="324"/>
      <c r="W5" s="322" t="s">
        <v>6</v>
      </c>
      <c r="X5" s="323"/>
      <c r="Y5" s="324"/>
      <c r="Z5" s="206"/>
      <c r="AA5" s="206"/>
      <c r="AB5" s="273"/>
      <c r="AC5" s="296"/>
      <c r="AD5" s="187"/>
      <c r="AE5" s="187"/>
      <c r="AF5" s="320"/>
      <c r="AG5" s="206"/>
      <c r="AH5" s="273"/>
    </row>
    <row r="6" spans="2:34" ht="17.25" customHeight="1" x14ac:dyDescent="0.15">
      <c r="B6" s="275" t="s">
        <v>87</v>
      </c>
      <c r="C6" s="186">
        <v>24</v>
      </c>
      <c r="D6" s="186"/>
      <c r="E6" s="298"/>
      <c r="F6" s="220"/>
      <c r="G6" s="220"/>
      <c r="H6" s="300">
        <v>0.84</v>
      </c>
      <c r="I6" s="218"/>
      <c r="J6" s="218"/>
      <c r="K6" s="298"/>
      <c r="L6" s="220"/>
      <c r="M6" s="327"/>
      <c r="N6" s="218">
        <v>1.32</v>
      </c>
      <c r="O6" s="218"/>
      <c r="P6" s="299"/>
      <c r="Q6" s="311">
        <v>39</v>
      </c>
      <c r="R6" s="171"/>
      <c r="S6" s="171"/>
      <c r="T6" s="311">
        <v>34.9</v>
      </c>
      <c r="U6" s="171"/>
      <c r="V6" s="276"/>
      <c r="W6" s="311">
        <v>27</v>
      </c>
      <c r="X6" s="171"/>
      <c r="Y6" s="276"/>
      <c r="Z6" s="171">
        <v>51.4</v>
      </c>
      <c r="AA6" s="171"/>
      <c r="AB6" s="276"/>
      <c r="AC6" s="311">
        <v>28</v>
      </c>
      <c r="AD6" s="171"/>
      <c r="AE6" s="171"/>
      <c r="AF6" s="311">
        <v>23.7</v>
      </c>
      <c r="AG6" s="171"/>
      <c r="AH6" s="276"/>
    </row>
    <row r="7" spans="2:34" ht="17.25" customHeight="1" x14ac:dyDescent="0.15">
      <c r="B7" s="275"/>
      <c r="C7" s="186">
        <v>25</v>
      </c>
      <c r="D7" s="186"/>
      <c r="E7" s="298"/>
      <c r="F7" s="220"/>
      <c r="G7" s="220"/>
      <c r="H7" s="300">
        <v>0.91</v>
      </c>
      <c r="I7" s="218"/>
      <c r="J7" s="218"/>
      <c r="K7" s="298"/>
      <c r="L7" s="220"/>
      <c r="M7" s="327"/>
      <c r="N7" s="218">
        <v>1.43</v>
      </c>
      <c r="O7" s="218"/>
      <c r="P7" s="299"/>
      <c r="Q7" s="311">
        <v>40.1</v>
      </c>
      <c r="R7" s="171"/>
      <c r="S7" s="171"/>
      <c r="T7" s="311">
        <v>35.700000000000003</v>
      </c>
      <c r="U7" s="171"/>
      <c r="V7" s="276"/>
      <c r="W7" s="311">
        <v>30</v>
      </c>
      <c r="X7" s="171"/>
      <c r="Y7" s="276"/>
      <c r="Z7" s="171">
        <v>51.2</v>
      </c>
      <c r="AA7" s="171"/>
      <c r="AB7" s="276"/>
      <c r="AC7" s="311">
        <v>26.5</v>
      </c>
      <c r="AD7" s="171"/>
      <c r="AE7" s="171"/>
      <c r="AF7" s="311">
        <v>24</v>
      </c>
      <c r="AG7" s="171"/>
      <c r="AH7" s="276"/>
    </row>
    <row r="8" spans="2:34" ht="17.25" customHeight="1" x14ac:dyDescent="0.15">
      <c r="B8" s="275"/>
      <c r="C8" s="186">
        <v>26</v>
      </c>
      <c r="D8" s="186"/>
      <c r="E8" s="298"/>
      <c r="F8" s="220"/>
      <c r="G8" s="220"/>
      <c r="H8" s="300">
        <v>1</v>
      </c>
      <c r="I8" s="218"/>
      <c r="J8" s="218"/>
      <c r="K8" s="298"/>
      <c r="L8" s="220"/>
      <c r="M8" s="327"/>
      <c r="N8" s="218">
        <v>1.54</v>
      </c>
      <c r="O8" s="218"/>
      <c r="P8" s="299"/>
      <c r="Q8" s="311">
        <v>40.4</v>
      </c>
      <c r="R8" s="171"/>
      <c r="S8" s="171"/>
      <c r="T8" s="311">
        <v>36.5</v>
      </c>
      <c r="U8" s="171"/>
      <c r="V8" s="276"/>
      <c r="W8" s="311">
        <v>29.7</v>
      </c>
      <c r="X8" s="171"/>
      <c r="Y8" s="276"/>
      <c r="Z8" s="171">
        <v>50.3</v>
      </c>
      <c r="AA8" s="171"/>
      <c r="AB8" s="276"/>
      <c r="AC8" s="311">
        <v>24.9</v>
      </c>
      <c r="AD8" s="171"/>
      <c r="AE8" s="171"/>
      <c r="AF8" s="311">
        <v>22.5</v>
      </c>
      <c r="AG8" s="171"/>
      <c r="AH8" s="276"/>
    </row>
    <row r="9" spans="2:34" ht="17.25" customHeight="1" x14ac:dyDescent="0.15">
      <c r="B9" s="275"/>
      <c r="C9" s="186">
        <v>27</v>
      </c>
      <c r="D9" s="186"/>
      <c r="E9" s="298"/>
      <c r="F9" s="220"/>
      <c r="G9" s="220"/>
      <c r="H9" s="300">
        <v>1.08</v>
      </c>
      <c r="I9" s="218"/>
      <c r="J9" s="218"/>
      <c r="K9" s="298"/>
      <c r="L9" s="220"/>
      <c r="M9" s="327"/>
      <c r="N9" s="218">
        <v>1.65</v>
      </c>
      <c r="O9" s="218"/>
      <c r="P9" s="299"/>
      <c r="Q9" s="311">
        <v>40.4</v>
      </c>
      <c r="R9" s="171"/>
      <c r="S9" s="171"/>
      <c r="T9" s="311">
        <v>37.799999999999997</v>
      </c>
      <c r="U9" s="171"/>
      <c r="V9" s="276"/>
      <c r="W9" s="311">
        <v>31</v>
      </c>
      <c r="X9" s="171"/>
      <c r="Y9" s="276"/>
      <c r="Z9" s="171">
        <v>51.8</v>
      </c>
      <c r="AA9" s="171"/>
      <c r="AB9" s="276"/>
      <c r="AC9" s="311">
        <v>22.9</v>
      </c>
      <c r="AD9" s="171"/>
      <c r="AE9" s="171"/>
      <c r="AF9" s="311">
        <v>20.3</v>
      </c>
      <c r="AG9" s="171"/>
      <c r="AH9" s="276"/>
    </row>
    <row r="10" spans="2:34" ht="17.25" customHeight="1" x14ac:dyDescent="0.15">
      <c r="B10" s="275"/>
      <c r="C10" s="186">
        <v>28</v>
      </c>
      <c r="D10" s="186"/>
      <c r="E10" s="298"/>
      <c r="F10" s="220"/>
      <c r="G10" s="220"/>
      <c r="H10" s="300">
        <v>1.18</v>
      </c>
      <c r="I10" s="218"/>
      <c r="J10" s="218"/>
      <c r="K10" s="298"/>
      <c r="L10" s="220"/>
      <c r="M10" s="327"/>
      <c r="N10" s="218">
        <v>1.82</v>
      </c>
      <c r="O10" s="218"/>
      <c r="P10" s="299"/>
      <c r="Q10" s="311">
        <v>42.2</v>
      </c>
      <c r="R10" s="171"/>
      <c r="S10" s="171"/>
      <c r="T10" s="311">
        <v>40.299999999999997</v>
      </c>
      <c r="U10" s="171"/>
      <c r="V10" s="276"/>
      <c r="W10" s="311">
        <v>33.200000000000003</v>
      </c>
      <c r="X10" s="171"/>
      <c r="Y10" s="276"/>
      <c r="Z10" s="171">
        <v>54.9</v>
      </c>
      <c r="AA10" s="171"/>
      <c r="AB10" s="276"/>
      <c r="AC10" s="311">
        <v>21.8</v>
      </c>
      <c r="AD10" s="171"/>
      <c r="AE10" s="171"/>
      <c r="AF10" s="311">
        <v>20.2</v>
      </c>
      <c r="AG10" s="171"/>
      <c r="AH10" s="276"/>
    </row>
    <row r="11" spans="2:34" ht="17.25" customHeight="1" x14ac:dyDescent="0.15">
      <c r="B11" s="275"/>
      <c r="C11" s="186">
        <v>29</v>
      </c>
      <c r="D11" s="186"/>
      <c r="E11" s="298"/>
      <c r="F11" s="220"/>
      <c r="G11" s="220"/>
      <c r="H11" s="300">
        <v>1.29</v>
      </c>
      <c r="I11" s="218"/>
      <c r="J11" s="218"/>
      <c r="K11" s="298"/>
      <c r="L11" s="220"/>
      <c r="M11" s="327"/>
      <c r="N11" s="218">
        <v>1.95</v>
      </c>
      <c r="O11" s="218"/>
      <c r="P11" s="299"/>
      <c r="Q11" s="311">
        <v>42.5</v>
      </c>
      <c r="R11" s="171"/>
      <c r="S11" s="171"/>
      <c r="T11" s="311">
        <v>40.5</v>
      </c>
      <c r="U11" s="171"/>
      <c r="V11" s="276"/>
      <c r="W11" s="311">
        <v>33.799999999999997</v>
      </c>
      <c r="X11" s="171"/>
      <c r="Y11" s="276"/>
      <c r="Z11" s="171">
        <v>53.4</v>
      </c>
      <c r="AA11" s="171"/>
      <c r="AB11" s="276"/>
      <c r="AC11" s="311">
        <v>20.5</v>
      </c>
      <c r="AD11" s="171"/>
      <c r="AE11" s="171"/>
      <c r="AF11" s="311">
        <v>19</v>
      </c>
      <c r="AG11" s="171"/>
      <c r="AH11" s="276"/>
    </row>
    <row r="12" spans="2:34" ht="17.25" customHeight="1" x14ac:dyDescent="0.15">
      <c r="B12" s="330"/>
      <c r="C12" s="331">
        <v>30</v>
      </c>
      <c r="D12" s="331"/>
      <c r="E12" s="310"/>
      <c r="F12" s="289"/>
      <c r="G12" s="289"/>
      <c r="H12" s="332">
        <v>1.36</v>
      </c>
      <c r="I12" s="333"/>
      <c r="J12" s="333"/>
      <c r="K12" s="310"/>
      <c r="L12" s="289"/>
      <c r="M12" s="329"/>
      <c r="N12" s="333">
        <v>2.0699999999999998</v>
      </c>
      <c r="O12" s="333"/>
      <c r="P12" s="334"/>
      <c r="Q12" s="335">
        <v>41.2</v>
      </c>
      <c r="R12" s="336"/>
      <c r="S12" s="336"/>
      <c r="T12" s="335">
        <v>39.9</v>
      </c>
      <c r="U12" s="336"/>
      <c r="V12" s="337"/>
      <c r="W12" s="335">
        <v>32.299999999999997</v>
      </c>
      <c r="X12" s="336"/>
      <c r="Y12" s="337"/>
      <c r="Z12" s="336">
        <v>49</v>
      </c>
      <c r="AA12" s="336"/>
      <c r="AB12" s="337"/>
      <c r="AC12" s="335">
        <v>18.600000000000001</v>
      </c>
      <c r="AD12" s="336"/>
      <c r="AE12" s="336"/>
      <c r="AF12" s="335">
        <v>18.100000000000001</v>
      </c>
      <c r="AG12" s="336"/>
      <c r="AH12" s="337"/>
    </row>
    <row r="13" spans="2:34" ht="17.25" customHeight="1" x14ac:dyDescent="0.15">
      <c r="B13" s="277" t="s">
        <v>226</v>
      </c>
      <c r="C13" s="24"/>
      <c r="D13" s="25" t="s">
        <v>172</v>
      </c>
      <c r="E13" s="300">
        <v>1.29</v>
      </c>
      <c r="F13" s="218"/>
      <c r="G13" s="218"/>
      <c r="H13" s="300">
        <v>1.19</v>
      </c>
      <c r="I13" s="218"/>
      <c r="J13" s="218"/>
      <c r="K13" s="300">
        <v>1.96</v>
      </c>
      <c r="L13" s="218"/>
      <c r="M13" s="299"/>
      <c r="N13" s="218">
        <v>1.42</v>
      </c>
      <c r="O13" s="218"/>
      <c r="P13" s="299"/>
      <c r="Q13" s="311">
        <v>34</v>
      </c>
      <c r="R13" s="171"/>
      <c r="S13" s="171"/>
      <c r="T13" s="311">
        <v>30</v>
      </c>
      <c r="U13" s="171"/>
      <c r="V13" s="276"/>
      <c r="W13" s="311">
        <v>20.5</v>
      </c>
      <c r="X13" s="171"/>
      <c r="Y13" s="276"/>
      <c r="Z13" s="171">
        <v>38.799999999999997</v>
      </c>
      <c r="AA13" s="171"/>
      <c r="AB13" s="276"/>
      <c r="AC13" s="311">
        <v>22.9</v>
      </c>
      <c r="AD13" s="171"/>
      <c r="AE13" s="171"/>
      <c r="AF13" s="311">
        <v>24.5</v>
      </c>
      <c r="AG13" s="171"/>
      <c r="AH13" s="276"/>
    </row>
    <row r="14" spans="2:34" ht="17.25" customHeight="1" x14ac:dyDescent="0.15">
      <c r="B14" s="278"/>
      <c r="C14" s="24"/>
      <c r="D14" s="25"/>
      <c r="E14" s="301"/>
      <c r="F14" s="151"/>
      <c r="G14" s="151"/>
      <c r="H14" s="301"/>
      <c r="I14" s="151"/>
      <c r="J14" s="151"/>
      <c r="K14" s="301"/>
      <c r="L14" s="151"/>
      <c r="M14" s="302"/>
      <c r="N14" s="151"/>
      <c r="O14" s="151"/>
      <c r="P14" s="302"/>
      <c r="Q14" s="312"/>
      <c r="R14" s="150"/>
      <c r="S14" s="150"/>
      <c r="T14" s="312"/>
      <c r="U14" s="150"/>
      <c r="V14" s="279"/>
      <c r="W14" s="312"/>
      <c r="X14" s="33"/>
      <c r="Y14" s="325"/>
      <c r="Z14" s="150"/>
      <c r="AA14" s="150"/>
      <c r="AB14" s="279"/>
      <c r="AC14" s="312"/>
      <c r="AD14" s="150"/>
      <c r="AE14" s="150"/>
      <c r="AF14" s="312"/>
      <c r="AG14" s="150"/>
      <c r="AH14" s="279"/>
    </row>
    <row r="15" spans="2:34" ht="17.25" customHeight="1" x14ac:dyDescent="0.15">
      <c r="B15" s="280"/>
      <c r="C15" s="24"/>
      <c r="D15" s="25" t="s">
        <v>150</v>
      </c>
      <c r="E15" s="300">
        <v>1.29</v>
      </c>
      <c r="F15" s="218"/>
      <c r="G15" s="218"/>
      <c r="H15" s="300">
        <v>1.18</v>
      </c>
      <c r="I15" s="218"/>
      <c r="J15" s="218"/>
      <c r="K15" s="300">
        <v>1.96</v>
      </c>
      <c r="L15" s="218"/>
      <c r="M15" s="299"/>
      <c r="N15" s="218">
        <v>1.82</v>
      </c>
      <c r="O15" s="218"/>
      <c r="P15" s="299"/>
      <c r="Q15" s="311">
        <v>42.4</v>
      </c>
      <c r="R15" s="171"/>
      <c r="S15" s="171"/>
      <c r="T15" s="311">
        <v>39.700000000000003</v>
      </c>
      <c r="U15" s="171"/>
      <c r="V15" s="276"/>
      <c r="W15" s="311">
        <v>31.6</v>
      </c>
      <c r="X15" s="171"/>
      <c r="Y15" s="276"/>
      <c r="Z15" s="171">
        <v>49.7</v>
      </c>
      <c r="AA15" s="171"/>
      <c r="AB15" s="276"/>
      <c r="AC15" s="311">
        <v>21.6</v>
      </c>
      <c r="AD15" s="171"/>
      <c r="AE15" s="171"/>
      <c r="AF15" s="311">
        <v>21.6</v>
      </c>
      <c r="AG15" s="171"/>
      <c r="AH15" s="276"/>
    </row>
    <row r="16" spans="2:34" ht="17.25" customHeight="1" x14ac:dyDescent="0.15">
      <c r="B16" s="280"/>
      <c r="C16" s="24"/>
      <c r="D16" s="25" t="s">
        <v>151</v>
      </c>
      <c r="E16" s="300">
        <v>1.31</v>
      </c>
      <c r="F16" s="218"/>
      <c r="G16" s="218"/>
      <c r="H16" s="300">
        <v>1.24</v>
      </c>
      <c r="I16" s="218"/>
      <c r="J16" s="218"/>
      <c r="K16" s="300">
        <v>2.0299999999999998</v>
      </c>
      <c r="L16" s="218"/>
      <c r="M16" s="299"/>
      <c r="N16" s="218">
        <v>2</v>
      </c>
      <c r="O16" s="218"/>
      <c r="P16" s="299"/>
      <c r="Q16" s="311">
        <v>44.1</v>
      </c>
      <c r="R16" s="171"/>
      <c r="S16" s="171"/>
      <c r="T16" s="311">
        <v>42</v>
      </c>
      <c r="U16" s="171"/>
      <c r="V16" s="276"/>
      <c r="W16" s="311">
        <v>36.4</v>
      </c>
      <c r="X16" s="171"/>
      <c r="Y16" s="276"/>
      <c r="Z16" s="171">
        <v>51</v>
      </c>
      <c r="AA16" s="171"/>
      <c r="AB16" s="276"/>
      <c r="AC16" s="311">
        <v>20</v>
      </c>
      <c r="AD16" s="171"/>
      <c r="AE16" s="171"/>
      <c r="AF16" s="311">
        <v>19.100000000000001</v>
      </c>
      <c r="AG16" s="171"/>
      <c r="AH16" s="276"/>
    </row>
    <row r="17" spans="2:40" ht="17.25" customHeight="1" x14ac:dyDescent="0.15">
      <c r="B17" s="280"/>
      <c r="C17" s="24"/>
      <c r="D17" s="25" t="s">
        <v>152</v>
      </c>
      <c r="E17" s="300">
        <v>1.34</v>
      </c>
      <c r="F17" s="218"/>
      <c r="G17" s="218"/>
      <c r="H17" s="300">
        <v>1.27</v>
      </c>
      <c r="I17" s="218"/>
      <c r="J17" s="218"/>
      <c r="K17" s="300">
        <v>2.12</v>
      </c>
      <c r="L17" s="218"/>
      <c r="M17" s="299"/>
      <c r="N17" s="218">
        <v>2.16</v>
      </c>
      <c r="O17" s="218"/>
      <c r="P17" s="299"/>
      <c r="Q17" s="311">
        <v>42.5</v>
      </c>
      <c r="R17" s="171"/>
      <c r="S17" s="171"/>
      <c r="T17" s="311">
        <v>41.9</v>
      </c>
      <c r="U17" s="171"/>
      <c r="V17" s="276"/>
      <c r="W17" s="311">
        <v>33.799999999999997</v>
      </c>
      <c r="X17" s="171"/>
      <c r="Y17" s="276"/>
      <c r="Z17" s="171">
        <v>51.7</v>
      </c>
      <c r="AA17" s="171"/>
      <c r="AB17" s="276"/>
      <c r="AC17" s="311">
        <v>18.3</v>
      </c>
      <c r="AD17" s="171"/>
      <c r="AE17" s="171"/>
      <c r="AF17" s="311">
        <v>18.100000000000001</v>
      </c>
      <c r="AG17" s="171"/>
      <c r="AH17" s="276"/>
    </row>
    <row r="18" spans="2:40" ht="17.25" customHeight="1" x14ac:dyDescent="0.15">
      <c r="B18" s="280"/>
      <c r="C18" s="4"/>
      <c r="D18" s="25" t="s">
        <v>153</v>
      </c>
      <c r="E18" s="300">
        <v>1.36</v>
      </c>
      <c r="F18" s="218"/>
      <c r="G18" s="218"/>
      <c r="H18" s="300">
        <v>1.35</v>
      </c>
      <c r="I18" s="218"/>
      <c r="J18" s="218"/>
      <c r="K18" s="300">
        <v>2</v>
      </c>
      <c r="L18" s="218"/>
      <c r="M18" s="299"/>
      <c r="N18" s="218">
        <v>2.23</v>
      </c>
      <c r="O18" s="218"/>
      <c r="P18" s="299"/>
      <c r="Q18" s="311">
        <v>37.299999999999997</v>
      </c>
      <c r="R18" s="171"/>
      <c r="S18" s="171"/>
      <c r="T18" s="311">
        <v>37.200000000000003</v>
      </c>
      <c r="U18" s="171"/>
      <c r="V18" s="276"/>
      <c r="W18" s="311">
        <v>34</v>
      </c>
      <c r="X18" s="171"/>
      <c r="Y18" s="276"/>
      <c r="Z18" s="171">
        <v>42</v>
      </c>
      <c r="AA18" s="171"/>
      <c r="AB18" s="276"/>
      <c r="AC18" s="311">
        <v>15.9</v>
      </c>
      <c r="AD18" s="171"/>
      <c r="AE18" s="171"/>
      <c r="AF18" s="311">
        <v>13.7</v>
      </c>
      <c r="AG18" s="171"/>
      <c r="AH18" s="276"/>
    </row>
    <row r="19" spans="2:40" ht="17.25" customHeight="1" x14ac:dyDescent="0.15">
      <c r="B19" s="280"/>
      <c r="C19" s="4"/>
      <c r="D19" s="25" t="s">
        <v>154</v>
      </c>
      <c r="E19" s="300">
        <v>1.38</v>
      </c>
      <c r="F19" s="218"/>
      <c r="G19" s="218"/>
      <c r="H19" s="300">
        <v>1.38</v>
      </c>
      <c r="I19" s="218"/>
      <c r="J19" s="218"/>
      <c r="K19" s="300">
        <v>2.06</v>
      </c>
      <c r="L19" s="218"/>
      <c r="M19" s="299"/>
      <c r="N19" s="218">
        <v>2.2000000000000002</v>
      </c>
      <c r="O19" s="218"/>
      <c r="P19" s="299"/>
      <c r="Q19" s="311">
        <v>43.1</v>
      </c>
      <c r="R19" s="171"/>
      <c r="S19" s="171"/>
      <c r="T19" s="311">
        <v>42.1</v>
      </c>
      <c r="U19" s="171"/>
      <c r="V19" s="276"/>
      <c r="W19" s="311">
        <v>32.4</v>
      </c>
      <c r="X19" s="171"/>
      <c r="Y19" s="276"/>
      <c r="Z19" s="171">
        <v>49.9</v>
      </c>
      <c r="AA19" s="171"/>
      <c r="AB19" s="276"/>
      <c r="AC19" s="311">
        <v>18.5</v>
      </c>
      <c r="AD19" s="171"/>
      <c r="AE19" s="171"/>
      <c r="AF19" s="311">
        <v>17.2</v>
      </c>
      <c r="AG19" s="171"/>
      <c r="AH19" s="276"/>
    </row>
    <row r="20" spans="2:40" ht="17.25" customHeight="1" x14ac:dyDescent="0.15">
      <c r="B20" s="280"/>
      <c r="C20" s="24"/>
      <c r="D20" s="25" t="s">
        <v>155</v>
      </c>
      <c r="E20" s="300">
        <v>1.38</v>
      </c>
      <c r="F20" s="218"/>
      <c r="G20" s="218"/>
      <c r="H20" s="300">
        <v>1.43</v>
      </c>
      <c r="I20" s="218"/>
      <c r="J20" s="218"/>
      <c r="K20" s="300">
        <v>2.12</v>
      </c>
      <c r="L20" s="218"/>
      <c r="M20" s="299"/>
      <c r="N20" s="218">
        <v>2.1800000000000002</v>
      </c>
      <c r="O20" s="218"/>
      <c r="P20" s="299"/>
      <c r="Q20" s="311">
        <v>41</v>
      </c>
      <c r="R20" s="171"/>
      <c r="S20" s="171"/>
      <c r="T20" s="311">
        <v>40.799999999999997</v>
      </c>
      <c r="U20" s="171"/>
      <c r="V20" s="276"/>
      <c r="W20" s="311">
        <v>34.5</v>
      </c>
      <c r="X20" s="171"/>
      <c r="Y20" s="276"/>
      <c r="Z20" s="171">
        <v>48</v>
      </c>
      <c r="AA20" s="171"/>
      <c r="AB20" s="276"/>
      <c r="AC20" s="311">
        <v>17.399999999999999</v>
      </c>
      <c r="AD20" s="171"/>
      <c r="AE20" s="171"/>
      <c r="AF20" s="311">
        <v>16.2</v>
      </c>
      <c r="AG20" s="171"/>
      <c r="AH20" s="276"/>
    </row>
    <row r="21" spans="2:40" ht="17.25" customHeight="1" x14ac:dyDescent="0.15">
      <c r="B21" s="280"/>
      <c r="C21" s="24"/>
      <c r="D21" s="25" t="s">
        <v>156</v>
      </c>
      <c r="E21" s="300">
        <v>1.42</v>
      </c>
      <c r="F21" s="218"/>
      <c r="G21" s="218"/>
      <c r="H21" s="300">
        <v>1.51</v>
      </c>
      <c r="I21" s="218"/>
      <c r="J21" s="218"/>
      <c r="K21" s="300">
        <v>2.13</v>
      </c>
      <c r="L21" s="218"/>
      <c r="M21" s="299"/>
      <c r="N21" s="218">
        <v>2.56</v>
      </c>
      <c r="O21" s="218"/>
      <c r="P21" s="299"/>
      <c r="Q21" s="311">
        <v>45</v>
      </c>
      <c r="R21" s="171"/>
      <c r="S21" s="171"/>
      <c r="T21" s="311">
        <v>46.9</v>
      </c>
      <c r="U21" s="171"/>
      <c r="V21" s="276"/>
      <c r="W21" s="311">
        <v>38.5</v>
      </c>
      <c r="X21" s="171"/>
      <c r="Y21" s="276"/>
      <c r="Z21" s="171">
        <v>59.4</v>
      </c>
      <c r="AA21" s="171"/>
      <c r="AB21" s="276"/>
      <c r="AC21" s="311">
        <v>16.100000000000001</v>
      </c>
      <c r="AD21" s="171"/>
      <c r="AE21" s="171"/>
      <c r="AF21" s="311">
        <v>15.2</v>
      </c>
      <c r="AG21" s="171"/>
      <c r="AH21" s="276"/>
    </row>
    <row r="22" spans="2:40" ht="17.25" customHeight="1" x14ac:dyDescent="0.15">
      <c r="B22" s="274"/>
      <c r="D22" s="25" t="s">
        <v>157</v>
      </c>
      <c r="E22" s="300">
        <v>1.42</v>
      </c>
      <c r="F22" s="218"/>
      <c r="G22" s="218"/>
      <c r="H22" s="300">
        <v>1.56</v>
      </c>
      <c r="I22" s="218"/>
      <c r="J22" s="218"/>
      <c r="K22" s="300">
        <v>1.97</v>
      </c>
      <c r="L22" s="218"/>
      <c r="M22" s="299"/>
      <c r="N22" s="218">
        <v>2.48</v>
      </c>
      <c r="O22" s="218"/>
      <c r="P22" s="299"/>
      <c r="Q22" s="311">
        <v>45.9</v>
      </c>
      <c r="R22" s="171"/>
      <c r="S22" s="171"/>
      <c r="T22" s="311">
        <v>44.7</v>
      </c>
      <c r="U22" s="171"/>
      <c r="V22" s="276"/>
      <c r="W22" s="311">
        <v>37.700000000000003</v>
      </c>
      <c r="X22" s="171"/>
      <c r="Y22" s="276"/>
      <c r="Z22" s="171">
        <v>59.2</v>
      </c>
      <c r="AA22" s="171"/>
      <c r="AB22" s="276"/>
      <c r="AC22" s="311">
        <v>17.2</v>
      </c>
      <c r="AD22" s="171"/>
      <c r="AE22" s="171"/>
      <c r="AF22" s="311">
        <v>17.5</v>
      </c>
      <c r="AG22" s="171"/>
      <c r="AH22" s="276"/>
    </row>
    <row r="23" spans="2:40" ht="17.25" customHeight="1" x14ac:dyDescent="0.15">
      <c r="B23" s="281" t="s">
        <v>228</v>
      </c>
      <c r="D23" s="25" t="s">
        <v>158</v>
      </c>
      <c r="E23" s="300">
        <v>1.37</v>
      </c>
      <c r="F23" s="218"/>
      <c r="G23" s="218"/>
      <c r="H23" s="300">
        <v>1.45</v>
      </c>
      <c r="I23" s="218"/>
      <c r="J23" s="218"/>
      <c r="K23" s="300">
        <v>2.14</v>
      </c>
      <c r="L23" s="218"/>
      <c r="M23" s="299"/>
      <c r="N23" s="218">
        <v>2.04</v>
      </c>
      <c r="O23" s="218"/>
      <c r="P23" s="299"/>
      <c r="Q23" s="311">
        <v>32.299999999999997</v>
      </c>
      <c r="R23" s="171"/>
      <c r="S23" s="171"/>
      <c r="T23" s="311">
        <v>29.8</v>
      </c>
      <c r="U23" s="171"/>
      <c r="V23" s="276"/>
      <c r="W23" s="311">
        <v>28</v>
      </c>
      <c r="X23" s="171"/>
      <c r="Y23" s="276"/>
      <c r="Z23" s="171">
        <v>38.6</v>
      </c>
      <c r="AA23" s="171"/>
      <c r="AB23" s="276"/>
      <c r="AC23" s="311">
        <v>14.7</v>
      </c>
      <c r="AD23" s="171"/>
      <c r="AE23" s="171"/>
      <c r="AF23" s="311">
        <v>14.6</v>
      </c>
      <c r="AG23" s="171"/>
      <c r="AH23" s="276"/>
    </row>
    <row r="24" spans="2:40" ht="17.25" customHeight="1" x14ac:dyDescent="0.15">
      <c r="B24" s="281"/>
      <c r="C24" s="4"/>
      <c r="D24" s="80" t="s">
        <v>159</v>
      </c>
      <c r="E24" s="300">
        <v>1.38</v>
      </c>
      <c r="F24" s="218"/>
      <c r="G24" s="218"/>
      <c r="H24" s="300">
        <v>1.44</v>
      </c>
      <c r="I24" s="218"/>
      <c r="J24" s="218"/>
      <c r="K24" s="300">
        <v>2.11</v>
      </c>
      <c r="L24" s="218"/>
      <c r="M24" s="299"/>
      <c r="N24" s="218">
        <v>2.17</v>
      </c>
      <c r="O24" s="218"/>
      <c r="P24" s="299"/>
      <c r="Q24" s="311">
        <v>41.4</v>
      </c>
      <c r="R24" s="171"/>
      <c r="S24" s="171"/>
      <c r="T24" s="311">
        <v>39.799999999999997</v>
      </c>
      <c r="U24" s="171"/>
      <c r="V24" s="276"/>
      <c r="W24" s="311">
        <v>35.299999999999997</v>
      </c>
      <c r="X24" s="171"/>
      <c r="Y24" s="276"/>
      <c r="Z24" s="171">
        <v>49.5</v>
      </c>
      <c r="AA24" s="171"/>
      <c r="AB24" s="276"/>
      <c r="AC24" s="311">
        <v>18.100000000000001</v>
      </c>
      <c r="AD24" s="171"/>
      <c r="AE24" s="171"/>
      <c r="AF24" s="311">
        <v>17.600000000000001</v>
      </c>
      <c r="AG24" s="171"/>
      <c r="AH24" s="276"/>
      <c r="AN24" s="10">
        <v>0</v>
      </c>
    </row>
    <row r="25" spans="2:40" ht="17.25" customHeight="1" x14ac:dyDescent="0.15">
      <c r="B25" s="277"/>
      <c r="D25" s="80" t="s">
        <v>229</v>
      </c>
      <c r="E25" s="303">
        <v>1.41</v>
      </c>
      <c r="F25" s="221"/>
      <c r="G25" s="221"/>
      <c r="H25" s="303">
        <v>1.42</v>
      </c>
      <c r="I25" s="221"/>
      <c r="J25" s="221"/>
      <c r="K25" s="303">
        <v>2.2000000000000002</v>
      </c>
      <c r="L25" s="221"/>
      <c r="M25" s="304"/>
      <c r="N25" s="221">
        <v>2.06</v>
      </c>
      <c r="O25" s="221"/>
      <c r="P25" s="304"/>
      <c r="Q25" s="313">
        <v>51.3</v>
      </c>
      <c r="R25" s="215"/>
      <c r="S25" s="215"/>
      <c r="T25" s="313">
        <v>52.3</v>
      </c>
      <c r="U25" s="215"/>
      <c r="V25" s="282"/>
      <c r="W25" s="313">
        <v>36.299999999999997</v>
      </c>
      <c r="X25" s="215"/>
      <c r="Y25" s="282"/>
      <c r="Z25" s="215">
        <v>61.8</v>
      </c>
      <c r="AA25" s="215"/>
      <c r="AB25" s="282"/>
      <c r="AC25" s="313">
        <v>23.3</v>
      </c>
      <c r="AD25" s="215"/>
      <c r="AE25" s="215"/>
      <c r="AF25" s="313">
        <v>23.6</v>
      </c>
      <c r="AG25" s="215"/>
      <c r="AH25" s="282"/>
      <c r="AJ25" s="99"/>
      <c r="AK25" s="99"/>
      <c r="AL25" s="99"/>
      <c r="AM25" s="99"/>
    </row>
    <row r="26" spans="2:40" ht="17.25" customHeight="1" x14ac:dyDescent="0.15">
      <c r="B26" s="277"/>
      <c r="D26" s="13" t="s">
        <v>231</v>
      </c>
      <c r="E26" s="305">
        <v>1.45</v>
      </c>
      <c r="F26" s="219"/>
      <c r="G26" s="219"/>
      <c r="H26" s="305">
        <f>ROUND('3.求人・充足'!E26/'1.求職状況'!E27,2)</f>
        <v>1.34</v>
      </c>
      <c r="I26" s="219"/>
      <c r="J26" s="219"/>
      <c r="K26" s="305">
        <v>2.13</v>
      </c>
      <c r="L26" s="219"/>
      <c r="M26" s="306"/>
      <c r="N26" s="219">
        <f>ROUND('3.求人・充足'!N26/'1.求職状況'!Q27,2)</f>
        <v>1.6</v>
      </c>
      <c r="O26" s="219"/>
      <c r="P26" s="306"/>
      <c r="Q26" s="314">
        <f>ROUND('2.紹介・就職'!Q27/'1.求職状況'!Q27%,1)</f>
        <v>33.799999999999997</v>
      </c>
      <c r="R26" s="216"/>
      <c r="S26" s="216"/>
      <c r="T26" s="314">
        <f>ROUND('4.中高年齢者'!W26/'4.中高年齢者'!K26%,1)</f>
        <v>30</v>
      </c>
      <c r="U26" s="216"/>
      <c r="V26" s="283"/>
      <c r="W26" s="314">
        <f>ROUND('2.紹介・就職'!T27/'1.求職状況'!T27%,1)</f>
        <v>19.3</v>
      </c>
      <c r="X26" s="216"/>
      <c r="Y26" s="283"/>
      <c r="Z26" s="216">
        <f>ROUND('2.紹介・就職'!Z27/'1.求職状況'!Z27%,1)</f>
        <v>39.6</v>
      </c>
      <c r="AA26" s="216"/>
      <c r="AB26" s="283"/>
      <c r="AC26" s="314">
        <f>ROUND('3.求人・充足'!Z26/'3.求人・充足'!N26%,1)</f>
        <v>19.899999999999999</v>
      </c>
      <c r="AD26" s="216"/>
      <c r="AE26" s="216"/>
      <c r="AF26" s="314">
        <f>ROUND(('3.求人・充足'!Z26-'3.求人・充足'!AC26)/('3.求人・充足'!N26-'3.求人・充足'!Q26)%,1)</f>
        <v>20.5</v>
      </c>
      <c r="AG26" s="216"/>
      <c r="AH26" s="283"/>
      <c r="AJ26" s="99"/>
      <c r="AK26" s="99"/>
      <c r="AL26" s="99"/>
      <c r="AM26" s="99"/>
    </row>
    <row r="27" spans="2:40" ht="20.25" customHeight="1" x14ac:dyDescent="0.15">
      <c r="B27" s="284" t="s">
        <v>36</v>
      </c>
      <c r="C27" s="190"/>
      <c r="D27" s="190"/>
      <c r="E27" s="303">
        <f>E26-E25</f>
        <v>4.0000000000000036E-2</v>
      </c>
      <c r="F27" s="218"/>
      <c r="G27" s="218"/>
      <c r="H27" s="307" t="s">
        <v>202</v>
      </c>
      <c r="I27" s="214"/>
      <c r="J27" s="214"/>
      <c r="K27" s="300">
        <f>K26-K25</f>
        <v>-7.0000000000000284E-2</v>
      </c>
      <c r="L27" s="218"/>
      <c r="M27" s="299"/>
      <c r="N27" s="213" t="s">
        <v>202</v>
      </c>
      <c r="O27" s="214"/>
      <c r="P27" s="285"/>
      <c r="Q27" s="307" t="s">
        <v>202</v>
      </c>
      <c r="R27" s="214"/>
      <c r="S27" s="214"/>
      <c r="T27" s="307" t="s">
        <v>202</v>
      </c>
      <c r="U27" s="214"/>
      <c r="V27" s="285"/>
      <c r="W27" s="307" t="s">
        <v>202</v>
      </c>
      <c r="X27" s="214"/>
      <c r="Y27" s="285"/>
      <c r="Z27" s="213" t="s">
        <v>202</v>
      </c>
      <c r="AA27" s="214"/>
      <c r="AB27" s="285"/>
      <c r="AC27" s="307" t="s">
        <v>202</v>
      </c>
      <c r="AD27" s="214"/>
      <c r="AE27" s="214"/>
      <c r="AF27" s="307" t="s">
        <v>202</v>
      </c>
      <c r="AG27" s="214"/>
      <c r="AH27" s="285"/>
    </row>
    <row r="28" spans="2:40" ht="20.25" customHeight="1" x14ac:dyDescent="0.15">
      <c r="B28" s="284" t="s">
        <v>37</v>
      </c>
      <c r="C28" s="190"/>
      <c r="D28" s="190"/>
      <c r="E28" s="307" t="s">
        <v>202</v>
      </c>
      <c r="F28" s="214"/>
      <c r="G28" s="214"/>
      <c r="H28" s="300">
        <f>H26-H13</f>
        <v>0.15000000000000013</v>
      </c>
      <c r="I28" s="218"/>
      <c r="J28" s="218"/>
      <c r="K28" s="307" t="s">
        <v>202</v>
      </c>
      <c r="L28" s="214"/>
      <c r="M28" s="285"/>
      <c r="N28" s="218">
        <f>N26-N13</f>
        <v>0.18000000000000016</v>
      </c>
      <c r="O28" s="218"/>
      <c r="P28" s="299"/>
      <c r="Q28" s="311">
        <f>Q26-Q13</f>
        <v>-0.20000000000000284</v>
      </c>
      <c r="R28" s="171"/>
      <c r="S28" s="171"/>
      <c r="T28" s="311">
        <f>T26-T13</f>
        <v>0</v>
      </c>
      <c r="U28" s="171"/>
      <c r="V28" s="276"/>
      <c r="W28" s="311">
        <f>W26-W13</f>
        <v>-1.1999999999999993</v>
      </c>
      <c r="X28" s="171"/>
      <c r="Y28" s="276"/>
      <c r="Z28" s="171">
        <f>Z26-Z13</f>
        <v>0.80000000000000426</v>
      </c>
      <c r="AA28" s="171"/>
      <c r="AB28" s="276"/>
      <c r="AC28" s="313">
        <f>AC26-AC13</f>
        <v>-3</v>
      </c>
      <c r="AD28" s="171"/>
      <c r="AE28" s="171"/>
      <c r="AF28" s="311">
        <f>AF26-AF13</f>
        <v>-4</v>
      </c>
      <c r="AG28" s="171"/>
      <c r="AH28" s="276"/>
    </row>
    <row r="29" spans="2:40" ht="17.25" customHeight="1" x14ac:dyDescent="0.15">
      <c r="B29" s="350" t="s">
        <v>88</v>
      </c>
      <c r="C29" s="177" t="s">
        <v>9</v>
      </c>
      <c r="D29" s="177"/>
      <c r="E29" s="308"/>
      <c r="F29" s="220"/>
      <c r="G29" s="220"/>
      <c r="H29" s="305">
        <f>'3.求人・充足'!E28/'1.求職状況'!E29</f>
        <v>1.2854466858789626</v>
      </c>
      <c r="I29" s="219"/>
      <c r="J29" s="219"/>
      <c r="K29" s="308"/>
      <c r="L29" s="220"/>
      <c r="M29" s="327"/>
      <c r="N29" s="219">
        <f>'3.求人・充足'!N28/'1.求職状況'!Q29</f>
        <v>1.4552491533623608</v>
      </c>
      <c r="O29" s="219"/>
      <c r="P29" s="306"/>
      <c r="Q29" s="314">
        <f>'2.紹介・就職'!Q29/'1.求職状況'!Q29%</f>
        <v>27.818093855829702</v>
      </c>
      <c r="R29" s="216"/>
      <c r="S29" s="216"/>
      <c r="T29" s="314">
        <f>'4.中高年齢者'!W28/'4.中高年齢者'!K28%</f>
        <v>25.9763851044505</v>
      </c>
      <c r="U29" s="216"/>
      <c r="V29" s="283"/>
      <c r="W29" s="314">
        <f>'2.紹介・就職'!T29/'1.求職状況'!T29%</f>
        <v>16.740576496674059</v>
      </c>
      <c r="X29" s="216"/>
      <c r="Y29" s="283"/>
      <c r="Z29" s="216">
        <f>'2.紹介・就職'!Z29/'1.求職状況'!Z29%</f>
        <v>33.16708229426434</v>
      </c>
      <c r="AA29" s="216"/>
      <c r="AB29" s="283"/>
      <c r="AC29" s="314">
        <f>'3.求人・充足'!Z28/'3.求人・充足'!N28%</f>
        <v>19.049202127659576</v>
      </c>
      <c r="AD29" s="216"/>
      <c r="AE29" s="216"/>
      <c r="AF29" s="314">
        <f>('3.求人・充足'!Z28-'3.求人・充足'!AC28)/('3.求人・充足'!N28-'3.求人・充足'!Q28)%</f>
        <v>19.144307469180568</v>
      </c>
      <c r="AG29" s="216"/>
      <c r="AH29" s="283"/>
      <c r="AI29" s="2"/>
    </row>
    <row r="30" spans="2:40" ht="17.25" customHeight="1" x14ac:dyDescent="0.15">
      <c r="B30" s="351"/>
      <c r="C30" s="346"/>
      <c r="D30" s="347"/>
      <c r="E30" s="298"/>
      <c r="F30" s="220"/>
      <c r="G30" s="220"/>
      <c r="H30" s="339" t="s">
        <v>128</v>
      </c>
      <c r="I30" s="340">
        <v>1.18</v>
      </c>
      <c r="J30" s="341" t="s">
        <v>129</v>
      </c>
      <c r="K30" s="298"/>
      <c r="L30" s="220"/>
      <c r="M30" s="327"/>
      <c r="N30" s="344" t="s">
        <v>128</v>
      </c>
      <c r="O30" s="340">
        <v>1.35</v>
      </c>
      <c r="P30" s="341" t="s">
        <v>129</v>
      </c>
      <c r="Q30" s="339" t="s">
        <v>128</v>
      </c>
      <c r="R30" s="342">
        <v>29</v>
      </c>
      <c r="S30" s="343" t="s">
        <v>129</v>
      </c>
      <c r="T30" s="339" t="s">
        <v>128</v>
      </c>
      <c r="U30" s="342">
        <v>26.3</v>
      </c>
      <c r="V30" s="341" t="s">
        <v>129</v>
      </c>
      <c r="W30" s="339" t="s">
        <v>128</v>
      </c>
      <c r="X30" s="342">
        <v>18.899999999999999</v>
      </c>
      <c r="Y30" s="341" t="s">
        <v>129</v>
      </c>
      <c r="Z30" s="344" t="s">
        <v>128</v>
      </c>
      <c r="AA30" s="342">
        <v>32.5</v>
      </c>
      <c r="AB30" s="341" t="s">
        <v>129</v>
      </c>
      <c r="AC30" s="339" t="s">
        <v>128</v>
      </c>
      <c r="AD30" s="342">
        <v>22.1</v>
      </c>
      <c r="AE30" s="343" t="s">
        <v>129</v>
      </c>
      <c r="AF30" s="339" t="s">
        <v>128</v>
      </c>
      <c r="AG30" s="342">
        <v>23.8</v>
      </c>
      <c r="AH30" s="341" t="s">
        <v>129</v>
      </c>
    </row>
    <row r="31" spans="2:40" ht="17.25" customHeight="1" x14ac:dyDescent="0.15">
      <c r="B31" s="351"/>
      <c r="C31" s="177" t="s">
        <v>10</v>
      </c>
      <c r="D31" s="177"/>
      <c r="E31" s="298"/>
      <c r="F31" s="220"/>
      <c r="G31" s="220"/>
      <c r="H31" s="305">
        <f>'3.求人・充足'!E30/'1.求職状況'!E31</f>
        <v>1.257703081232493</v>
      </c>
      <c r="I31" s="219"/>
      <c r="J31" s="219"/>
      <c r="K31" s="298"/>
      <c r="L31" s="220"/>
      <c r="M31" s="327"/>
      <c r="N31" s="219">
        <f>'3.求人・充足'!N30/'1.求職状況'!Q31</f>
        <v>1.5015105740181269</v>
      </c>
      <c r="O31" s="219"/>
      <c r="P31" s="306"/>
      <c r="Q31" s="314">
        <f>'2.紹介・就職'!Q31/'1.求職状況'!Q31%</f>
        <v>43.80664652567976</v>
      </c>
      <c r="R31" s="216"/>
      <c r="S31" s="216"/>
      <c r="T31" s="314">
        <f>'4.中高年齢者'!W30/'4.中高年齢者'!K30%</f>
        <v>34.715025906735754</v>
      </c>
      <c r="U31" s="216"/>
      <c r="V31" s="283"/>
      <c r="W31" s="314">
        <f>'2.紹介・就職'!T31/'1.求職状況'!T31%</f>
        <v>22.321428571428569</v>
      </c>
      <c r="X31" s="216"/>
      <c r="Y31" s="283"/>
      <c r="Z31" s="216">
        <f>'2.紹介・就職'!Z31/'1.求職状況'!Z31%</f>
        <v>46.012269938650313</v>
      </c>
      <c r="AA31" s="216"/>
      <c r="AB31" s="283"/>
      <c r="AC31" s="314">
        <f>'3.求人・充足'!Z30/'3.求人・充足'!N30%</f>
        <v>25.754527162977869</v>
      </c>
      <c r="AD31" s="216"/>
      <c r="AE31" s="216"/>
      <c r="AF31" s="314">
        <f>('3.求人・充足'!Z30-'3.求人・充足'!AC30)/('3.求人・充足'!N30-'3.求人・充足'!Q30)%</f>
        <v>29.999999999999996</v>
      </c>
      <c r="AG31" s="216"/>
      <c r="AH31" s="283"/>
    </row>
    <row r="32" spans="2:40" ht="17.25" customHeight="1" x14ac:dyDescent="0.15">
      <c r="B32" s="351"/>
      <c r="C32" s="348"/>
      <c r="D32" s="349"/>
      <c r="E32" s="298"/>
      <c r="F32" s="220"/>
      <c r="G32" s="220"/>
      <c r="H32" s="339" t="s">
        <v>128</v>
      </c>
      <c r="I32" s="340">
        <v>1.2</v>
      </c>
      <c r="J32" s="341" t="s">
        <v>129</v>
      </c>
      <c r="K32" s="298"/>
      <c r="L32" s="220"/>
      <c r="M32" s="327"/>
      <c r="N32" s="344" t="s">
        <v>128</v>
      </c>
      <c r="O32" s="340">
        <v>1.66</v>
      </c>
      <c r="P32" s="341" t="s">
        <v>129</v>
      </c>
      <c r="Q32" s="339" t="s">
        <v>128</v>
      </c>
      <c r="R32" s="342">
        <v>41.5</v>
      </c>
      <c r="S32" s="343" t="s">
        <v>129</v>
      </c>
      <c r="T32" s="339" t="s">
        <v>128</v>
      </c>
      <c r="U32" s="342">
        <v>36.6</v>
      </c>
      <c r="V32" s="341" t="s">
        <v>129</v>
      </c>
      <c r="W32" s="339" t="s">
        <v>128</v>
      </c>
      <c r="X32" s="342">
        <v>24.7</v>
      </c>
      <c r="Y32" s="341" t="s">
        <v>129</v>
      </c>
      <c r="Z32" s="344" t="s">
        <v>128</v>
      </c>
      <c r="AA32" s="342">
        <v>46.2</v>
      </c>
      <c r="AB32" s="341" t="s">
        <v>129</v>
      </c>
      <c r="AC32" s="339" t="s">
        <v>128</v>
      </c>
      <c r="AD32" s="342">
        <v>21.9</v>
      </c>
      <c r="AE32" s="343" t="s">
        <v>129</v>
      </c>
      <c r="AF32" s="339" t="s">
        <v>128</v>
      </c>
      <c r="AG32" s="342">
        <v>21.6</v>
      </c>
      <c r="AH32" s="341" t="s">
        <v>129</v>
      </c>
    </row>
    <row r="33" spans="2:35" ht="17.25" customHeight="1" x14ac:dyDescent="0.15">
      <c r="B33" s="352" t="s">
        <v>90</v>
      </c>
      <c r="C33" s="192" t="s">
        <v>105</v>
      </c>
      <c r="D33" s="192"/>
      <c r="E33" s="298"/>
      <c r="F33" s="220"/>
      <c r="G33" s="220"/>
      <c r="H33" s="328">
        <f>'3.求人・充足'!E32/'1.求職状況'!E33</f>
        <v>0.954983922829582</v>
      </c>
      <c r="I33" s="222"/>
      <c r="J33" s="222"/>
      <c r="K33" s="298"/>
      <c r="L33" s="220"/>
      <c r="M33" s="327"/>
      <c r="N33" s="222">
        <f>'3.求人・充足'!N32/'1.求職状況'!Q33</f>
        <v>1.0631578947368421</v>
      </c>
      <c r="O33" s="222"/>
      <c r="P33" s="309"/>
      <c r="Q33" s="315">
        <f>'2.紹介・就職'!Q33/'1.求職状況'!Q33%</f>
        <v>46.315789473684212</v>
      </c>
      <c r="R33" s="217"/>
      <c r="S33" s="217"/>
      <c r="T33" s="315">
        <f>'4.中高年齢者'!W32/'4.中高年齢者'!K32%</f>
        <v>30.508474576271187</v>
      </c>
      <c r="U33" s="217"/>
      <c r="V33" s="286"/>
      <c r="W33" s="315">
        <f>'2.紹介・就職'!T33/'1.求職状況'!T33%</f>
        <v>21.428571428571427</v>
      </c>
      <c r="X33" s="217"/>
      <c r="Y33" s="286"/>
      <c r="Z33" s="217">
        <f>'2.紹介・就職'!Z33/'1.求職状況'!Z33%</f>
        <v>60.869565217391305</v>
      </c>
      <c r="AA33" s="217"/>
      <c r="AB33" s="286"/>
      <c r="AC33" s="315">
        <f>'3.求人・充足'!Z32/'3.求人・充足'!N32%</f>
        <v>35.643564356435647</v>
      </c>
      <c r="AD33" s="217"/>
      <c r="AE33" s="217"/>
      <c r="AF33" s="315">
        <f>('3.求人・充足'!Z32-'3.求人・充足'!AC32)/('3.求人・充足'!N32-'3.求人・充足'!Q32)%</f>
        <v>60.975609756097562</v>
      </c>
      <c r="AG33" s="217"/>
      <c r="AH33" s="286"/>
    </row>
    <row r="34" spans="2:35" ht="17.25" customHeight="1" x14ac:dyDescent="0.15">
      <c r="B34" s="353">
        <v>4</v>
      </c>
      <c r="C34" s="348"/>
      <c r="D34" s="349"/>
      <c r="E34" s="298"/>
      <c r="F34" s="220"/>
      <c r="G34" s="220"/>
      <c r="H34" s="355" t="s">
        <v>128</v>
      </c>
      <c r="I34" s="356">
        <v>0.85</v>
      </c>
      <c r="J34" s="357" t="s">
        <v>129</v>
      </c>
      <c r="K34" s="298"/>
      <c r="L34" s="220"/>
      <c r="M34" s="327"/>
      <c r="N34" s="355" t="s">
        <v>128</v>
      </c>
      <c r="O34" s="356">
        <v>1.1200000000000001</v>
      </c>
      <c r="P34" s="357" t="s">
        <v>129</v>
      </c>
      <c r="Q34" s="355" t="s">
        <v>128</v>
      </c>
      <c r="R34" s="358">
        <v>43.1</v>
      </c>
      <c r="S34" s="359" t="s">
        <v>129</v>
      </c>
      <c r="T34" s="355" t="s">
        <v>128</v>
      </c>
      <c r="U34" s="358">
        <v>48.3</v>
      </c>
      <c r="V34" s="357" t="s">
        <v>129</v>
      </c>
      <c r="W34" s="355" t="s">
        <v>128</v>
      </c>
      <c r="X34" s="358">
        <v>27.6</v>
      </c>
      <c r="Y34" s="357" t="s">
        <v>129</v>
      </c>
      <c r="Z34" s="360" t="s">
        <v>128</v>
      </c>
      <c r="AA34" s="361">
        <v>56.8</v>
      </c>
      <c r="AB34" s="357" t="s">
        <v>129</v>
      </c>
      <c r="AC34" s="355" t="s">
        <v>128</v>
      </c>
      <c r="AD34" s="358">
        <v>22.8</v>
      </c>
      <c r="AE34" s="359" t="s">
        <v>129</v>
      </c>
      <c r="AF34" s="355" t="s">
        <v>128</v>
      </c>
      <c r="AG34" s="358">
        <v>20</v>
      </c>
      <c r="AH34" s="357" t="s">
        <v>129</v>
      </c>
    </row>
    <row r="35" spans="2:35" ht="17.25" customHeight="1" x14ac:dyDescent="0.15">
      <c r="B35" s="352" t="s">
        <v>89</v>
      </c>
      <c r="C35" s="177" t="s">
        <v>11</v>
      </c>
      <c r="D35" s="177"/>
      <c r="E35" s="298"/>
      <c r="F35" s="220"/>
      <c r="G35" s="220"/>
      <c r="H35" s="305">
        <f>'3.求人・充足'!E34/'1.求職状況'!E35</f>
        <v>1.733890214797136</v>
      </c>
      <c r="I35" s="219"/>
      <c r="J35" s="219"/>
      <c r="K35" s="298"/>
      <c r="L35" s="220"/>
      <c r="M35" s="327"/>
      <c r="N35" s="219">
        <f>'3.求人・充足'!N34/'1.求職状況'!Q35</f>
        <v>2.3576779026217229</v>
      </c>
      <c r="O35" s="219"/>
      <c r="P35" s="306"/>
      <c r="Q35" s="314">
        <f>'2.紹介・就職'!Q35/'1.求職状況'!Q35%</f>
        <v>40.636704119850187</v>
      </c>
      <c r="R35" s="216"/>
      <c r="S35" s="216"/>
      <c r="T35" s="314">
        <f>'4.中高年齢者'!W34/'4.中高年齢者'!K34%</f>
        <v>34.18181818181818</v>
      </c>
      <c r="U35" s="216"/>
      <c r="V35" s="283"/>
      <c r="W35" s="314">
        <f>'2.紹介・就職'!T35/'1.求職状況'!T35%</f>
        <v>25</v>
      </c>
      <c r="X35" s="216"/>
      <c r="Y35" s="283"/>
      <c r="Z35" s="216">
        <f>'2.紹介・就職'!Z35/'1.求職状況'!Z35%</f>
        <v>49.54545454545454</v>
      </c>
      <c r="AA35" s="216"/>
      <c r="AB35" s="283"/>
      <c r="AC35" s="314">
        <f>'3.求人・充足'!Z34/'3.求人・充足'!N34%</f>
        <v>17.394757744241463</v>
      </c>
      <c r="AD35" s="216"/>
      <c r="AE35" s="216"/>
      <c r="AF35" s="314">
        <f>('3.求人・充足'!Z34-'3.求人・充足'!AC34)/('3.求人・充足'!N34-'3.求人・充足'!Q34)%</f>
        <v>16.481774960380349</v>
      </c>
      <c r="AG35" s="216"/>
      <c r="AH35" s="283"/>
    </row>
    <row r="36" spans="2:35" ht="17.25" customHeight="1" x14ac:dyDescent="0.15">
      <c r="B36" s="352" t="s">
        <v>91</v>
      </c>
      <c r="C36" s="346"/>
      <c r="D36" s="347"/>
      <c r="E36" s="298"/>
      <c r="F36" s="220"/>
      <c r="G36" s="220"/>
      <c r="H36" s="339" t="s">
        <v>128</v>
      </c>
      <c r="I36" s="340">
        <v>1.33</v>
      </c>
      <c r="J36" s="341" t="s">
        <v>129</v>
      </c>
      <c r="K36" s="298"/>
      <c r="L36" s="220"/>
      <c r="M36" s="327"/>
      <c r="N36" s="344" t="s">
        <v>128</v>
      </c>
      <c r="O36" s="340">
        <v>1.89</v>
      </c>
      <c r="P36" s="341" t="s">
        <v>129</v>
      </c>
      <c r="Q36" s="339" t="s">
        <v>128</v>
      </c>
      <c r="R36" s="342">
        <v>49.2</v>
      </c>
      <c r="S36" s="343" t="s">
        <v>129</v>
      </c>
      <c r="T36" s="339" t="s">
        <v>128</v>
      </c>
      <c r="U36" s="342">
        <v>47.6</v>
      </c>
      <c r="V36" s="341" t="s">
        <v>129</v>
      </c>
      <c r="W36" s="339" t="s">
        <v>128</v>
      </c>
      <c r="X36" s="342">
        <v>29.8</v>
      </c>
      <c r="Y36" s="341" t="s">
        <v>129</v>
      </c>
      <c r="Z36" s="344" t="s">
        <v>128</v>
      </c>
      <c r="AA36" s="342">
        <v>57.6</v>
      </c>
      <c r="AB36" s="341" t="s">
        <v>129</v>
      </c>
      <c r="AC36" s="339" t="s">
        <v>128</v>
      </c>
      <c r="AD36" s="342">
        <v>23.5</v>
      </c>
      <c r="AE36" s="343" t="s">
        <v>129</v>
      </c>
      <c r="AF36" s="339" t="s">
        <v>128</v>
      </c>
      <c r="AG36" s="342">
        <v>24.1</v>
      </c>
      <c r="AH36" s="341" t="s">
        <v>129</v>
      </c>
    </row>
    <row r="37" spans="2:35" ht="17.25" customHeight="1" x14ac:dyDescent="0.15">
      <c r="B37" s="353" t="s">
        <v>112</v>
      </c>
      <c r="C37" s="177" t="s">
        <v>12</v>
      </c>
      <c r="D37" s="177"/>
      <c r="E37" s="298"/>
      <c r="F37" s="220"/>
      <c r="G37" s="220"/>
      <c r="H37" s="305">
        <f>'3.求人・充足'!E36/'1.求職状況'!E37</f>
        <v>1.0548862115127176</v>
      </c>
      <c r="I37" s="219"/>
      <c r="J37" s="219"/>
      <c r="K37" s="298"/>
      <c r="L37" s="220"/>
      <c r="M37" s="327"/>
      <c r="N37" s="219">
        <f>'3.求人・充足'!N36/'1.求職状況'!Q37</f>
        <v>1.2955465587044535</v>
      </c>
      <c r="O37" s="219"/>
      <c r="P37" s="306"/>
      <c r="Q37" s="314">
        <f>'2.紹介・就職'!Q37/'1.求職状況'!Q37%</f>
        <v>39.271255060728741</v>
      </c>
      <c r="R37" s="216"/>
      <c r="S37" s="216"/>
      <c r="T37" s="314">
        <f>'4.中高年齢者'!W36/'4.中高年齢者'!K36%</f>
        <v>32.283464566929133</v>
      </c>
      <c r="U37" s="216"/>
      <c r="V37" s="283"/>
      <c r="W37" s="314">
        <f>'2.紹介・就職'!T37/'1.求職状況'!T37%</f>
        <v>16.47058823529412</v>
      </c>
      <c r="X37" s="216"/>
      <c r="Y37" s="283"/>
      <c r="Z37" s="216">
        <f>'2.紹介・就職'!Z37/'1.求職状況'!Z37%</f>
        <v>40.336134453781511</v>
      </c>
      <c r="AA37" s="216"/>
      <c r="AB37" s="283"/>
      <c r="AC37" s="314">
        <f>'3.求人・充足'!Z36/'3.求人・充足'!N36%</f>
        <v>24.0625</v>
      </c>
      <c r="AD37" s="216"/>
      <c r="AE37" s="216"/>
      <c r="AF37" s="314">
        <f>('3.求人・充足'!Z36-'3.求人・充足'!AC36)/('3.求人・充足'!N36-'3.求人・充足'!Q36)%</f>
        <v>27.397260273972602</v>
      </c>
      <c r="AG37" s="216"/>
      <c r="AH37" s="283"/>
      <c r="AI37" s="2"/>
    </row>
    <row r="38" spans="2:35" ht="17.25" customHeight="1" x14ac:dyDescent="0.15">
      <c r="B38" s="351" t="s">
        <v>38</v>
      </c>
      <c r="C38" s="346"/>
      <c r="D38" s="347"/>
      <c r="E38" s="298"/>
      <c r="F38" s="220"/>
      <c r="G38" s="220"/>
      <c r="H38" s="339" t="s">
        <v>128</v>
      </c>
      <c r="I38" s="340">
        <v>0.96</v>
      </c>
      <c r="J38" s="341" t="s">
        <v>129</v>
      </c>
      <c r="K38" s="298"/>
      <c r="L38" s="220"/>
      <c r="M38" s="327"/>
      <c r="N38" s="339" t="s">
        <v>128</v>
      </c>
      <c r="O38" s="340">
        <v>1.07</v>
      </c>
      <c r="P38" s="341" t="s">
        <v>129</v>
      </c>
      <c r="Q38" s="339" t="s">
        <v>128</v>
      </c>
      <c r="R38" s="342">
        <v>35.6</v>
      </c>
      <c r="S38" s="343" t="s">
        <v>129</v>
      </c>
      <c r="T38" s="339" t="s">
        <v>128</v>
      </c>
      <c r="U38" s="342">
        <v>27.6</v>
      </c>
      <c r="V38" s="341" t="s">
        <v>129</v>
      </c>
      <c r="W38" s="339" t="s">
        <v>128</v>
      </c>
      <c r="X38" s="342">
        <v>17.899999999999999</v>
      </c>
      <c r="Y38" s="341" t="s">
        <v>129</v>
      </c>
      <c r="Z38" s="344" t="s">
        <v>128</v>
      </c>
      <c r="AA38" s="345">
        <v>36.1</v>
      </c>
      <c r="AB38" s="341" t="s">
        <v>129</v>
      </c>
      <c r="AC38" s="339" t="s">
        <v>128</v>
      </c>
      <c r="AD38" s="342">
        <v>29.4</v>
      </c>
      <c r="AE38" s="343" t="s">
        <v>129</v>
      </c>
      <c r="AF38" s="339" t="s">
        <v>128</v>
      </c>
      <c r="AG38" s="342">
        <v>28.2</v>
      </c>
      <c r="AH38" s="341" t="s">
        <v>129</v>
      </c>
    </row>
    <row r="39" spans="2:35" ht="17.25" customHeight="1" x14ac:dyDescent="0.15">
      <c r="B39" s="351"/>
      <c r="C39" s="177" t="s">
        <v>13</v>
      </c>
      <c r="D39" s="177"/>
      <c r="E39" s="298"/>
      <c r="F39" s="220"/>
      <c r="G39" s="220"/>
      <c r="H39" s="305">
        <f>'3.求人・充足'!E38/'1.求職状況'!E39</f>
        <v>2.0658064516129033</v>
      </c>
      <c r="I39" s="219"/>
      <c r="J39" s="219"/>
      <c r="K39" s="298"/>
      <c r="L39" s="220"/>
      <c r="M39" s="327"/>
      <c r="N39" s="219">
        <f>'3.求人・充足'!N38/'1.求職状況'!Q39</f>
        <v>2.2103174603174605</v>
      </c>
      <c r="O39" s="219"/>
      <c r="P39" s="306"/>
      <c r="Q39" s="314">
        <f>'2.紹介・就職'!Q39/'1.求職状況'!Q39%</f>
        <v>42.857142857142854</v>
      </c>
      <c r="R39" s="216"/>
      <c r="S39" s="216"/>
      <c r="T39" s="314">
        <f>'4.中高年齢者'!W38/'4.中高年齢者'!K38%</f>
        <v>37.795275590551178</v>
      </c>
      <c r="U39" s="216"/>
      <c r="V39" s="283"/>
      <c r="W39" s="314">
        <f>'2.紹介・就職'!T39/'1.求職状況'!T39%</f>
        <v>22.535211267605636</v>
      </c>
      <c r="X39" s="216"/>
      <c r="Y39" s="283"/>
      <c r="Z39" s="216">
        <f>'2.紹介・就職'!Z39/'1.求職状況'!Z39%</f>
        <v>50.909090909090907</v>
      </c>
      <c r="AA39" s="216"/>
      <c r="AB39" s="283"/>
      <c r="AC39" s="314">
        <f>'3.求人・充足'!Z38/'3.求人・充足'!N38%</f>
        <v>19.748653500897664</v>
      </c>
      <c r="AD39" s="216"/>
      <c r="AE39" s="216"/>
      <c r="AF39" s="314">
        <f>('3.求人・充足'!Z38-'3.求人・充足'!AC38)/('3.求人・充足'!N38-'3.求人・充足'!Q38)%</f>
        <v>20.068027210884352</v>
      </c>
      <c r="AG39" s="216"/>
      <c r="AH39" s="283"/>
      <c r="AI39" s="2"/>
    </row>
    <row r="40" spans="2:35" ht="17.25" customHeight="1" x14ac:dyDescent="0.15">
      <c r="B40" s="351"/>
      <c r="C40" s="346"/>
      <c r="D40" s="347"/>
      <c r="E40" s="298"/>
      <c r="F40" s="220"/>
      <c r="G40" s="220"/>
      <c r="H40" s="339" t="s">
        <v>128</v>
      </c>
      <c r="I40" s="340">
        <v>1.69</v>
      </c>
      <c r="J40" s="341" t="s">
        <v>129</v>
      </c>
      <c r="K40" s="298"/>
      <c r="L40" s="220"/>
      <c r="M40" s="327"/>
      <c r="N40" s="344" t="s">
        <v>128</v>
      </c>
      <c r="O40" s="340">
        <v>1.88</v>
      </c>
      <c r="P40" s="341" t="s">
        <v>129</v>
      </c>
      <c r="Q40" s="339" t="s">
        <v>128</v>
      </c>
      <c r="R40" s="342">
        <v>36.5</v>
      </c>
      <c r="S40" s="343" t="s">
        <v>129</v>
      </c>
      <c r="T40" s="339" t="s">
        <v>128</v>
      </c>
      <c r="U40" s="342">
        <v>32.4</v>
      </c>
      <c r="V40" s="341" t="s">
        <v>129</v>
      </c>
      <c r="W40" s="339" t="s">
        <v>128</v>
      </c>
      <c r="X40" s="342">
        <v>19.8</v>
      </c>
      <c r="Y40" s="341" t="s">
        <v>129</v>
      </c>
      <c r="Z40" s="344" t="s">
        <v>128</v>
      </c>
      <c r="AA40" s="345">
        <v>40</v>
      </c>
      <c r="AB40" s="341" t="s">
        <v>129</v>
      </c>
      <c r="AC40" s="339" t="s">
        <v>128</v>
      </c>
      <c r="AD40" s="342">
        <v>20.399999999999999</v>
      </c>
      <c r="AE40" s="343" t="s">
        <v>129</v>
      </c>
      <c r="AF40" s="339" t="s">
        <v>128</v>
      </c>
      <c r="AG40" s="342">
        <v>20.3</v>
      </c>
      <c r="AH40" s="341" t="s">
        <v>129</v>
      </c>
    </row>
    <row r="41" spans="2:35" ht="17.25" customHeight="1" x14ac:dyDescent="0.15">
      <c r="B41" s="351"/>
      <c r="C41" s="177" t="s">
        <v>15</v>
      </c>
      <c r="D41" s="177"/>
      <c r="E41" s="298"/>
      <c r="F41" s="220"/>
      <c r="G41" s="220"/>
      <c r="H41" s="305">
        <f>'3.求人・充足'!E40/'1.求職状況'!E41</f>
        <v>1.050469483568075</v>
      </c>
      <c r="I41" s="219"/>
      <c r="J41" s="219"/>
      <c r="K41" s="298"/>
      <c r="L41" s="220"/>
      <c r="M41" s="327"/>
      <c r="N41" s="219">
        <f>'3.求人・充足'!N40/'1.求職状況'!Q41</f>
        <v>1.4393305439330544</v>
      </c>
      <c r="O41" s="219"/>
      <c r="P41" s="306"/>
      <c r="Q41" s="314">
        <f>'2.紹介・就職'!Q41/'1.求職状況'!Q41%</f>
        <v>41.841004184100413</v>
      </c>
      <c r="R41" s="216"/>
      <c r="S41" s="216"/>
      <c r="T41" s="314">
        <f>'4.中高年齢者'!W40/'4.中高年齢者'!K40%</f>
        <v>36.92307692307692</v>
      </c>
      <c r="U41" s="216"/>
      <c r="V41" s="283"/>
      <c r="W41" s="314">
        <f>'2.紹介・就職'!T41/'1.求職状況'!T41%</f>
        <v>26.19047619047619</v>
      </c>
      <c r="X41" s="216"/>
      <c r="Y41" s="283"/>
      <c r="Z41" s="216">
        <f>'2.紹介・就職'!Z41/'1.求職状況'!Z41%</f>
        <v>46.875</v>
      </c>
      <c r="AA41" s="216"/>
      <c r="AB41" s="283"/>
      <c r="AC41" s="314">
        <f>'3.求人・充足'!Z40/'3.求人・充足'!N40%</f>
        <v>19.476744186046513</v>
      </c>
      <c r="AD41" s="216"/>
      <c r="AE41" s="216"/>
      <c r="AF41" s="314">
        <f>('3.求人・充足'!Z40-'3.求人・充足'!AC40)/('3.求人・充足'!N40-'3.求人・充足'!Q40)%</f>
        <v>26.515151515151516</v>
      </c>
      <c r="AG41" s="216"/>
      <c r="AH41" s="283"/>
      <c r="AI41" s="2"/>
    </row>
    <row r="42" spans="2:35" ht="17.25" customHeight="1" x14ac:dyDescent="0.15">
      <c r="B42" s="351"/>
      <c r="C42" s="346"/>
      <c r="D42" s="347"/>
      <c r="E42" s="298"/>
      <c r="F42" s="220"/>
      <c r="G42" s="220"/>
      <c r="H42" s="339" t="s">
        <v>128</v>
      </c>
      <c r="I42" s="340">
        <v>1.02</v>
      </c>
      <c r="J42" s="341" t="s">
        <v>129</v>
      </c>
      <c r="K42" s="298"/>
      <c r="L42" s="220"/>
      <c r="M42" s="327"/>
      <c r="N42" s="344" t="s">
        <v>128</v>
      </c>
      <c r="O42" s="340">
        <v>1.22</v>
      </c>
      <c r="P42" s="341" t="s">
        <v>129</v>
      </c>
      <c r="Q42" s="339" t="s">
        <v>128</v>
      </c>
      <c r="R42" s="342">
        <v>33.1</v>
      </c>
      <c r="S42" s="343" t="s">
        <v>129</v>
      </c>
      <c r="T42" s="339" t="s">
        <v>128</v>
      </c>
      <c r="U42" s="342">
        <v>23.3</v>
      </c>
      <c r="V42" s="341" t="s">
        <v>129</v>
      </c>
      <c r="W42" s="339" t="s">
        <v>128</v>
      </c>
      <c r="X42" s="342">
        <v>20.2</v>
      </c>
      <c r="Y42" s="341" t="s">
        <v>129</v>
      </c>
      <c r="Z42" s="344" t="s">
        <v>128</v>
      </c>
      <c r="AA42" s="342">
        <v>45.2</v>
      </c>
      <c r="AB42" s="341" t="s">
        <v>129</v>
      </c>
      <c r="AC42" s="339" t="s">
        <v>128</v>
      </c>
      <c r="AD42" s="342">
        <v>23.3</v>
      </c>
      <c r="AE42" s="343" t="s">
        <v>129</v>
      </c>
      <c r="AF42" s="339" t="s">
        <v>128</v>
      </c>
      <c r="AG42" s="342">
        <v>36.1</v>
      </c>
      <c r="AH42" s="341" t="s">
        <v>129</v>
      </c>
    </row>
    <row r="43" spans="2:35" ht="17.25" customHeight="1" x14ac:dyDescent="0.15">
      <c r="B43" s="351"/>
      <c r="C43" s="177" t="s">
        <v>16</v>
      </c>
      <c r="D43" s="177"/>
      <c r="E43" s="298"/>
      <c r="F43" s="220"/>
      <c r="G43" s="220"/>
      <c r="H43" s="305">
        <f>'3.求人・充足'!E42/'1.求職状況'!E43</f>
        <v>1.1221945137157108</v>
      </c>
      <c r="I43" s="219"/>
      <c r="J43" s="219"/>
      <c r="K43" s="298"/>
      <c r="L43" s="220"/>
      <c r="M43" s="327"/>
      <c r="N43" s="219">
        <f>'3.求人・充足'!N42/'1.求職状況'!Q43</f>
        <v>1.2608695652173914</v>
      </c>
      <c r="O43" s="219"/>
      <c r="P43" s="306"/>
      <c r="Q43" s="314">
        <f>'2.紹介・就職'!Q43/'1.求職状況'!Q43%</f>
        <v>33.152173913043477</v>
      </c>
      <c r="R43" s="216"/>
      <c r="S43" s="216"/>
      <c r="T43" s="314">
        <f>'4.中高年齢者'!W42/'4.中高年齢者'!K42%</f>
        <v>31.162790697674421</v>
      </c>
      <c r="U43" s="216"/>
      <c r="V43" s="283"/>
      <c r="W43" s="314">
        <f>'2.紹介・就職'!T43/'1.求職状況'!T43%</f>
        <v>22.047244094488189</v>
      </c>
      <c r="X43" s="216"/>
      <c r="Y43" s="283"/>
      <c r="Z43" s="216">
        <f>'2.紹介・就職'!Z43/'1.求職状況'!Z43%</f>
        <v>39.156626506024097</v>
      </c>
      <c r="AA43" s="216"/>
      <c r="AB43" s="283"/>
      <c r="AC43" s="314">
        <f>'3.求人・充足'!Z42/'3.求人・充足'!N42%</f>
        <v>23.922413793103448</v>
      </c>
      <c r="AD43" s="216"/>
      <c r="AE43" s="216"/>
      <c r="AF43" s="314">
        <f>('3.求人・充足'!Z42-'3.求人・充足'!AC42)/('3.求人・充足'!N42-'3.求人・充足'!Q42)%</f>
        <v>22.924901185770754</v>
      </c>
      <c r="AG43" s="216"/>
      <c r="AH43" s="283"/>
      <c r="AI43" s="2"/>
    </row>
    <row r="44" spans="2:35" ht="17.25" customHeight="1" x14ac:dyDescent="0.15">
      <c r="B44" s="354"/>
      <c r="C44" s="288"/>
      <c r="D44" s="338"/>
      <c r="E44" s="310"/>
      <c r="F44" s="289"/>
      <c r="G44" s="289"/>
      <c r="H44" s="316" t="s">
        <v>128</v>
      </c>
      <c r="I44" s="291">
        <v>0.92</v>
      </c>
      <c r="J44" s="292" t="s">
        <v>215</v>
      </c>
      <c r="K44" s="310"/>
      <c r="L44" s="289"/>
      <c r="M44" s="329"/>
      <c r="N44" s="290" t="s">
        <v>128</v>
      </c>
      <c r="O44" s="291">
        <v>1</v>
      </c>
      <c r="P44" s="294" t="s">
        <v>129</v>
      </c>
      <c r="Q44" s="316" t="s">
        <v>128</v>
      </c>
      <c r="R44" s="293">
        <v>31.5</v>
      </c>
      <c r="S44" s="292" t="s">
        <v>129</v>
      </c>
      <c r="T44" s="316" t="s">
        <v>128</v>
      </c>
      <c r="U44" s="293">
        <v>26.5</v>
      </c>
      <c r="V44" s="294" t="s">
        <v>129</v>
      </c>
      <c r="W44" s="316" t="s">
        <v>128</v>
      </c>
      <c r="X44" s="293">
        <v>18.5</v>
      </c>
      <c r="Y44" s="294" t="s">
        <v>129</v>
      </c>
      <c r="Z44" s="290" t="s">
        <v>128</v>
      </c>
      <c r="AA44" s="293">
        <v>36</v>
      </c>
      <c r="AB44" s="294" t="s">
        <v>129</v>
      </c>
      <c r="AC44" s="316" t="s">
        <v>128</v>
      </c>
      <c r="AD44" s="293">
        <v>27.3</v>
      </c>
      <c r="AE44" s="292" t="s">
        <v>129</v>
      </c>
      <c r="AF44" s="316" t="s">
        <v>128</v>
      </c>
      <c r="AG44" s="293">
        <v>30.1</v>
      </c>
      <c r="AH44" s="294" t="s">
        <v>129</v>
      </c>
    </row>
    <row r="45" spans="2:35" ht="18" customHeight="1" x14ac:dyDescent="0.15">
      <c r="B45" s="69" t="s">
        <v>227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5" x14ac:dyDescent="0.15">
      <c r="B46" s="224" t="s">
        <v>196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35" x14ac:dyDescent="0.15">
      <c r="B47" s="69" t="s">
        <v>197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209" t="s">
        <v>134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</row>
  </sheetData>
  <mergeCells count="321"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W13:Y13"/>
    <mergeCell ref="Q9:S9"/>
    <mergeCell ref="Z13:AB13"/>
    <mergeCell ref="W21:Y21"/>
    <mergeCell ref="W15:Y15"/>
    <mergeCell ref="W11:Y11"/>
    <mergeCell ref="Q20:S20"/>
    <mergeCell ref="Q19:S19"/>
    <mergeCell ref="T11:V11"/>
    <mergeCell ref="Q10:S10"/>
    <mergeCell ref="W16:Y16"/>
    <mergeCell ref="T16:V16"/>
    <mergeCell ref="Q15:S15"/>
    <mergeCell ref="Q12:S12"/>
    <mergeCell ref="Q11:S11"/>
    <mergeCell ref="T13:V13"/>
    <mergeCell ref="Q13:S13"/>
    <mergeCell ref="T10:V10"/>
    <mergeCell ref="T9:V9"/>
    <mergeCell ref="T12:V12"/>
    <mergeCell ref="Q4:Y4"/>
    <mergeCell ref="W5:Y5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B49:AH49"/>
    <mergeCell ref="B46:V46"/>
    <mergeCell ref="AC24:AE24"/>
    <mergeCell ref="AF24:AH24"/>
    <mergeCell ref="Q24:S24"/>
    <mergeCell ref="W24:Y24"/>
    <mergeCell ref="H26:J26"/>
    <mergeCell ref="W26:Y26"/>
    <mergeCell ref="Q39:S39"/>
    <mergeCell ref="C37:D37"/>
    <mergeCell ref="H41:J41"/>
    <mergeCell ref="H35:J35"/>
    <mergeCell ref="K28:M28"/>
    <mergeCell ref="K26:M26"/>
    <mergeCell ref="H24:J24"/>
    <mergeCell ref="K24:M24"/>
    <mergeCell ref="T35:V35"/>
    <mergeCell ref="C35:D35"/>
    <mergeCell ref="H37:J37"/>
    <mergeCell ref="E29:G44"/>
    <mergeCell ref="C38:D38"/>
    <mergeCell ref="H43:J43"/>
    <mergeCell ref="C41:D41"/>
    <mergeCell ref="C42:D42"/>
    <mergeCell ref="AC10:AE10"/>
    <mergeCell ref="AC12:AE12"/>
    <mergeCell ref="Z11:AB11"/>
    <mergeCell ref="AC8:AE8"/>
    <mergeCell ref="Z12:AB12"/>
    <mergeCell ref="Z8:AB8"/>
    <mergeCell ref="AC11:AE11"/>
    <mergeCell ref="W10:Y10"/>
    <mergeCell ref="W12:Y12"/>
    <mergeCell ref="W9:Y9"/>
    <mergeCell ref="Z10:AB10"/>
    <mergeCell ref="Z9:AB9"/>
    <mergeCell ref="W8:Y8"/>
    <mergeCell ref="B6:B12"/>
    <mergeCell ref="E6:G12"/>
    <mergeCell ref="C11:D11"/>
    <mergeCell ref="H6:J6"/>
    <mergeCell ref="H7:J7"/>
    <mergeCell ref="H9:J9"/>
    <mergeCell ref="H10:J10"/>
    <mergeCell ref="H12:J12"/>
    <mergeCell ref="N7:P7"/>
    <mergeCell ref="N9:P9"/>
    <mergeCell ref="H11:J11"/>
    <mergeCell ref="H33:J33"/>
    <mergeCell ref="N27:P27"/>
    <mergeCell ref="K29:M44"/>
    <mergeCell ref="Q29:S29"/>
    <mergeCell ref="N39:P39"/>
    <mergeCell ref="H39:J39"/>
    <mergeCell ref="T37:V37"/>
    <mergeCell ref="N37:P37"/>
    <mergeCell ref="N33:P33"/>
    <mergeCell ref="Q33:S33"/>
    <mergeCell ref="N35:P35"/>
    <mergeCell ref="Q35:S35"/>
    <mergeCell ref="N29:P29"/>
    <mergeCell ref="Q41:S41"/>
    <mergeCell ref="T41:V41"/>
    <mergeCell ref="N43:P43"/>
    <mergeCell ref="T39:V39"/>
    <mergeCell ref="Q37:S37"/>
    <mergeCell ref="T43:V43"/>
    <mergeCell ref="Q43:S43"/>
    <mergeCell ref="N41:P41"/>
    <mergeCell ref="T31:V31"/>
    <mergeCell ref="Q31:S31"/>
    <mergeCell ref="T33:V33"/>
    <mergeCell ref="N31:P31"/>
    <mergeCell ref="B38:B44"/>
    <mergeCell ref="B29:B32"/>
    <mergeCell ref="C39:D39"/>
    <mergeCell ref="C44:D44"/>
    <mergeCell ref="C33:D33"/>
    <mergeCell ref="C40:D40"/>
    <mergeCell ref="C10:D10"/>
    <mergeCell ref="C31:D31"/>
    <mergeCell ref="C29:D29"/>
    <mergeCell ref="C12:D12"/>
    <mergeCell ref="B27:D27"/>
    <mergeCell ref="C34:D34"/>
    <mergeCell ref="C43:D43"/>
    <mergeCell ref="C36:D36"/>
    <mergeCell ref="H17:J17"/>
    <mergeCell ref="E18:G18"/>
    <mergeCell ref="E17:G17"/>
    <mergeCell ref="E16:G16"/>
    <mergeCell ref="H16:J16"/>
    <mergeCell ref="E28:G28"/>
    <mergeCell ref="C32:D32"/>
    <mergeCell ref="C30:D30"/>
    <mergeCell ref="B28:D28"/>
    <mergeCell ref="H31:J31"/>
    <mergeCell ref="H29:J29"/>
    <mergeCell ref="C3:D3"/>
    <mergeCell ref="C6:D6"/>
    <mergeCell ref="C7:D7"/>
    <mergeCell ref="C8:D8"/>
    <mergeCell ref="C9:D9"/>
    <mergeCell ref="K18:M18"/>
    <mergeCell ref="E27:G27"/>
    <mergeCell ref="H27:J27"/>
    <mergeCell ref="K27:M27"/>
    <mergeCell ref="E21:G21"/>
    <mergeCell ref="E24:G24"/>
    <mergeCell ref="E20:G20"/>
    <mergeCell ref="E23:G23"/>
    <mergeCell ref="K21:M21"/>
    <mergeCell ref="K20:M20"/>
    <mergeCell ref="E22:G22"/>
    <mergeCell ref="H22:J22"/>
    <mergeCell ref="E26:G26"/>
    <mergeCell ref="H20:J20"/>
    <mergeCell ref="E19:G19"/>
    <mergeCell ref="H18:J18"/>
    <mergeCell ref="H19:J19"/>
    <mergeCell ref="H21:J21"/>
    <mergeCell ref="E3:P3"/>
    <mergeCell ref="E4:J4"/>
    <mergeCell ref="K4:P4"/>
    <mergeCell ref="E5:G5"/>
    <mergeCell ref="H5:J5"/>
    <mergeCell ref="K5:M5"/>
    <mergeCell ref="N5:P5"/>
    <mergeCell ref="N6:P6"/>
    <mergeCell ref="E15:G15"/>
    <mergeCell ref="N15:P15"/>
    <mergeCell ref="H15:J15"/>
    <mergeCell ref="H13:J13"/>
    <mergeCell ref="N10:P10"/>
    <mergeCell ref="E13:G13"/>
    <mergeCell ref="N13:P13"/>
    <mergeCell ref="K6:M12"/>
    <mergeCell ref="K13:M13"/>
    <mergeCell ref="H8:J8"/>
    <mergeCell ref="N12:P12"/>
    <mergeCell ref="N8:P8"/>
    <mergeCell ref="N11:P11"/>
    <mergeCell ref="W31:Y31"/>
    <mergeCell ref="H28:J28"/>
    <mergeCell ref="K16:M16"/>
    <mergeCell ref="N20:P20"/>
    <mergeCell ref="K23:M23"/>
    <mergeCell ref="N28:P28"/>
    <mergeCell ref="T28:V28"/>
    <mergeCell ref="Q16:S16"/>
    <mergeCell ref="N17:P17"/>
    <mergeCell ref="H23:J23"/>
    <mergeCell ref="W29:Y29"/>
    <mergeCell ref="W23:Y23"/>
    <mergeCell ref="N21:P21"/>
    <mergeCell ref="Q21:S21"/>
    <mergeCell ref="W18:Y18"/>
    <mergeCell ref="T17:V17"/>
    <mergeCell ref="W17:Y17"/>
    <mergeCell ref="T18:V18"/>
    <mergeCell ref="W22:Y22"/>
    <mergeCell ref="T22:V22"/>
    <mergeCell ref="W20:Y20"/>
    <mergeCell ref="T20:V20"/>
    <mergeCell ref="T19:V19"/>
    <mergeCell ref="W19:Y19"/>
    <mergeCell ref="T26:V26"/>
    <mergeCell ref="T24:V24"/>
    <mergeCell ref="T15:V15"/>
    <mergeCell ref="T21:V21"/>
    <mergeCell ref="T23:V23"/>
    <mergeCell ref="K17:M17"/>
    <mergeCell ref="Q18:S18"/>
    <mergeCell ref="K19:M19"/>
    <mergeCell ref="N18:P18"/>
    <mergeCell ref="N19:P19"/>
    <mergeCell ref="Q17:S17"/>
    <mergeCell ref="K15:M15"/>
    <mergeCell ref="Q22:S22"/>
    <mergeCell ref="K22:M22"/>
    <mergeCell ref="Q23:S23"/>
    <mergeCell ref="N26:P26"/>
    <mergeCell ref="N22:P22"/>
    <mergeCell ref="N24:P24"/>
    <mergeCell ref="N23:P23"/>
    <mergeCell ref="Q26:S26"/>
    <mergeCell ref="N16:P16"/>
    <mergeCell ref="AC29:AE29"/>
    <mergeCell ref="Q27:S27"/>
    <mergeCell ref="AC27:AE27"/>
    <mergeCell ref="AC28:AE28"/>
    <mergeCell ref="Z28:AB28"/>
    <mergeCell ref="W27:Y27"/>
    <mergeCell ref="T27:V27"/>
    <mergeCell ref="W28:Y28"/>
    <mergeCell ref="Q28:S28"/>
    <mergeCell ref="T29:V29"/>
    <mergeCell ref="AC15:AE15"/>
    <mergeCell ref="Z23:AB23"/>
    <mergeCell ref="AC23:AE23"/>
    <mergeCell ref="Z22:AB22"/>
    <mergeCell ref="AC22:AE22"/>
    <mergeCell ref="Z21:AB21"/>
    <mergeCell ref="AC19:AE19"/>
    <mergeCell ref="AC26:AE26"/>
    <mergeCell ref="Z20:AB20"/>
    <mergeCell ref="AC21:AE21"/>
    <mergeCell ref="AC20:AE20"/>
    <mergeCell ref="Z26:AB26"/>
    <mergeCell ref="Z24:AB24"/>
    <mergeCell ref="Z15:AB15"/>
    <mergeCell ref="Z19:AB19"/>
    <mergeCell ref="AC31:AE31"/>
    <mergeCell ref="Z31:AB31"/>
    <mergeCell ref="Z29:AB29"/>
    <mergeCell ref="Z17:AB17"/>
    <mergeCell ref="Z27:AB27"/>
    <mergeCell ref="AC3:AH3"/>
    <mergeCell ref="AC4:AE5"/>
    <mergeCell ref="AC9:AE9"/>
    <mergeCell ref="AF9:AH9"/>
    <mergeCell ref="AF11:AH11"/>
    <mergeCell ref="AF12:AH12"/>
    <mergeCell ref="AF6:AH6"/>
    <mergeCell ref="AF7:AH7"/>
    <mergeCell ref="AC13:AE13"/>
    <mergeCell ref="AF13:AH13"/>
    <mergeCell ref="Z18:AB18"/>
    <mergeCell ref="AF15:AH15"/>
    <mergeCell ref="AF16:AH16"/>
    <mergeCell ref="AC16:AE16"/>
    <mergeCell ref="Z16:AB16"/>
    <mergeCell ref="AC17:AE17"/>
    <mergeCell ref="AC18:AE18"/>
    <mergeCell ref="AF18:AH18"/>
    <mergeCell ref="AF8:AH8"/>
    <mergeCell ref="W43:Y43"/>
    <mergeCell ref="AF33:AH33"/>
    <mergeCell ref="W33:Y33"/>
    <mergeCell ref="W35:Y35"/>
    <mergeCell ref="Z35:AB35"/>
    <mergeCell ref="W39:Y39"/>
    <mergeCell ref="Z33:AB33"/>
    <mergeCell ref="Z37:AB37"/>
    <mergeCell ref="W37:Y37"/>
    <mergeCell ref="W41:Y41"/>
    <mergeCell ref="AC43:AE43"/>
    <mergeCell ref="Z43:AB43"/>
    <mergeCell ref="AC33:AE33"/>
    <mergeCell ref="AC35:AE35"/>
    <mergeCell ref="AC37:AE37"/>
    <mergeCell ref="AC39:AE39"/>
    <mergeCell ref="AC41:AE41"/>
    <mergeCell ref="Z39:AB39"/>
    <mergeCell ref="Z41:AB41"/>
    <mergeCell ref="AF43:AH43"/>
    <mergeCell ref="AF35:AH35"/>
    <mergeCell ref="AF17:AH17"/>
    <mergeCell ref="AF22:AH22"/>
    <mergeCell ref="AF10:AH10"/>
    <mergeCell ref="AF19:AH19"/>
    <mergeCell ref="AF21:AH21"/>
    <mergeCell ref="AF27:AH27"/>
    <mergeCell ref="AF25:AH25"/>
    <mergeCell ref="AF28:AH28"/>
    <mergeCell ref="AF41:AH41"/>
    <mergeCell ref="AF29:AH29"/>
    <mergeCell ref="AF37:AH37"/>
    <mergeCell ref="AF39:AH39"/>
    <mergeCell ref="AF31:AH31"/>
    <mergeCell ref="AF26:AH26"/>
    <mergeCell ref="AF23:AH23"/>
    <mergeCell ref="AF20:AH20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2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20" customWidth="1"/>
    <col min="14" max="17" width="9" style="10"/>
    <col min="18" max="18" width="3.625" style="10" customWidth="1"/>
    <col min="19" max="16384" width="9" style="10"/>
  </cols>
  <sheetData>
    <row r="2" spans="2:34" ht="27" customHeight="1" x14ac:dyDescent="0.15">
      <c r="B2" s="230" t="s">
        <v>230</v>
      </c>
      <c r="C2" s="230"/>
      <c r="D2" s="230"/>
      <c r="E2" s="230"/>
      <c r="F2" s="230"/>
      <c r="G2" s="230"/>
      <c r="H2" s="230"/>
      <c r="I2" s="230"/>
      <c r="J2" s="230"/>
      <c r="K2" s="227" t="s">
        <v>213</v>
      </c>
      <c r="L2" s="228"/>
      <c r="M2" s="228"/>
    </row>
    <row r="3" spans="2:34" ht="25.5" customHeight="1" x14ac:dyDescent="0.15">
      <c r="B3" s="206"/>
      <c r="C3" s="206"/>
      <c r="D3" s="206"/>
      <c r="E3" s="187" t="s">
        <v>39</v>
      </c>
      <c r="F3" s="187"/>
      <c r="G3" s="188"/>
      <c r="H3" s="187" t="s">
        <v>4</v>
      </c>
      <c r="I3" s="187"/>
      <c r="J3" s="188"/>
      <c r="K3" s="187" t="s">
        <v>40</v>
      </c>
      <c r="L3" s="187"/>
      <c r="M3" s="187"/>
    </row>
    <row r="4" spans="2:34" ht="25.5" customHeight="1" x14ac:dyDescent="0.15">
      <c r="B4" s="229" t="s">
        <v>164</v>
      </c>
      <c r="C4" s="229"/>
      <c r="D4" s="229"/>
      <c r="E4" s="12"/>
      <c r="F4" s="54" t="s">
        <v>121</v>
      </c>
      <c r="G4" s="53" t="s">
        <v>122</v>
      </c>
      <c r="H4" s="55"/>
      <c r="I4" s="54" t="s">
        <v>121</v>
      </c>
      <c r="J4" s="53" t="s">
        <v>122</v>
      </c>
      <c r="K4" s="55"/>
      <c r="L4" s="54" t="s">
        <v>121</v>
      </c>
      <c r="M4" s="53" t="s">
        <v>122</v>
      </c>
    </row>
    <row r="5" spans="2:34" ht="16.5" customHeight="1" x14ac:dyDescent="0.15">
      <c r="B5" s="225" t="s">
        <v>222</v>
      </c>
      <c r="C5" s="190" t="s">
        <v>165</v>
      </c>
      <c r="D5" s="190"/>
      <c r="E5" s="55">
        <f>SUM(H5+K5)</f>
        <v>218</v>
      </c>
      <c r="F5" s="55">
        <f>SUM(I5+L5)</f>
        <v>280</v>
      </c>
      <c r="G5" s="56">
        <f>IF(ISERROR((E5-F5)/F5*100),"－",(E5-F5)/F5*100)</f>
        <v>-22.142857142857142</v>
      </c>
      <c r="H5" s="52">
        <v>104</v>
      </c>
      <c r="I5" s="52">
        <v>133</v>
      </c>
      <c r="J5" s="57">
        <f t="shared" ref="J5:J52" si="0">IF(ISERROR((H5-I5)/I5*100),"－",(H5-I5)/I5*100)</f>
        <v>-21.804511278195488</v>
      </c>
      <c r="K5" s="52">
        <v>114</v>
      </c>
      <c r="L5" s="52">
        <v>147</v>
      </c>
      <c r="M5" s="56">
        <f t="shared" ref="M5:M52" si="1">IF(ISERROR((K5-L5)/L5*100),"－",(K5-L5)/L5*100)</f>
        <v>-22.448979591836736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2:34" ht="16.5" customHeight="1" x14ac:dyDescent="0.15">
      <c r="B6" s="189"/>
      <c r="C6" s="190" t="s">
        <v>177</v>
      </c>
      <c r="D6" s="190"/>
      <c r="E6" s="55">
        <f t="shared" ref="E6:E45" si="2">SUM(H6+K6)</f>
        <v>3</v>
      </c>
      <c r="F6" s="55">
        <f t="shared" ref="F6:F52" si="3">SUM(I6+L6)</f>
        <v>3</v>
      </c>
      <c r="G6" s="56">
        <f t="shared" ref="G6:G52" si="4">IF(ISERROR((E6-F6)/F6*100),"－",(E6-F6)/F6*100)</f>
        <v>0</v>
      </c>
      <c r="H6" s="52">
        <v>3</v>
      </c>
      <c r="I6" s="52">
        <v>3</v>
      </c>
      <c r="J6" s="57">
        <f t="shared" si="0"/>
        <v>0</v>
      </c>
      <c r="K6" s="52">
        <v>0</v>
      </c>
      <c r="L6" s="52">
        <v>0</v>
      </c>
      <c r="M6" s="56" t="str">
        <f t="shared" si="1"/>
        <v>－</v>
      </c>
      <c r="P6" s="81"/>
    </row>
    <row r="7" spans="2:34" ht="16.5" customHeight="1" x14ac:dyDescent="0.15">
      <c r="B7" s="189"/>
      <c r="C7" s="190" t="s">
        <v>41</v>
      </c>
      <c r="D7" s="190"/>
      <c r="E7" s="55">
        <f t="shared" si="2"/>
        <v>422</v>
      </c>
      <c r="F7" s="55">
        <f t="shared" si="3"/>
        <v>386</v>
      </c>
      <c r="G7" s="56">
        <f t="shared" si="4"/>
        <v>9.3264248704663206</v>
      </c>
      <c r="H7" s="52">
        <v>407</v>
      </c>
      <c r="I7" s="52">
        <v>370</v>
      </c>
      <c r="J7" s="57">
        <f t="shared" si="0"/>
        <v>10</v>
      </c>
      <c r="K7" s="52">
        <v>15</v>
      </c>
      <c r="L7" s="52">
        <v>16</v>
      </c>
      <c r="M7" s="56">
        <f t="shared" si="1"/>
        <v>-6.25</v>
      </c>
    </row>
    <row r="8" spans="2:34" ht="16.5" customHeight="1" x14ac:dyDescent="0.15">
      <c r="B8" s="189"/>
      <c r="C8" s="190" t="s">
        <v>42</v>
      </c>
      <c r="D8" s="190"/>
      <c r="E8" s="55">
        <f>SUM(H8+K8)</f>
        <v>630</v>
      </c>
      <c r="F8" s="55">
        <f>SUM(I8+L8)</f>
        <v>652</v>
      </c>
      <c r="G8" s="56">
        <f t="shared" si="4"/>
        <v>-3.3742331288343559</v>
      </c>
      <c r="H8" s="52">
        <v>424</v>
      </c>
      <c r="I8" s="52">
        <v>437</v>
      </c>
      <c r="J8" s="57">
        <f t="shared" si="0"/>
        <v>-2.9748283752860414</v>
      </c>
      <c r="K8" s="52">
        <v>206</v>
      </c>
      <c r="L8" s="52">
        <v>215</v>
      </c>
      <c r="M8" s="56">
        <f t="shared" si="1"/>
        <v>-4.1860465116279073</v>
      </c>
      <c r="N8" s="112"/>
      <c r="O8" s="112"/>
      <c r="P8" s="112"/>
      <c r="Q8" s="112"/>
      <c r="S8" s="112"/>
      <c r="T8" s="112"/>
    </row>
    <row r="9" spans="2:34" ht="16.5" customHeight="1" x14ac:dyDescent="0.15">
      <c r="B9" s="189"/>
      <c r="C9" s="68"/>
      <c r="D9" s="14" t="s">
        <v>43</v>
      </c>
      <c r="E9" s="55">
        <f t="shared" si="2"/>
        <v>177</v>
      </c>
      <c r="F9" s="55">
        <f>SUM(I9+L9)</f>
        <v>215</v>
      </c>
      <c r="G9" s="56">
        <f t="shared" si="4"/>
        <v>-17.674418604651162</v>
      </c>
      <c r="H9" s="52">
        <v>85</v>
      </c>
      <c r="I9" s="52">
        <v>100</v>
      </c>
      <c r="J9" s="57">
        <f t="shared" si="0"/>
        <v>-15</v>
      </c>
      <c r="K9" s="52">
        <v>92</v>
      </c>
      <c r="L9" s="52">
        <v>115</v>
      </c>
      <c r="M9" s="56">
        <f t="shared" si="1"/>
        <v>-20</v>
      </c>
    </row>
    <row r="10" spans="2:34" ht="16.5" customHeight="1" x14ac:dyDescent="0.15">
      <c r="B10" s="189"/>
      <c r="D10" s="14" t="s">
        <v>166</v>
      </c>
      <c r="E10" s="55">
        <f t="shared" si="2"/>
        <v>20</v>
      </c>
      <c r="F10" s="55">
        <f t="shared" si="3"/>
        <v>14</v>
      </c>
      <c r="G10" s="56">
        <f t="shared" si="4"/>
        <v>42.857142857142854</v>
      </c>
      <c r="H10" s="52">
        <v>14</v>
      </c>
      <c r="I10" s="52">
        <v>13</v>
      </c>
      <c r="J10" s="57">
        <f t="shared" si="0"/>
        <v>7.6923076923076925</v>
      </c>
      <c r="K10" s="52">
        <v>6</v>
      </c>
      <c r="L10" s="52">
        <v>1</v>
      </c>
      <c r="M10" s="56">
        <f t="shared" si="1"/>
        <v>500</v>
      </c>
    </row>
    <row r="11" spans="2:34" ht="16.5" customHeight="1" x14ac:dyDescent="0.15">
      <c r="B11" s="189"/>
      <c r="D11" s="14" t="s">
        <v>44</v>
      </c>
      <c r="E11" s="55">
        <f t="shared" si="2"/>
        <v>64</v>
      </c>
      <c r="F11" s="55">
        <f t="shared" si="3"/>
        <v>99</v>
      </c>
      <c r="G11" s="56">
        <f t="shared" si="4"/>
        <v>-35.353535353535356</v>
      </c>
      <c r="H11" s="52">
        <v>40</v>
      </c>
      <c r="I11" s="52">
        <v>74</v>
      </c>
      <c r="J11" s="57">
        <f t="shared" si="0"/>
        <v>-45.945945945945951</v>
      </c>
      <c r="K11" s="52">
        <v>24</v>
      </c>
      <c r="L11" s="52">
        <v>25</v>
      </c>
      <c r="M11" s="56">
        <f t="shared" si="1"/>
        <v>-4</v>
      </c>
    </row>
    <row r="12" spans="2:34" ht="16.5" customHeight="1" x14ac:dyDescent="0.15">
      <c r="B12" s="189"/>
      <c r="D12" s="14" t="s">
        <v>45</v>
      </c>
      <c r="E12" s="55">
        <f t="shared" si="2"/>
        <v>23</v>
      </c>
      <c r="F12" s="55">
        <f t="shared" si="3"/>
        <v>10</v>
      </c>
      <c r="G12" s="56">
        <f t="shared" si="4"/>
        <v>130</v>
      </c>
      <c r="H12" s="52">
        <v>15</v>
      </c>
      <c r="I12" s="52">
        <v>5</v>
      </c>
      <c r="J12" s="57">
        <f t="shared" si="0"/>
        <v>200</v>
      </c>
      <c r="K12" s="52">
        <v>8</v>
      </c>
      <c r="L12" s="52">
        <v>5</v>
      </c>
      <c r="M12" s="56">
        <f t="shared" si="1"/>
        <v>60</v>
      </c>
    </row>
    <row r="13" spans="2:34" ht="16.5" customHeight="1" x14ac:dyDescent="0.15">
      <c r="B13" s="189"/>
      <c r="C13" s="14"/>
      <c r="D13" s="14" t="s">
        <v>46</v>
      </c>
      <c r="E13" s="55">
        <f t="shared" si="2"/>
        <v>16</v>
      </c>
      <c r="F13" s="55">
        <f t="shared" si="3"/>
        <v>19</v>
      </c>
      <c r="G13" s="56">
        <f t="shared" si="4"/>
        <v>-15.789473684210526</v>
      </c>
      <c r="H13" s="52">
        <v>9</v>
      </c>
      <c r="I13" s="52">
        <v>17</v>
      </c>
      <c r="J13" s="57">
        <f t="shared" si="0"/>
        <v>-47.058823529411761</v>
      </c>
      <c r="K13" s="52">
        <v>7</v>
      </c>
      <c r="L13" s="52">
        <v>2</v>
      </c>
      <c r="M13" s="56">
        <f t="shared" si="1"/>
        <v>250</v>
      </c>
    </row>
    <row r="14" spans="2:34" ht="16.5" customHeight="1" x14ac:dyDescent="0.15">
      <c r="B14" s="189"/>
      <c r="D14" s="14" t="s">
        <v>178</v>
      </c>
      <c r="E14" s="55">
        <f t="shared" si="2"/>
        <v>8</v>
      </c>
      <c r="F14" s="55">
        <f t="shared" si="3"/>
        <v>7</v>
      </c>
      <c r="G14" s="56">
        <f t="shared" si="4"/>
        <v>14.285714285714285</v>
      </c>
      <c r="H14" s="52">
        <v>7</v>
      </c>
      <c r="I14" s="52">
        <v>6</v>
      </c>
      <c r="J14" s="57">
        <f t="shared" si="0"/>
        <v>16.666666666666664</v>
      </c>
      <c r="K14" s="52">
        <v>1</v>
      </c>
      <c r="L14" s="52">
        <v>1</v>
      </c>
      <c r="M14" s="56">
        <f t="shared" si="1"/>
        <v>0</v>
      </c>
    </row>
    <row r="15" spans="2:34" ht="16.5" customHeight="1" x14ac:dyDescent="0.15">
      <c r="B15" s="189"/>
      <c r="D15" s="14" t="s">
        <v>142</v>
      </c>
      <c r="E15" s="55">
        <f t="shared" si="2"/>
        <v>2</v>
      </c>
      <c r="F15" s="55">
        <f t="shared" si="3"/>
        <v>5</v>
      </c>
      <c r="G15" s="56">
        <f t="shared" si="4"/>
        <v>-60</v>
      </c>
      <c r="H15" s="52">
        <v>2</v>
      </c>
      <c r="I15" s="52">
        <v>5</v>
      </c>
      <c r="J15" s="57">
        <f t="shared" si="0"/>
        <v>-60</v>
      </c>
      <c r="K15" s="52">
        <v>0</v>
      </c>
      <c r="L15" s="52">
        <v>0</v>
      </c>
      <c r="M15" s="56" t="str">
        <f t="shared" si="1"/>
        <v>－</v>
      </c>
    </row>
    <row r="16" spans="2:34" ht="16.5" customHeight="1" x14ac:dyDescent="0.15">
      <c r="B16" s="189"/>
      <c r="D16" s="14" t="s">
        <v>47</v>
      </c>
      <c r="E16" s="55">
        <f t="shared" si="2"/>
        <v>51</v>
      </c>
      <c r="F16" s="55">
        <f t="shared" si="3"/>
        <v>36</v>
      </c>
      <c r="G16" s="56">
        <f t="shared" si="4"/>
        <v>41.666666666666671</v>
      </c>
      <c r="H16" s="52">
        <v>30</v>
      </c>
      <c r="I16" s="52">
        <v>22</v>
      </c>
      <c r="J16" s="57">
        <f t="shared" si="0"/>
        <v>36.363636363636367</v>
      </c>
      <c r="K16" s="52">
        <v>21</v>
      </c>
      <c r="L16" s="52">
        <v>14</v>
      </c>
      <c r="M16" s="56">
        <f t="shared" si="1"/>
        <v>50</v>
      </c>
    </row>
    <row r="17" spans="2:20" ht="16.5" customHeight="1" x14ac:dyDescent="0.15">
      <c r="B17" s="189"/>
      <c r="D17" s="14" t="s">
        <v>48</v>
      </c>
      <c r="E17" s="55">
        <f t="shared" si="2"/>
        <v>1</v>
      </c>
      <c r="F17" s="55">
        <f t="shared" si="3"/>
        <v>0</v>
      </c>
      <c r="G17" s="56" t="str">
        <f t="shared" si="4"/>
        <v>－</v>
      </c>
      <c r="H17" s="52">
        <v>1</v>
      </c>
      <c r="I17" s="52">
        <v>0</v>
      </c>
      <c r="J17" s="57" t="str">
        <f t="shared" si="0"/>
        <v>－</v>
      </c>
      <c r="K17" s="52">
        <v>0</v>
      </c>
      <c r="L17" s="52">
        <v>0</v>
      </c>
      <c r="M17" s="56" t="str">
        <f t="shared" si="1"/>
        <v>－</v>
      </c>
    </row>
    <row r="18" spans="2:20" ht="16.5" customHeight="1" x14ac:dyDescent="0.15">
      <c r="B18" s="189"/>
      <c r="D18" s="14" t="s">
        <v>49</v>
      </c>
      <c r="E18" s="55">
        <f t="shared" si="2"/>
        <v>31</v>
      </c>
      <c r="F18" s="55">
        <f t="shared" si="3"/>
        <v>24</v>
      </c>
      <c r="G18" s="56">
        <f t="shared" si="4"/>
        <v>29.166666666666668</v>
      </c>
      <c r="H18" s="52">
        <v>17</v>
      </c>
      <c r="I18" s="52">
        <v>14</v>
      </c>
      <c r="J18" s="57">
        <f t="shared" si="0"/>
        <v>21.428571428571427</v>
      </c>
      <c r="K18" s="52">
        <v>14</v>
      </c>
      <c r="L18" s="52">
        <v>10</v>
      </c>
      <c r="M18" s="56">
        <f t="shared" si="1"/>
        <v>40</v>
      </c>
    </row>
    <row r="19" spans="2:20" ht="16.5" customHeight="1" x14ac:dyDescent="0.15">
      <c r="B19" s="189"/>
      <c r="D19" s="14" t="s">
        <v>50</v>
      </c>
      <c r="E19" s="55">
        <f t="shared" si="2"/>
        <v>3</v>
      </c>
      <c r="F19" s="55">
        <f t="shared" si="3"/>
        <v>5</v>
      </c>
      <c r="G19" s="56">
        <f t="shared" si="4"/>
        <v>-40</v>
      </c>
      <c r="H19" s="52">
        <v>1</v>
      </c>
      <c r="I19" s="52">
        <v>1</v>
      </c>
      <c r="J19" s="57">
        <f t="shared" si="0"/>
        <v>0</v>
      </c>
      <c r="K19" s="52">
        <v>2</v>
      </c>
      <c r="L19" s="52">
        <v>4</v>
      </c>
      <c r="M19" s="56">
        <f t="shared" si="1"/>
        <v>-50</v>
      </c>
    </row>
    <row r="20" spans="2:20" ht="16.5" customHeight="1" x14ac:dyDescent="0.15">
      <c r="B20" s="189"/>
      <c r="D20" s="14" t="s">
        <v>51</v>
      </c>
      <c r="E20" s="55">
        <f t="shared" si="2"/>
        <v>13</v>
      </c>
      <c r="F20" s="55">
        <f t="shared" si="3"/>
        <v>13</v>
      </c>
      <c r="G20" s="56">
        <f t="shared" si="4"/>
        <v>0</v>
      </c>
      <c r="H20" s="100">
        <v>12</v>
      </c>
      <c r="I20" s="52">
        <v>11</v>
      </c>
      <c r="J20" s="57">
        <f t="shared" si="0"/>
        <v>9.0909090909090917</v>
      </c>
      <c r="K20" s="52">
        <v>1</v>
      </c>
      <c r="L20" s="52">
        <v>2</v>
      </c>
      <c r="M20" s="56">
        <f t="shared" si="1"/>
        <v>-50</v>
      </c>
    </row>
    <row r="21" spans="2:20" ht="16.5" customHeight="1" x14ac:dyDescent="0.15">
      <c r="B21" s="189"/>
      <c r="D21" s="14" t="s">
        <v>52</v>
      </c>
      <c r="E21" s="55">
        <f t="shared" si="2"/>
        <v>33</v>
      </c>
      <c r="F21" s="55">
        <f t="shared" si="3"/>
        <v>28</v>
      </c>
      <c r="G21" s="56">
        <f t="shared" si="4"/>
        <v>17.857142857142858</v>
      </c>
      <c r="H21" s="52">
        <v>27</v>
      </c>
      <c r="I21" s="52">
        <v>22</v>
      </c>
      <c r="J21" s="57">
        <f t="shared" si="0"/>
        <v>22.727272727272727</v>
      </c>
      <c r="K21" s="52">
        <v>6</v>
      </c>
      <c r="L21" s="52">
        <v>6</v>
      </c>
      <c r="M21" s="56">
        <f t="shared" si="1"/>
        <v>0</v>
      </c>
    </row>
    <row r="22" spans="2:20" ht="16.5" customHeight="1" x14ac:dyDescent="0.15">
      <c r="B22" s="189"/>
      <c r="D22" s="14" t="s">
        <v>179</v>
      </c>
      <c r="E22" s="55">
        <f t="shared" si="2"/>
        <v>0</v>
      </c>
      <c r="F22" s="55">
        <f t="shared" si="3"/>
        <v>8</v>
      </c>
      <c r="G22" s="56">
        <f t="shared" si="4"/>
        <v>-100</v>
      </c>
      <c r="H22" s="52">
        <v>0</v>
      </c>
      <c r="I22" s="52">
        <v>8</v>
      </c>
      <c r="J22" s="57">
        <f t="shared" si="0"/>
        <v>-100</v>
      </c>
      <c r="K22" s="52">
        <v>0</v>
      </c>
      <c r="L22" s="52">
        <v>0</v>
      </c>
      <c r="M22" s="56" t="str">
        <f t="shared" si="1"/>
        <v>－</v>
      </c>
    </row>
    <row r="23" spans="2:20" ht="16.5" customHeight="1" x14ac:dyDescent="0.15">
      <c r="B23" s="189"/>
      <c r="D23" s="14" t="s">
        <v>53</v>
      </c>
      <c r="E23" s="55">
        <f t="shared" si="2"/>
        <v>61</v>
      </c>
      <c r="F23" s="55">
        <f t="shared" si="3"/>
        <v>44</v>
      </c>
      <c r="G23" s="56">
        <f t="shared" si="4"/>
        <v>38.636363636363633</v>
      </c>
      <c r="H23" s="52">
        <v>59</v>
      </c>
      <c r="I23" s="52">
        <v>38</v>
      </c>
      <c r="J23" s="57">
        <f t="shared" si="0"/>
        <v>55.26315789473685</v>
      </c>
      <c r="K23" s="52">
        <v>2</v>
      </c>
      <c r="L23" s="52">
        <v>6</v>
      </c>
      <c r="M23" s="56">
        <f t="shared" si="1"/>
        <v>-66.666666666666657</v>
      </c>
    </row>
    <row r="24" spans="2:20" ht="16.5" customHeight="1" x14ac:dyDescent="0.15">
      <c r="B24" s="189"/>
      <c r="D24" s="14" t="s">
        <v>143</v>
      </c>
      <c r="E24" s="55">
        <f t="shared" si="2"/>
        <v>19</v>
      </c>
      <c r="F24" s="55">
        <f t="shared" si="3"/>
        <v>12</v>
      </c>
      <c r="G24" s="56">
        <f t="shared" si="4"/>
        <v>58.333333333333336</v>
      </c>
      <c r="H24" s="52">
        <v>19</v>
      </c>
      <c r="I24" s="52">
        <v>11</v>
      </c>
      <c r="J24" s="57">
        <f t="shared" si="0"/>
        <v>72.727272727272734</v>
      </c>
      <c r="K24" s="52">
        <v>0</v>
      </c>
      <c r="L24" s="52">
        <v>1</v>
      </c>
      <c r="M24" s="56">
        <f t="shared" si="1"/>
        <v>-100</v>
      </c>
      <c r="P24" s="68"/>
      <c r="Q24" s="68"/>
      <c r="R24" s="68"/>
      <c r="S24" s="68"/>
      <c r="T24" s="68"/>
    </row>
    <row r="25" spans="2:20" ht="16.5" customHeight="1" x14ac:dyDescent="0.15">
      <c r="B25" s="189"/>
      <c r="D25" s="14" t="s">
        <v>144</v>
      </c>
      <c r="E25" s="55">
        <f t="shared" si="2"/>
        <v>24</v>
      </c>
      <c r="F25" s="55">
        <f t="shared" si="3"/>
        <v>31</v>
      </c>
      <c r="G25" s="56">
        <f t="shared" si="4"/>
        <v>-22.58064516129032</v>
      </c>
      <c r="H25" s="52">
        <v>21</v>
      </c>
      <c r="I25" s="52">
        <v>31</v>
      </c>
      <c r="J25" s="57">
        <f t="shared" si="0"/>
        <v>-32.258064516129032</v>
      </c>
      <c r="K25" s="52">
        <v>3</v>
      </c>
      <c r="L25" s="52">
        <v>0</v>
      </c>
      <c r="M25" s="56" t="str">
        <f t="shared" si="1"/>
        <v>－</v>
      </c>
    </row>
    <row r="26" spans="2:20" ht="16.5" customHeight="1" x14ac:dyDescent="0.15">
      <c r="B26" s="189"/>
      <c r="D26" s="14" t="s">
        <v>145</v>
      </c>
      <c r="E26" s="55">
        <f t="shared" si="2"/>
        <v>16</v>
      </c>
      <c r="F26" s="55">
        <f t="shared" si="3"/>
        <v>10</v>
      </c>
      <c r="G26" s="56">
        <f t="shared" si="4"/>
        <v>60</v>
      </c>
      <c r="H26" s="52">
        <v>14</v>
      </c>
      <c r="I26" s="52">
        <v>7</v>
      </c>
      <c r="J26" s="57">
        <f t="shared" si="0"/>
        <v>100</v>
      </c>
      <c r="K26" s="52">
        <v>2</v>
      </c>
      <c r="L26" s="52">
        <v>3</v>
      </c>
      <c r="M26" s="56">
        <f t="shared" si="1"/>
        <v>-33.333333333333329</v>
      </c>
    </row>
    <row r="27" spans="2:20" ht="16.5" customHeight="1" x14ac:dyDescent="0.15">
      <c r="B27" s="189"/>
      <c r="D27" s="66" t="s">
        <v>180</v>
      </c>
      <c r="E27" s="55">
        <f t="shared" si="2"/>
        <v>13</v>
      </c>
      <c r="F27" s="55">
        <f t="shared" si="3"/>
        <v>7</v>
      </c>
      <c r="G27" s="56">
        <f t="shared" si="4"/>
        <v>85.714285714285708</v>
      </c>
      <c r="H27" s="52">
        <v>13</v>
      </c>
      <c r="I27" s="52">
        <v>7</v>
      </c>
      <c r="J27" s="57">
        <f t="shared" si="0"/>
        <v>85.714285714285708</v>
      </c>
      <c r="K27" s="52">
        <v>0</v>
      </c>
      <c r="L27" s="52">
        <v>0</v>
      </c>
      <c r="M27" s="56" t="str">
        <f t="shared" si="1"/>
        <v>－</v>
      </c>
    </row>
    <row r="28" spans="2:20" ht="16.5" customHeight="1" x14ac:dyDescent="0.15">
      <c r="B28" s="189"/>
      <c r="D28" s="14" t="s">
        <v>54</v>
      </c>
      <c r="E28" s="55">
        <f t="shared" si="2"/>
        <v>10</v>
      </c>
      <c r="F28" s="55">
        <f t="shared" si="3"/>
        <v>21</v>
      </c>
      <c r="G28" s="56">
        <f t="shared" si="4"/>
        <v>-52.380952380952387</v>
      </c>
      <c r="H28" s="52">
        <v>7</v>
      </c>
      <c r="I28" s="52">
        <v>14</v>
      </c>
      <c r="J28" s="57">
        <f t="shared" si="0"/>
        <v>-50</v>
      </c>
      <c r="K28" s="52">
        <v>3</v>
      </c>
      <c r="L28" s="52">
        <v>7</v>
      </c>
      <c r="M28" s="56">
        <f t="shared" si="1"/>
        <v>-57.142857142857139</v>
      </c>
    </row>
    <row r="29" spans="2:20" ht="16.5" customHeight="1" x14ac:dyDescent="0.15">
      <c r="B29" s="189"/>
      <c r="D29" s="14" t="s">
        <v>100</v>
      </c>
      <c r="E29" s="55">
        <f t="shared" si="2"/>
        <v>0</v>
      </c>
      <c r="F29" s="55">
        <f t="shared" si="3"/>
        <v>5</v>
      </c>
      <c r="G29" s="56">
        <f t="shared" si="4"/>
        <v>-100</v>
      </c>
      <c r="H29" s="52">
        <v>0</v>
      </c>
      <c r="I29" s="52">
        <v>4</v>
      </c>
      <c r="J29" s="57">
        <f t="shared" si="0"/>
        <v>-100</v>
      </c>
      <c r="K29" s="52">
        <v>0</v>
      </c>
      <c r="L29" s="52">
        <v>1</v>
      </c>
      <c r="M29" s="56">
        <f t="shared" si="1"/>
        <v>-100</v>
      </c>
    </row>
    <row r="30" spans="2:20" ht="16.5" customHeight="1" x14ac:dyDescent="0.15">
      <c r="B30" s="189"/>
      <c r="D30" s="14" t="s">
        <v>146</v>
      </c>
      <c r="E30" s="55">
        <f t="shared" si="2"/>
        <v>21</v>
      </c>
      <c r="F30" s="55">
        <f t="shared" si="3"/>
        <v>19</v>
      </c>
      <c r="G30" s="56">
        <f t="shared" si="4"/>
        <v>10.526315789473683</v>
      </c>
      <c r="H30" s="52">
        <v>20</v>
      </c>
      <c r="I30" s="52">
        <v>17</v>
      </c>
      <c r="J30" s="57">
        <f t="shared" si="0"/>
        <v>17.647058823529413</v>
      </c>
      <c r="K30" s="52">
        <v>1</v>
      </c>
      <c r="L30" s="52">
        <v>2</v>
      </c>
      <c r="M30" s="56">
        <f t="shared" si="1"/>
        <v>-50</v>
      </c>
    </row>
    <row r="31" spans="2:20" ht="16.5" customHeight="1" x14ac:dyDescent="0.15">
      <c r="B31" s="189"/>
      <c r="D31" s="14" t="s">
        <v>55</v>
      </c>
      <c r="E31" s="55">
        <f t="shared" si="2"/>
        <v>24</v>
      </c>
      <c r="F31" s="55">
        <f t="shared" si="3"/>
        <v>20</v>
      </c>
      <c r="G31" s="56">
        <f t="shared" si="4"/>
        <v>20</v>
      </c>
      <c r="H31" s="52">
        <v>11</v>
      </c>
      <c r="I31" s="52">
        <v>10</v>
      </c>
      <c r="J31" s="57">
        <f t="shared" si="0"/>
        <v>10</v>
      </c>
      <c r="K31" s="52">
        <v>13</v>
      </c>
      <c r="L31" s="52">
        <v>10</v>
      </c>
      <c r="M31" s="56">
        <f t="shared" si="1"/>
        <v>30</v>
      </c>
    </row>
    <row r="32" spans="2:20" ht="16.5" customHeight="1" x14ac:dyDescent="0.15">
      <c r="B32" s="189"/>
      <c r="C32" s="190" t="s">
        <v>181</v>
      </c>
      <c r="D32" s="190"/>
      <c r="E32" s="55">
        <f t="shared" si="2"/>
        <v>8</v>
      </c>
      <c r="F32" s="55">
        <f t="shared" si="3"/>
        <v>7</v>
      </c>
      <c r="G32" s="56">
        <f t="shared" si="4"/>
        <v>14.285714285714285</v>
      </c>
      <c r="H32" s="52">
        <v>8</v>
      </c>
      <c r="I32" s="52">
        <v>7</v>
      </c>
      <c r="J32" s="57">
        <f t="shared" si="0"/>
        <v>14.285714285714285</v>
      </c>
      <c r="K32" s="52">
        <v>0</v>
      </c>
      <c r="L32" s="52">
        <v>0</v>
      </c>
      <c r="M32" s="56" t="str">
        <f t="shared" si="1"/>
        <v>－</v>
      </c>
    </row>
    <row r="33" spans="2:14" ht="16.5" customHeight="1" x14ac:dyDescent="0.15">
      <c r="B33" s="189"/>
      <c r="C33" s="190" t="s">
        <v>97</v>
      </c>
      <c r="D33" s="190"/>
      <c r="E33" s="55">
        <f t="shared" si="2"/>
        <v>37</v>
      </c>
      <c r="F33" s="55">
        <f t="shared" si="3"/>
        <v>42</v>
      </c>
      <c r="G33" s="56">
        <f t="shared" si="4"/>
        <v>-11.904761904761903</v>
      </c>
      <c r="H33" s="52">
        <v>16</v>
      </c>
      <c r="I33" s="52">
        <v>23</v>
      </c>
      <c r="J33" s="57">
        <f t="shared" si="0"/>
        <v>-30.434782608695656</v>
      </c>
      <c r="K33" s="100">
        <v>21</v>
      </c>
      <c r="L33" s="52">
        <v>19</v>
      </c>
      <c r="M33" s="56">
        <f t="shared" si="1"/>
        <v>10.526315789473683</v>
      </c>
    </row>
    <row r="34" spans="2:14" ht="16.5" customHeight="1" x14ac:dyDescent="0.15">
      <c r="B34" s="189"/>
      <c r="C34" s="190" t="s">
        <v>182</v>
      </c>
      <c r="D34" s="190"/>
      <c r="E34" s="55">
        <f t="shared" si="2"/>
        <v>366</v>
      </c>
      <c r="F34" s="55">
        <f t="shared" si="3"/>
        <v>353</v>
      </c>
      <c r="G34" s="56">
        <f t="shared" si="4"/>
        <v>3.6827195467422094</v>
      </c>
      <c r="H34" s="52">
        <v>279</v>
      </c>
      <c r="I34" s="52">
        <v>271</v>
      </c>
      <c r="J34" s="57">
        <f t="shared" si="0"/>
        <v>2.9520295202952029</v>
      </c>
      <c r="K34" s="52">
        <v>87</v>
      </c>
      <c r="L34" s="52">
        <v>82</v>
      </c>
      <c r="M34" s="56">
        <f t="shared" si="1"/>
        <v>6.0975609756097562</v>
      </c>
    </row>
    <row r="35" spans="2:14" ht="16.5" customHeight="1" x14ac:dyDescent="0.15">
      <c r="B35" s="189"/>
      <c r="C35" s="190" t="s">
        <v>183</v>
      </c>
      <c r="D35" s="190"/>
      <c r="E35" s="55">
        <f t="shared" si="2"/>
        <v>1064</v>
      </c>
      <c r="F35" s="55">
        <f t="shared" si="3"/>
        <v>880</v>
      </c>
      <c r="G35" s="56">
        <f t="shared" si="4"/>
        <v>20.909090909090907</v>
      </c>
      <c r="H35" s="52">
        <v>430</v>
      </c>
      <c r="I35" s="52">
        <v>351</v>
      </c>
      <c r="J35" s="57">
        <f t="shared" si="0"/>
        <v>22.507122507122507</v>
      </c>
      <c r="K35" s="52">
        <v>634</v>
      </c>
      <c r="L35" s="52">
        <v>529</v>
      </c>
      <c r="M35" s="56">
        <f t="shared" si="1"/>
        <v>19.848771266540645</v>
      </c>
    </row>
    <row r="36" spans="2:14" ht="16.5" customHeight="1" x14ac:dyDescent="0.15">
      <c r="B36" s="189"/>
      <c r="C36" s="190" t="s">
        <v>184</v>
      </c>
      <c r="D36" s="190"/>
      <c r="E36" s="55">
        <f t="shared" si="2"/>
        <v>51</v>
      </c>
      <c r="F36" s="55">
        <f t="shared" si="3"/>
        <v>44</v>
      </c>
      <c r="G36" s="56">
        <f t="shared" si="4"/>
        <v>15.909090909090908</v>
      </c>
      <c r="H36" s="52">
        <v>40</v>
      </c>
      <c r="I36" s="52">
        <v>39</v>
      </c>
      <c r="J36" s="57">
        <f t="shared" si="0"/>
        <v>2.5641025641025639</v>
      </c>
      <c r="K36" s="52">
        <v>11</v>
      </c>
      <c r="L36" s="52">
        <v>5</v>
      </c>
      <c r="M36" s="56">
        <f t="shared" si="1"/>
        <v>120</v>
      </c>
    </row>
    <row r="37" spans="2:14" ht="16.5" customHeight="1" x14ac:dyDescent="0.15">
      <c r="B37" s="189"/>
      <c r="C37" s="190" t="s">
        <v>185</v>
      </c>
      <c r="D37" s="190"/>
      <c r="E37" s="55">
        <f t="shared" si="2"/>
        <v>135</v>
      </c>
      <c r="F37" s="55">
        <f t="shared" si="3"/>
        <v>118</v>
      </c>
      <c r="G37" s="56">
        <f t="shared" si="4"/>
        <v>14.40677966101695</v>
      </c>
      <c r="H37" s="52">
        <v>82</v>
      </c>
      <c r="I37" s="52">
        <v>102</v>
      </c>
      <c r="J37" s="57">
        <f t="shared" si="0"/>
        <v>-19.607843137254903</v>
      </c>
      <c r="K37" s="100">
        <v>53</v>
      </c>
      <c r="L37" s="52">
        <v>16</v>
      </c>
      <c r="M37" s="56">
        <f t="shared" si="1"/>
        <v>231.25</v>
      </c>
    </row>
    <row r="38" spans="2:14" ht="16.5" customHeight="1" x14ac:dyDescent="0.15">
      <c r="B38" s="189"/>
      <c r="C38" s="226" t="s">
        <v>186</v>
      </c>
      <c r="D38" s="226"/>
      <c r="E38" s="55">
        <f>SUM(H38+K38)</f>
        <v>127</v>
      </c>
      <c r="F38" s="55">
        <f>SUM(I38+L38)</f>
        <v>77</v>
      </c>
      <c r="G38" s="56">
        <f t="shared" si="4"/>
        <v>64.935064935064929</v>
      </c>
      <c r="H38" s="52">
        <v>87</v>
      </c>
      <c r="I38" s="52">
        <v>55</v>
      </c>
      <c r="J38" s="57">
        <f t="shared" si="0"/>
        <v>58.18181818181818</v>
      </c>
      <c r="K38" s="52">
        <v>40</v>
      </c>
      <c r="L38" s="52">
        <v>22</v>
      </c>
      <c r="M38" s="56">
        <f t="shared" si="1"/>
        <v>81.818181818181827</v>
      </c>
    </row>
    <row r="39" spans="2:14" ht="16.5" customHeight="1" x14ac:dyDescent="0.15">
      <c r="B39" s="189"/>
      <c r="C39" s="190" t="s">
        <v>187</v>
      </c>
      <c r="D39" s="190"/>
      <c r="E39" s="55">
        <f t="shared" si="2"/>
        <v>594</v>
      </c>
      <c r="F39" s="55">
        <f t="shared" si="3"/>
        <v>493</v>
      </c>
      <c r="G39" s="56">
        <f t="shared" si="4"/>
        <v>20.486815415821503</v>
      </c>
      <c r="H39" s="100">
        <v>169</v>
      </c>
      <c r="I39" s="52">
        <v>134</v>
      </c>
      <c r="J39" s="57">
        <f t="shared" si="0"/>
        <v>26.119402985074625</v>
      </c>
      <c r="K39" s="52">
        <v>425</v>
      </c>
      <c r="L39" s="52">
        <v>359</v>
      </c>
      <c r="M39" s="56">
        <f t="shared" si="1"/>
        <v>18.384401114206128</v>
      </c>
    </row>
    <row r="40" spans="2:14" ht="16.5" customHeight="1" x14ac:dyDescent="0.15">
      <c r="B40" s="189"/>
      <c r="C40" s="190" t="s">
        <v>188</v>
      </c>
      <c r="D40" s="190" t="s">
        <v>141</v>
      </c>
      <c r="E40" s="55">
        <f>SUM(H40+K40)</f>
        <v>181</v>
      </c>
      <c r="F40" s="55">
        <f>SUM(I40+L40)</f>
        <v>144</v>
      </c>
      <c r="G40" s="56">
        <f t="shared" si="4"/>
        <v>25.694444444444443</v>
      </c>
      <c r="H40" s="52">
        <v>86</v>
      </c>
      <c r="I40" s="52">
        <v>59</v>
      </c>
      <c r="J40" s="57">
        <f t="shared" si="0"/>
        <v>45.762711864406782</v>
      </c>
      <c r="K40" s="52">
        <v>95</v>
      </c>
      <c r="L40" s="52">
        <v>85</v>
      </c>
      <c r="M40" s="56">
        <f t="shared" si="1"/>
        <v>11.76470588235294</v>
      </c>
    </row>
    <row r="41" spans="2:14" ht="16.5" customHeight="1" x14ac:dyDescent="0.15">
      <c r="B41" s="189"/>
      <c r="C41" s="190" t="s">
        <v>167</v>
      </c>
      <c r="D41" s="190"/>
      <c r="E41" s="55">
        <f t="shared" si="2"/>
        <v>413</v>
      </c>
      <c r="F41" s="55">
        <f t="shared" si="3"/>
        <v>405</v>
      </c>
      <c r="G41" s="56">
        <f t="shared" si="4"/>
        <v>1.9753086419753085</v>
      </c>
      <c r="H41" s="52">
        <v>186</v>
      </c>
      <c r="I41" s="52">
        <v>162</v>
      </c>
      <c r="J41" s="57">
        <f t="shared" si="0"/>
        <v>14.814814814814813</v>
      </c>
      <c r="K41" s="52">
        <v>227</v>
      </c>
      <c r="L41" s="52">
        <v>243</v>
      </c>
      <c r="M41" s="56">
        <f t="shared" si="1"/>
        <v>-6.5843621399176957</v>
      </c>
    </row>
    <row r="42" spans="2:14" ht="16.5" customHeight="1" x14ac:dyDescent="0.15">
      <c r="B42" s="189"/>
      <c r="C42" s="190" t="s">
        <v>168</v>
      </c>
      <c r="D42" s="190"/>
      <c r="E42" s="55">
        <f t="shared" si="2"/>
        <v>1422</v>
      </c>
      <c r="F42" s="55">
        <f t="shared" si="3"/>
        <v>1501</v>
      </c>
      <c r="G42" s="56">
        <f t="shared" si="4"/>
        <v>-5.2631578947368416</v>
      </c>
      <c r="H42" s="52">
        <v>701</v>
      </c>
      <c r="I42" s="52">
        <v>786</v>
      </c>
      <c r="J42" s="57">
        <f t="shared" si="0"/>
        <v>-10.814249363867685</v>
      </c>
      <c r="K42" s="52">
        <v>721</v>
      </c>
      <c r="L42" s="52">
        <v>715</v>
      </c>
      <c r="M42" s="56">
        <f t="shared" si="1"/>
        <v>0.83916083916083917</v>
      </c>
    </row>
    <row r="43" spans="2:14" ht="16.5" customHeight="1" x14ac:dyDescent="0.15">
      <c r="B43" s="189"/>
      <c r="C43" s="190" t="s">
        <v>98</v>
      </c>
      <c r="D43" s="190"/>
      <c r="E43" s="55">
        <f t="shared" si="2"/>
        <v>141</v>
      </c>
      <c r="F43" s="55">
        <f t="shared" si="3"/>
        <v>121</v>
      </c>
      <c r="G43" s="56">
        <f t="shared" si="4"/>
        <v>16.528925619834713</v>
      </c>
      <c r="H43" s="52">
        <v>60</v>
      </c>
      <c r="I43" s="52">
        <v>39</v>
      </c>
      <c r="J43" s="57">
        <f t="shared" si="0"/>
        <v>53.846153846153847</v>
      </c>
      <c r="K43" s="52">
        <v>81</v>
      </c>
      <c r="L43" s="52">
        <v>82</v>
      </c>
      <c r="M43" s="56">
        <f t="shared" si="1"/>
        <v>-1.2195121951219512</v>
      </c>
    </row>
    <row r="44" spans="2:14" ht="16.5" customHeight="1" x14ac:dyDescent="0.15">
      <c r="B44" s="189"/>
      <c r="C44" s="190" t="s">
        <v>56</v>
      </c>
      <c r="D44" s="190"/>
      <c r="E44" s="55">
        <f t="shared" si="2"/>
        <v>556</v>
      </c>
      <c r="F44" s="55">
        <f t="shared" si="3"/>
        <v>577</v>
      </c>
      <c r="G44" s="56">
        <f t="shared" si="4"/>
        <v>-3.6395147313691507</v>
      </c>
      <c r="H44" s="52">
        <v>258</v>
      </c>
      <c r="I44" s="52">
        <v>321</v>
      </c>
      <c r="J44" s="57">
        <f t="shared" si="0"/>
        <v>-19.626168224299064</v>
      </c>
      <c r="K44" s="52">
        <v>298</v>
      </c>
      <c r="L44" s="52">
        <v>256</v>
      </c>
      <c r="M44" s="56">
        <f t="shared" si="1"/>
        <v>16.40625</v>
      </c>
    </row>
    <row r="45" spans="2:14" ht="16.5" customHeight="1" x14ac:dyDescent="0.15">
      <c r="B45" s="189"/>
      <c r="C45" s="190" t="s">
        <v>99</v>
      </c>
      <c r="D45" s="190"/>
      <c r="E45" s="55">
        <f t="shared" si="2"/>
        <v>81</v>
      </c>
      <c r="F45" s="55">
        <f t="shared" si="3"/>
        <v>90</v>
      </c>
      <c r="G45" s="56">
        <f t="shared" si="4"/>
        <v>-10</v>
      </c>
      <c r="H45" s="52">
        <v>54</v>
      </c>
      <c r="I45" s="52">
        <v>54</v>
      </c>
      <c r="J45" s="57">
        <f t="shared" si="0"/>
        <v>0</v>
      </c>
      <c r="K45" s="52">
        <v>27</v>
      </c>
      <c r="L45" s="52">
        <v>36</v>
      </c>
      <c r="M45" s="56">
        <f t="shared" si="1"/>
        <v>-25</v>
      </c>
    </row>
    <row r="46" spans="2:14" ht="16.5" customHeight="1" x14ac:dyDescent="0.15">
      <c r="B46" s="187" t="s">
        <v>57</v>
      </c>
      <c r="C46" s="187"/>
      <c r="D46" s="187"/>
      <c r="E46" s="55">
        <f>SUM(H46+K46)</f>
        <v>6449</v>
      </c>
      <c r="F46" s="55">
        <f t="shared" si="3"/>
        <v>6173</v>
      </c>
      <c r="G46" s="56">
        <f t="shared" si="4"/>
        <v>4.4710837518224533</v>
      </c>
      <c r="H46" s="52">
        <f>SUM(H5:H8,H32:H45)</f>
        <v>3394</v>
      </c>
      <c r="I46" s="52">
        <f>SUM(I5:I8,I32:I45)</f>
        <v>3346</v>
      </c>
      <c r="J46" s="57">
        <f t="shared" si="0"/>
        <v>1.434548714883443</v>
      </c>
      <c r="K46" s="52">
        <f>SUM(K5:K8,K32:K45)</f>
        <v>3055</v>
      </c>
      <c r="L46" s="52">
        <f>SUM(L5:L8,L32:L45)</f>
        <v>2827</v>
      </c>
      <c r="M46" s="56">
        <f t="shared" si="1"/>
        <v>8.0650866643084544</v>
      </c>
    </row>
    <row r="47" spans="2:14" ht="16.5" customHeight="1" x14ac:dyDescent="0.15">
      <c r="B47" s="189" t="s">
        <v>58</v>
      </c>
      <c r="C47" s="187" t="s">
        <v>160</v>
      </c>
      <c r="D47" s="187"/>
      <c r="E47" s="55">
        <f t="shared" ref="E47:E52" si="5">SUM(H47+K47)</f>
        <v>4257</v>
      </c>
      <c r="F47" s="55">
        <f t="shared" si="3"/>
        <v>4033</v>
      </c>
      <c r="G47" s="56">
        <f>IF(ISERROR((E47-F47)/F47*100),"－",(E47-F47)/F47*100)</f>
        <v>5.5541780312422517</v>
      </c>
      <c r="H47" s="52">
        <v>2201</v>
      </c>
      <c r="I47" s="52">
        <v>2222</v>
      </c>
      <c r="J47" s="57">
        <f t="shared" si="0"/>
        <v>-0.94509450945094509</v>
      </c>
      <c r="K47" s="52">
        <v>2056</v>
      </c>
      <c r="L47" s="52">
        <v>1811</v>
      </c>
      <c r="M47" s="56">
        <f t="shared" si="1"/>
        <v>13.528437327443402</v>
      </c>
      <c r="N47" s="68"/>
    </row>
    <row r="48" spans="2:14" ht="16.5" customHeight="1" x14ac:dyDescent="0.15">
      <c r="B48" s="189"/>
      <c r="C48" s="212" t="s">
        <v>169</v>
      </c>
      <c r="D48" s="212"/>
      <c r="E48" s="55">
        <f t="shared" si="5"/>
        <v>1521</v>
      </c>
      <c r="F48" s="55">
        <f t="shared" si="3"/>
        <v>1447</v>
      </c>
      <c r="G48" s="56">
        <f t="shared" si="4"/>
        <v>5.1140290255701455</v>
      </c>
      <c r="H48" s="52">
        <v>790</v>
      </c>
      <c r="I48" s="52">
        <v>755</v>
      </c>
      <c r="J48" s="57">
        <f t="shared" si="0"/>
        <v>4.6357615894039732</v>
      </c>
      <c r="K48" s="52">
        <v>731</v>
      </c>
      <c r="L48" s="52">
        <v>692</v>
      </c>
      <c r="M48" s="56">
        <f t="shared" si="1"/>
        <v>5.6358381502890174</v>
      </c>
      <c r="N48" s="68"/>
    </row>
    <row r="49" spans="2:37" ht="16.5" customHeight="1" x14ac:dyDescent="0.15">
      <c r="B49" s="189"/>
      <c r="C49" s="187" t="s">
        <v>59</v>
      </c>
      <c r="D49" s="187"/>
      <c r="E49" s="55">
        <f t="shared" si="5"/>
        <v>589</v>
      </c>
      <c r="F49" s="55">
        <f t="shared" si="3"/>
        <v>571</v>
      </c>
      <c r="G49" s="56">
        <f t="shared" si="4"/>
        <v>3.1523642732049035</v>
      </c>
      <c r="H49" s="52">
        <v>354</v>
      </c>
      <c r="I49" s="52">
        <v>311</v>
      </c>
      <c r="J49" s="57">
        <f t="shared" si="0"/>
        <v>13.826366559485532</v>
      </c>
      <c r="K49" s="52">
        <v>235</v>
      </c>
      <c r="L49" s="52">
        <v>260</v>
      </c>
      <c r="M49" s="56">
        <f t="shared" si="1"/>
        <v>-9.6153846153846168</v>
      </c>
    </row>
    <row r="50" spans="2:37" ht="16.5" customHeight="1" x14ac:dyDescent="0.15">
      <c r="B50" s="189"/>
      <c r="C50" s="187" t="s">
        <v>60</v>
      </c>
      <c r="D50" s="187"/>
      <c r="E50" s="55">
        <f t="shared" si="5"/>
        <v>49</v>
      </c>
      <c r="F50" s="55">
        <f t="shared" si="3"/>
        <v>62</v>
      </c>
      <c r="G50" s="56">
        <f t="shared" si="4"/>
        <v>-20.967741935483872</v>
      </c>
      <c r="H50" s="52">
        <v>21</v>
      </c>
      <c r="I50" s="52">
        <v>23</v>
      </c>
      <c r="J50" s="57">
        <f t="shared" si="0"/>
        <v>-8.695652173913043</v>
      </c>
      <c r="K50" s="52">
        <v>28</v>
      </c>
      <c r="L50" s="52">
        <v>39</v>
      </c>
      <c r="M50" s="56">
        <f t="shared" si="1"/>
        <v>-28.205128205128204</v>
      </c>
    </row>
    <row r="51" spans="2:37" ht="16.5" customHeight="1" x14ac:dyDescent="0.15">
      <c r="B51" s="189"/>
      <c r="C51" s="187" t="s">
        <v>61</v>
      </c>
      <c r="D51" s="187"/>
      <c r="E51" s="55">
        <f t="shared" si="5"/>
        <v>21</v>
      </c>
      <c r="F51" s="55">
        <f t="shared" si="3"/>
        <v>43</v>
      </c>
      <c r="G51" s="56">
        <f>IF(ISERROR((E51-F51)/F51*100),"－",(E51-F51)/F51*100)</f>
        <v>-51.162790697674424</v>
      </c>
      <c r="H51" s="52">
        <v>18</v>
      </c>
      <c r="I51" s="52">
        <v>21</v>
      </c>
      <c r="J51" s="57">
        <f t="shared" si="0"/>
        <v>-14.285714285714285</v>
      </c>
      <c r="K51" s="52">
        <v>3</v>
      </c>
      <c r="L51" s="52">
        <v>22</v>
      </c>
      <c r="M51" s="56">
        <f t="shared" si="1"/>
        <v>-86.36363636363636</v>
      </c>
    </row>
    <row r="52" spans="2:37" ht="16.5" customHeight="1" x14ac:dyDescent="0.15">
      <c r="B52" s="189"/>
      <c r="C52" s="212" t="s">
        <v>195</v>
      </c>
      <c r="D52" s="212"/>
      <c r="E52" s="55">
        <f t="shared" si="5"/>
        <v>12</v>
      </c>
      <c r="F52" s="55">
        <f t="shared" si="3"/>
        <v>17</v>
      </c>
      <c r="G52" s="56">
        <f t="shared" si="4"/>
        <v>-29.411764705882355</v>
      </c>
      <c r="H52" s="52">
        <v>10</v>
      </c>
      <c r="I52" s="52">
        <v>14</v>
      </c>
      <c r="J52" s="57">
        <f t="shared" si="0"/>
        <v>-28.571428571428569</v>
      </c>
      <c r="K52" s="52">
        <v>2</v>
      </c>
      <c r="L52" s="52">
        <v>3</v>
      </c>
      <c r="M52" s="56">
        <f t="shared" si="1"/>
        <v>-33.333333333333329</v>
      </c>
    </row>
    <row r="53" spans="2:37" ht="18" customHeight="1" x14ac:dyDescent="0.15">
      <c r="B53" s="103" t="s">
        <v>225</v>
      </c>
      <c r="C53" s="20"/>
      <c r="D53" s="20"/>
      <c r="H53" s="29"/>
      <c r="I53" s="29"/>
      <c r="J53" s="29"/>
      <c r="K53" s="29"/>
      <c r="L53" s="2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2:37" ht="18" customHeight="1" x14ac:dyDescent="0.15">
      <c r="B54" s="20"/>
      <c r="C54" s="20"/>
      <c r="D54" s="20"/>
      <c r="E54" s="29"/>
      <c r="F54" s="29"/>
      <c r="G54" s="29"/>
      <c r="H54" s="29"/>
      <c r="I54" s="29"/>
      <c r="J54" s="29"/>
      <c r="K54" s="29"/>
      <c r="L54" s="29"/>
      <c r="M54" s="2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2:37" x14ac:dyDescent="0.15">
      <c r="B55" s="209" t="s">
        <v>132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3"/>
      <c r="O55" s="3"/>
      <c r="P55" s="3"/>
      <c r="Q55" s="3"/>
    </row>
    <row r="56" spans="2:37" x14ac:dyDescent="0.1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8" spans="2:37" x14ac:dyDescent="0.15">
      <c r="H58" s="29"/>
      <c r="I58" s="29"/>
      <c r="J58" s="29"/>
      <c r="K58" s="29"/>
      <c r="L58" s="29"/>
      <c r="M58" s="29"/>
      <c r="N58" s="29"/>
    </row>
    <row r="59" spans="2:37" x14ac:dyDescent="0.15">
      <c r="H59" s="29"/>
      <c r="I59" s="29"/>
      <c r="J59" s="29"/>
      <c r="K59" s="29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9055118110236227" right="0.19685039370078741" top="0.59055118110236227" bottom="0.19685039370078741" header="0.51181102362204722" footer="0.31496062992125984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I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37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7" customWidth="1"/>
    <col min="25" max="26" width="2" style="24" customWidth="1"/>
    <col min="27" max="27" width="6.625" style="24" customWidth="1"/>
    <col min="28" max="28" width="2" style="24" customWidth="1"/>
    <col min="29" max="29" width="10.375" style="24" bestFit="1" customWidth="1"/>
    <col min="30" max="30" width="12.25" style="24" bestFit="1" customWidth="1"/>
    <col min="31" max="31" width="9" style="24"/>
    <col min="32" max="33" width="9.375" style="24" bestFit="1" customWidth="1"/>
    <col min="34" max="34" width="9" style="24"/>
    <col min="35" max="35" width="9.375" style="24" bestFit="1" customWidth="1"/>
    <col min="36" max="16384" width="9" style="24"/>
  </cols>
  <sheetData>
    <row r="1" spans="2:35" x14ac:dyDescent="0.15"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8"/>
      <c r="Y1" s="77"/>
      <c r="Z1" s="77"/>
      <c r="AA1" s="77"/>
    </row>
    <row r="2" spans="2:35" ht="27" customHeight="1" x14ac:dyDescent="0.15">
      <c r="B2" s="22" t="s">
        <v>62</v>
      </c>
      <c r="C2" s="23"/>
      <c r="D2" s="23"/>
      <c r="E2" s="23"/>
      <c r="F2" s="23"/>
      <c r="G2" s="23"/>
      <c r="H2" s="23"/>
      <c r="U2" s="240" t="s">
        <v>208</v>
      </c>
      <c r="V2" s="240"/>
      <c r="W2" s="240"/>
      <c r="X2" s="240"/>
      <c r="Y2" s="240"/>
      <c r="Z2" s="240"/>
      <c r="AA2" s="240"/>
      <c r="AB2" s="240"/>
    </row>
    <row r="3" spans="2:35" ht="25.5" customHeight="1" x14ac:dyDescent="0.15">
      <c r="C3" s="220" t="s">
        <v>170</v>
      </c>
      <c r="D3" s="220"/>
      <c r="E3" s="186" t="s">
        <v>63</v>
      </c>
      <c r="F3" s="186"/>
      <c r="G3" s="186"/>
      <c r="H3" s="186"/>
      <c r="I3" s="186"/>
      <c r="J3" s="186"/>
      <c r="K3" s="186"/>
      <c r="L3" s="186"/>
      <c r="M3" s="186"/>
      <c r="N3" s="186" t="s">
        <v>64</v>
      </c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237" t="s">
        <v>119</v>
      </c>
      <c r="AA3" s="186"/>
      <c r="AB3" s="186"/>
    </row>
    <row r="4" spans="2:35" ht="25.5" customHeight="1" x14ac:dyDescent="0.15">
      <c r="E4" s="186" t="s">
        <v>114</v>
      </c>
      <c r="F4" s="186"/>
      <c r="G4" s="186"/>
      <c r="H4" s="186" t="s">
        <v>115</v>
      </c>
      <c r="I4" s="186"/>
      <c r="J4" s="186"/>
      <c r="K4" s="186" t="s">
        <v>116</v>
      </c>
      <c r="L4" s="186"/>
      <c r="M4" s="186"/>
      <c r="N4" s="186" t="s">
        <v>117</v>
      </c>
      <c r="O4" s="186"/>
      <c r="P4" s="186"/>
      <c r="Q4" s="186" t="s">
        <v>65</v>
      </c>
      <c r="R4" s="186"/>
      <c r="S4" s="186"/>
      <c r="T4" s="186"/>
      <c r="U4" s="186"/>
      <c r="V4" s="186"/>
      <c r="W4" s="186" t="s">
        <v>118</v>
      </c>
      <c r="X4" s="186"/>
      <c r="Y4" s="186"/>
      <c r="Z4" s="186"/>
      <c r="AA4" s="186"/>
      <c r="AB4" s="186"/>
    </row>
    <row r="5" spans="2:35" ht="25.5" customHeight="1" x14ac:dyDescent="0.15">
      <c r="B5" s="65" t="s">
        <v>5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 t="s">
        <v>3</v>
      </c>
      <c r="R5" s="186"/>
      <c r="S5" s="186"/>
      <c r="T5" s="186" t="s">
        <v>66</v>
      </c>
      <c r="U5" s="186"/>
      <c r="V5" s="186"/>
      <c r="W5" s="186"/>
      <c r="X5" s="186"/>
      <c r="Y5" s="186"/>
      <c r="Z5" s="186"/>
      <c r="AA5" s="186"/>
      <c r="AB5" s="186"/>
    </row>
    <row r="6" spans="2:35" ht="17.25" customHeight="1" x14ac:dyDescent="0.15">
      <c r="B6" s="234" t="s">
        <v>7</v>
      </c>
      <c r="C6" s="186">
        <v>24</v>
      </c>
      <c r="D6" s="186"/>
      <c r="E6" s="223">
        <v>51</v>
      </c>
      <c r="F6" s="220"/>
      <c r="G6" s="220"/>
      <c r="H6" s="223">
        <v>47</v>
      </c>
      <c r="I6" s="220"/>
      <c r="J6" s="220"/>
      <c r="K6" s="223">
        <v>16597</v>
      </c>
      <c r="L6" s="220"/>
      <c r="M6" s="220"/>
      <c r="N6" s="223">
        <v>3355</v>
      </c>
      <c r="O6" s="220"/>
      <c r="P6" s="220"/>
      <c r="Q6" s="223">
        <v>3164</v>
      </c>
      <c r="R6" s="220"/>
      <c r="S6" s="220"/>
      <c r="T6" s="223">
        <v>295</v>
      </c>
      <c r="U6" s="220"/>
      <c r="V6" s="220"/>
      <c r="W6" s="223">
        <v>225137</v>
      </c>
      <c r="X6" s="220"/>
      <c r="Y6" s="220"/>
      <c r="Z6" s="223">
        <v>2226</v>
      </c>
      <c r="AA6" s="220"/>
      <c r="AB6" s="220"/>
    </row>
    <row r="7" spans="2:35" ht="17.25" customHeight="1" x14ac:dyDescent="0.15">
      <c r="B7" s="234"/>
      <c r="C7" s="186">
        <v>25</v>
      </c>
      <c r="D7" s="186"/>
      <c r="E7" s="223">
        <v>51</v>
      </c>
      <c r="F7" s="220"/>
      <c r="G7" s="220"/>
      <c r="H7" s="223">
        <v>48</v>
      </c>
      <c r="I7" s="220"/>
      <c r="J7" s="220"/>
      <c r="K7" s="223">
        <v>16656</v>
      </c>
      <c r="L7" s="220"/>
      <c r="M7" s="220"/>
      <c r="N7" s="223">
        <v>3363</v>
      </c>
      <c r="O7" s="220"/>
      <c r="P7" s="220"/>
      <c r="Q7" s="223">
        <v>3196</v>
      </c>
      <c r="R7" s="220"/>
      <c r="S7" s="220"/>
      <c r="T7" s="223">
        <v>260</v>
      </c>
      <c r="U7" s="220"/>
      <c r="V7" s="220"/>
      <c r="W7" s="223">
        <v>226880</v>
      </c>
      <c r="X7" s="220"/>
      <c r="Y7" s="220"/>
      <c r="Z7" s="223">
        <v>2255</v>
      </c>
      <c r="AA7" s="220"/>
      <c r="AB7" s="220"/>
    </row>
    <row r="8" spans="2:35" ht="17.25" customHeight="1" x14ac:dyDescent="0.15">
      <c r="B8" s="234"/>
      <c r="C8" s="186">
        <v>26</v>
      </c>
      <c r="D8" s="186"/>
      <c r="E8" s="223">
        <v>53</v>
      </c>
      <c r="F8" s="220"/>
      <c r="G8" s="220"/>
      <c r="H8" s="223">
        <v>42</v>
      </c>
      <c r="I8" s="220"/>
      <c r="J8" s="220"/>
      <c r="K8" s="223">
        <v>16750</v>
      </c>
      <c r="L8" s="220"/>
      <c r="M8" s="220"/>
      <c r="N8" s="223">
        <v>3297</v>
      </c>
      <c r="O8" s="220"/>
      <c r="P8" s="220"/>
      <c r="Q8" s="223">
        <v>3167</v>
      </c>
      <c r="R8" s="220"/>
      <c r="S8" s="220"/>
      <c r="T8" s="223">
        <v>274</v>
      </c>
      <c r="U8" s="220"/>
      <c r="V8" s="220"/>
      <c r="W8" s="223">
        <v>228069</v>
      </c>
      <c r="X8" s="220"/>
      <c r="Y8" s="220"/>
      <c r="Z8" s="223">
        <v>2244</v>
      </c>
      <c r="AA8" s="220"/>
      <c r="AB8" s="220"/>
    </row>
    <row r="9" spans="2:35" ht="17.25" customHeight="1" x14ac:dyDescent="0.15">
      <c r="B9" s="234"/>
      <c r="C9" s="186">
        <v>27</v>
      </c>
      <c r="D9" s="186"/>
      <c r="E9" s="223">
        <v>63</v>
      </c>
      <c r="F9" s="220"/>
      <c r="G9" s="220"/>
      <c r="H9" s="223">
        <v>44</v>
      </c>
      <c r="I9" s="220"/>
      <c r="J9" s="220"/>
      <c r="K9" s="223">
        <v>16930</v>
      </c>
      <c r="L9" s="220"/>
      <c r="M9" s="220"/>
      <c r="N9" s="223">
        <v>3427</v>
      </c>
      <c r="O9" s="220"/>
      <c r="P9" s="220"/>
      <c r="Q9" s="223">
        <v>3159</v>
      </c>
      <c r="R9" s="220"/>
      <c r="S9" s="220"/>
      <c r="T9" s="223">
        <v>242</v>
      </c>
      <c r="U9" s="220"/>
      <c r="V9" s="220"/>
      <c r="W9" s="223">
        <v>230214</v>
      </c>
      <c r="X9" s="220"/>
      <c r="Y9" s="220"/>
      <c r="Z9" s="223">
        <v>2202</v>
      </c>
      <c r="AA9" s="220"/>
      <c r="AB9" s="220"/>
    </row>
    <row r="10" spans="2:35" ht="17.25" customHeight="1" x14ac:dyDescent="0.15">
      <c r="B10" s="234"/>
      <c r="C10" s="186">
        <v>28</v>
      </c>
      <c r="D10" s="186"/>
      <c r="E10" s="223">
        <v>66</v>
      </c>
      <c r="F10" s="220"/>
      <c r="G10" s="220"/>
      <c r="H10" s="223">
        <v>47</v>
      </c>
      <c r="I10" s="220"/>
      <c r="J10" s="220"/>
      <c r="K10" s="223">
        <v>17147</v>
      </c>
      <c r="L10" s="220"/>
      <c r="M10" s="220"/>
      <c r="N10" s="223">
        <v>3614</v>
      </c>
      <c r="O10" s="220"/>
      <c r="P10" s="220"/>
      <c r="Q10" s="223">
        <v>3156</v>
      </c>
      <c r="R10" s="220"/>
      <c r="S10" s="220"/>
      <c r="T10" s="223">
        <v>208</v>
      </c>
      <c r="U10" s="220"/>
      <c r="V10" s="220"/>
      <c r="W10" s="223">
        <v>233132</v>
      </c>
      <c r="X10" s="220"/>
      <c r="Y10" s="220"/>
      <c r="Z10" s="223">
        <v>2161</v>
      </c>
      <c r="AA10" s="220"/>
      <c r="AB10" s="220"/>
    </row>
    <row r="11" spans="2:35" ht="17.25" customHeight="1" x14ac:dyDescent="0.15">
      <c r="B11" s="234"/>
      <c r="C11" s="186">
        <v>29</v>
      </c>
      <c r="D11" s="186"/>
      <c r="E11" s="223">
        <v>65</v>
      </c>
      <c r="F11" s="220"/>
      <c r="G11" s="220"/>
      <c r="H11" s="223">
        <v>38</v>
      </c>
      <c r="I11" s="220"/>
      <c r="J11" s="220"/>
      <c r="K11" s="223">
        <v>17508</v>
      </c>
      <c r="L11" s="220"/>
      <c r="M11" s="220"/>
      <c r="N11" s="223">
        <v>3562</v>
      </c>
      <c r="O11" s="220"/>
      <c r="P11" s="220"/>
      <c r="Q11" s="223">
        <v>3164</v>
      </c>
      <c r="R11" s="220"/>
      <c r="S11" s="220"/>
      <c r="T11" s="223">
        <v>200</v>
      </c>
      <c r="U11" s="220"/>
      <c r="V11" s="220"/>
      <c r="W11" s="223">
        <v>239933</v>
      </c>
      <c r="X11" s="220"/>
      <c r="Y11" s="220"/>
      <c r="Z11" s="223">
        <v>2166</v>
      </c>
      <c r="AA11" s="220"/>
      <c r="AB11" s="220"/>
    </row>
    <row r="12" spans="2:35" ht="17.25" customHeight="1" x14ac:dyDescent="0.15">
      <c r="B12" s="234"/>
      <c r="C12" s="186">
        <v>30</v>
      </c>
      <c r="D12" s="186"/>
      <c r="E12" s="223">
        <v>50</v>
      </c>
      <c r="F12" s="220"/>
      <c r="G12" s="220"/>
      <c r="H12" s="223">
        <v>43</v>
      </c>
      <c r="I12" s="220"/>
      <c r="J12" s="220"/>
      <c r="K12" s="223">
        <v>17667</v>
      </c>
      <c r="L12" s="220"/>
      <c r="M12" s="220"/>
      <c r="N12" s="223">
        <v>3377</v>
      </c>
      <c r="O12" s="220"/>
      <c r="P12" s="220"/>
      <c r="Q12" s="223">
        <v>3184</v>
      </c>
      <c r="R12" s="220"/>
      <c r="S12" s="220"/>
      <c r="T12" s="223">
        <v>159</v>
      </c>
      <c r="U12" s="220"/>
      <c r="V12" s="220"/>
      <c r="W12" s="223">
        <v>241980</v>
      </c>
      <c r="X12" s="220"/>
      <c r="Y12" s="220"/>
      <c r="Z12" s="223">
        <v>2210</v>
      </c>
      <c r="AA12" s="220"/>
      <c r="AB12" s="220"/>
    </row>
    <row r="13" spans="2:35" ht="17.25" customHeight="1" x14ac:dyDescent="0.15">
      <c r="B13" s="63" t="s">
        <v>226</v>
      </c>
      <c r="D13" s="25" t="s">
        <v>172</v>
      </c>
      <c r="E13" s="167">
        <v>77</v>
      </c>
      <c r="F13" s="167"/>
      <c r="G13" s="167"/>
      <c r="H13" s="167">
        <v>56</v>
      </c>
      <c r="I13" s="167"/>
      <c r="J13" s="167"/>
      <c r="K13" s="167">
        <v>17649</v>
      </c>
      <c r="L13" s="167"/>
      <c r="M13" s="167"/>
      <c r="N13" s="167">
        <v>7674</v>
      </c>
      <c r="O13" s="167"/>
      <c r="P13" s="167"/>
      <c r="Q13" s="167">
        <v>6614</v>
      </c>
      <c r="R13" s="167"/>
      <c r="S13" s="167"/>
      <c r="T13" s="167">
        <v>314</v>
      </c>
      <c r="U13" s="167"/>
      <c r="V13" s="167"/>
      <c r="W13" s="167">
        <v>240793</v>
      </c>
      <c r="X13" s="167"/>
      <c r="Y13" s="167"/>
      <c r="Z13" s="167">
        <v>4611</v>
      </c>
      <c r="AA13" s="167"/>
      <c r="AB13" s="167"/>
      <c r="AC13" s="95"/>
      <c r="AD13" s="106"/>
    </row>
    <row r="14" spans="2:35" ht="17.25" customHeight="1" x14ac:dyDescent="0.15">
      <c r="D14" s="25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95"/>
      <c r="AD14" s="106"/>
    </row>
    <row r="15" spans="2:35" ht="17.25" customHeight="1" x14ac:dyDescent="0.15">
      <c r="B15" s="108"/>
      <c r="D15" s="25" t="s">
        <v>150</v>
      </c>
      <c r="E15" s="167">
        <v>59</v>
      </c>
      <c r="F15" s="167"/>
      <c r="G15" s="167"/>
      <c r="H15" s="167">
        <v>41</v>
      </c>
      <c r="I15" s="167"/>
      <c r="J15" s="167"/>
      <c r="K15" s="167">
        <v>17667</v>
      </c>
      <c r="L15" s="167"/>
      <c r="M15" s="167"/>
      <c r="N15" s="167">
        <v>4265</v>
      </c>
      <c r="O15" s="167"/>
      <c r="P15" s="167"/>
      <c r="Q15" s="167">
        <v>3133</v>
      </c>
      <c r="R15" s="167"/>
      <c r="S15" s="167"/>
      <c r="T15" s="167">
        <v>125</v>
      </c>
      <c r="U15" s="167"/>
      <c r="V15" s="167"/>
      <c r="W15" s="167">
        <v>241987</v>
      </c>
      <c r="X15" s="167"/>
      <c r="Y15" s="167"/>
      <c r="Z15" s="167">
        <v>2184</v>
      </c>
      <c r="AA15" s="167"/>
      <c r="AB15" s="167"/>
      <c r="AC15" s="95"/>
      <c r="AD15" s="113"/>
      <c r="AE15" s="113"/>
      <c r="AF15" s="113"/>
      <c r="AG15" s="113"/>
      <c r="AH15" s="113"/>
      <c r="AI15" s="113"/>
    </row>
    <row r="16" spans="2:35" ht="17.25" customHeight="1" x14ac:dyDescent="0.15">
      <c r="B16" s="108"/>
      <c r="D16" s="25" t="s">
        <v>151</v>
      </c>
      <c r="E16" s="167">
        <v>69</v>
      </c>
      <c r="F16" s="167"/>
      <c r="G16" s="167"/>
      <c r="H16" s="167">
        <v>53</v>
      </c>
      <c r="I16" s="167"/>
      <c r="J16" s="167"/>
      <c r="K16" s="167">
        <v>17685</v>
      </c>
      <c r="L16" s="167"/>
      <c r="M16" s="167"/>
      <c r="N16" s="167">
        <v>3308</v>
      </c>
      <c r="O16" s="167"/>
      <c r="P16" s="167"/>
      <c r="Q16" s="167">
        <v>2801</v>
      </c>
      <c r="R16" s="167"/>
      <c r="S16" s="167"/>
      <c r="T16" s="167">
        <v>130</v>
      </c>
      <c r="U16" s="167"/>
      <c r="V16" s="167"/>
      <c r="W16" s="167">
        <v>242539</v>
      </c>
      <c r="X16" s="167"/>
      <c r="Y16" s="167"/>
      <c r="Z16" s="167">
        <v>1897</v>
      </c>
      <c r="AA16" s="167"/>
      <c r="AB16" s="167"/>
      <c r="AC16" s="95"/>
      <c r="AD16" s="106"/>
    </row>
    <row r="17" spans="2:30" ht="17.25" customHeight="1" x14ac:dyDescent="0.15">
      <c r="B17" s="108"/>
      <c r="D17" s="25" t="s">
        <v>152</v>
      </c>
      <c r="E17" s="167">
        <v>54</v>
      </c>
      <c r="F17" s="167"/>
      <c r="G17" s="167"/>
      <c r="H17" s="167">
        <v>36</v>
      </c>
      <c r="I17" s="167"/>
      <c r="J17" s="167"/>
      <c r="K17" s="167">
        <v>17701</v>
      </c>
      <c r="L17" s="167"/>
      <c r="M17" s="167"/>
      <c r="N17" s="167">
        <v>3037</v>
      </c>
      <c r="O17" s="167"/>
      <c r="P17" s="167"/>
      <c r="Q17" s="167">
        <v>2950</v>
      </c>
      <c r="R17" s="167"/>
      <c r="S17" s="167"/>
      <c r="T17" s="167">
        <v>107</v>
      </c>
      <c r="U17" s="167"/>
      <c r="V17" s="167"/>
      <c r="W17" s="167">
        <v>242475</v>
      </c>
      <c r="X17" s="167"/>
      <c r="Y17" s="167"/>
      <c r="Z17" s="167">
        <v>1981</v>
      </c>
      <c r="AA17" s="167"/>
      <c r="AB17" s="167"/>
      <c r="AC17" s="95"/>
      <c r="AD17" s="106"/>
    </row>
    <row r="18" spans="2:30" ht="17.25" customHeight="1" x14ac:dyDescent="0.15">
      <c r="B18" s="108"/>
      <c r="D18" s="25" t="s">
        <v>153</v>
      </c>
      <c r="E18" s="167">
        <v>32</v>
      </c>
      <c r="F18" s="167"/>
      <c r="G18" s="167"/>
      <c r="H18" s="167">
        <v>26</v>
      </c>
      <c r="I18" s="167"/>
      <c r="J18" s="167"/>
      <c r="K18" s="167">
        <v>17707</v>
      </c>
      <c r="L18" s="167"/>
      <c r="M18" s="167"/>
      <c r="N18" s="167">
        <v>2843</v>
      </c>
      <c r="O18" s="167"/>
      <c r="P18" s="167"/>
      <c r="Q18" s="167">
        <v>3064</v>
      </c>
      <c r="R18" s="167"/>
      <c r="S18" s="167"/>
      <c r="T18" s="167">
        <v>229</v>
      </c>
      <c r="U18" s="167"/>
      <c r="V18" s="167"/>
      <c r="W18" s="167">
        <v>242246</v>
      </c>
      <c r="X18" s="167"/>
      <c r="Y18" s="167"/>
      <c r="Z18" s="167">
        <v>2163</v>
      </c>
      <c r="AA18" s="167"/>
      <c r="AB18" s="167"/>
      <c r="AC18" s="95"/>
      <c r="AD18" s="106"/>
    </row>
    <row r="19" spans="2:30" ht="17.25" customHeight="1" x14ac:dyDescent="0.15">
      <c r="B19" s="108"/>
      <c r="D19" s="25" t="s">
        <v>154</v>
      </c>
      <c r="E19" s="167">
        <v>33</v>
      </c>
      <c r="F19" s="167"/>
      <c r="G19" s="167"/>
      <c r="H19" s="167">
        <v>158</v>
      </c>
      <c r="I19" s="167"/>
      <c r="J19" s="167"/>
      <c r="K19" s="167">
        <v>17581</v>
      </c>
      <c r="L19" s="167"/>
      <c r="M19" s="167"/>
      <c r="N19" s="167">
        <v>2599</v>
      </c>
      <c r="O19" s="167"/>
      <c r="P19" s="167"/>
      <c r="Q19" s="167">
        <v>2818</v>
      </c>
      <c r="R19" s="167"/>
      <c r="S19" s="167"/>
      <c r="T19" s="167">
        <v>168</v>
      </c>
      <c r="U19" s="167"/>
      <c r="V19" s="167"/>
      <c r="W19" s="167">
        <v>242003</v>
      </c>
      <c r="X19" s="167"/>
      <c r="Y19" s="167"/>
      <c r="Z19" s="167">
        <v>1927</v>
      </c>
      <c r="AA19" s="167"/>
      <c r="AB19" s="167"/>
      <c r="AC19" s="95"/>
      <c r="AD19" s="106"/>
    </row>
    <row r="20" spans="2:30" ht="17.25" customHeight="1" x14ac:dyDescent="0.15">
      <c r="B20" s="108"/>
      <c r="D20" s="25" t="s">
        <v>155</v>
      </c>
      <c r="E20" s="167">
        <v>59</v>
      </c>
      <c r="F20" s="167"/>
      <c r="G20" s="167"/>
      <c r="H20" s="167">
        <v>22</v>
      </c>
      <c r="I20" s="167"/>
      <c r="J20" s="167"/>
      <c r="K20" s="167">
        <v>17619</v>
      </c>
      <c r="L20" s="167"/>
      <c r="M20" s="167"/>
      <c r="N20" s="167">
        <v>3336</v>
      </c>
      <c r="O20" s="167"/>
      <c r="P20" s="167"/>
      <c r="Q20" s="167">
        <v>3441</v>
      </c>
      <c r="R20" s="167"/>
      <c r="S20" s="167"/>
      <c r="T20" s="167">
        <v>187</v>
      </c>
      <c r="U20" s="167"/>
      <c r="V20" s="167"/>
      <c r="W20" s="167">
        <v>241920</v>
      </c>
      <c r="X20" s="167"/>
      <c r="Y20" s="167"/>
      <c r="Z20" s="167">
        <v>2425</v>
      </c>
      <c r="AA20" s="167"/>
      <c r="AB20" s="167"/>
      <c r="AD20" s="95"/>
    </row>
    <row r="21" spans="2:30" ht="17.25" customHeight="1" x14ac:dyDescent="0.15">
      <c r="B21" s="108"/>
      <c r="D21" s="25" t="s">
        <v>156</v>
      </c>
      <c r="E21" s="167">
        <v>35</v>
      </c>
      <c r="F21" s="167"/>
      <c r="G21" s="167"/>
      <c r="H21" s="167">
        <v>21</v>
      </c>
      <c r="I21" s="167"/>
      <c r="J21" s="167"/>
      <c r="K21" s="167">
        <v>17630</v>
      </c>
      <c r="L21" s="167"/>
      <c r="M21" s="167"/>
      <c r="N21" s="167">
        <v>2721</v>
      </c>
      <c r="O21" s="167"/>
      <c r="P21" s="167"/>
      <c r="Q21" s="167">
        <v>2485</v>
      </c>
      <c r="R21" s="167"/>
      <c r="S21" s="167"/>
      <c r="T21" s="167">
        <v>119</v>
      </c>
      <c r="U21" s="167"/>
      <c r="V21" s="167"/>
      <c r="W21" s="167">
        <v>242096</v>
      </c>
      <c r="X21" s="167"/>
      <c r="Y21" s="167"/>
      <c r="Z21" s="167">
        <v>1699</v>
      </c>
      <c r="AA21" s="167"/>
      <c r="AB21" s="167"/>
      <c r="AD21" s="95"/>
    </row>
    <row r="22" spans="2:30" ht="17.25" customHeight="1" x14ac:dyDescent="0.15">
      <c r="B22" s="97"/>
      <c r="D22" s="25" t="s">
        <v>157</v>
      </c>
      <c r="E22" s="167">
        <v>49</v>
      </c>
      <c r="F22" s="167"/>
      <c r="G22" s="167"/>
      <c r="H22" s="167">
        <v>23</v>
      </c>
      <c r="I22" s="167"/>
      <c r="J22" s="167"/>
      <c r="K22" s="167">
        <v>17656</v>
      </c>
      <c r="L22" s="167"/>
      <c r="M22" s="167"/>
      <c r="N22" s="167">
        <v>2572</v>
      </c>
      <c r="O22" s="167"/>
      <c r="P22" s="167"/>
      <c r="Q22" s="167">
        <v>2311</v>
      </c>
      <c r="R22" s="167"/>
      <c r="S22" s="167"/>
      <c r="T22" s="167">
        <v>100</v>
      </c>
      <c r="U22" s="167"/>
      <c r="V22" s="167"/>
      <c r="W22" s="167">
        <v>242288</v>
      </c>
      <c r="X22" s="167"/>
      <c r="Y22" s="167"/>
      <c r="Z22" s="167">
        <v>1540</v>
      </c>
      <c r="AA22" s="167"/>
      <c r="AB22" s="167"/>
    </row>
    <row r="23" spans="2:30" ht="17.25" customHeight="1" x14ac:dyDescent="0.15">
      <c r="B23" s="63" t="s">
        <v>228</v>
      </c>
      <c r="D23" s="25" t="s">
        <v>158</v>
      </c>
      <c r="E23" s="167">
        <v>44</v>
      </c>
      <c r="F23" s="167"/>
      <c r="G23" s="167"/>
      <c r="H23" s="167">
        <v>22</v>
      </c>
      <c r="I23" s="167"/>
      <c r="J23" s="167"/>
      <c r="K23" s="167">
        <v>17679</v>
      </c>
      <c r="L23" s="167"/>
      <c r="M23" s="167"/>
      <c r="N23" s="167">
        <v>2521</v>
      </c>
      <c r="O23" s="167"/>
      <c r="P23" s="167"/>
      <c r="Q23" s="167">
        <v>3047</v>
      </c>
      <c r="R23" s="167"/>
      <c r="S23" s="167"/>
      <c r="T23" s="167">
        <v>114</v>
      </c>
      <c r="U23" s="167"/>
      <c r="V23" s="167"/>
      <c r="W23" s="167">
        <v>241750</v>
      </c>
      <c r="X23" s="167"/>
      <c r="Y23" s="167"/>
      <c r="Z23" s="167">
        <v>2174</v>
      </c>
      <c r="AA23" s="167"/>
      <c r="AB23" s="167"/>
    </row>
    <row r="24" spans="2:30" ht="17.25" customHeight="1" x14ac:dyDescent="0.15">
      <c r="B24" s="67"/>
      <c r="D24" s="80" t="s">
        <v>159</v>
      </c>
      <c r="E24" s="167">
        <v>53</v>
      </c>
      <c r="F24" s="167"/>
      <c r="G24" s="167"/>
      <c r="H24" s="167">
        <v>17</v>
      </c>
      <c r="I24" s="167"/>
      <c r="J24" s="167"/>
      <c r="K24" s="167">
        <v>17713</v>
      </c>
      <c r="L24" s="167"/>
      <c r="M24" s="167"/>
      <c r="N24" s="167">
        <v>2677</v>
      </c>
      <c r="O24" s="167"/>
      <c r="P24" s="167"/>
      <c r="Q24" s="167">
        <v>2578</v>
      </c>
      <c r="R24" s="167"/>
      <c r="S24" s="167"/>
      <c r="T24" s="167">
        <v>132</v>
      </c>
      <c r="U24" s="167"/>
      <c r="V24" s="167"/>
      <c r="W24" s="167">
        <v>241834</v>
      </c>
      <c r="X24" s="167"/>
      <c r="Y24" s="167"/>
      <c r="Z24" s="167">
        <v>1815</v>
      </c>
      <c r="AA24" s="167"/>
      <c r="AB24" s="167"/>
    </row>
    <row r="25" spans="2:30" ht="17.25" customHeight="1" x14ac:dyDescent="0.15">
      <c r="B25" s="96"/>
      <c r="D25" s="80" t="s">
        <v>229</v>
      </c>
      <c r="E25" s="236">
        <v>39</v>
      </c>
      <c r="F25" s="236"/>
      <c r="G25" s="236"/>
      <c r="H25" s="194">
        <v>38</v>
      </c>
      <c r="I25" s="194"/>
      <c r="J25" s="194"/>
      <c r="K25" s="194">
        <v>17714</v>
      </c>
      <c r="L25" s="194"/>
      <c r="M25" s="194"/>
      <c r="N25" s="194">
        <v>2967</v>
      </c>
      <c r="O25" s="194"/>
      <c r="P25" s="194"/>
      <c r="Q25" s="194">
        <v>2963</v>
      </c>
      <c r="R25" s="194"/>
      <c r="S25" s="194"/>
      <c r="T25" s="194">
        <v>184</v>
      </c>
      <c r="U25" s="194"/>
      <c r="V25" s="194"/>
      <c r="W25" s="194">
        <v>241832</v>
      </c>
      <c r="X25" s="194"/>
      <c r="Y25" s="194"/>
      <c r="Z25" s="194">
        <v>2107</v>
      </c>
      <c r="AA25" s="194"/>
      <c r="AB25" s="194"/>
    </row>
    <row r="26" spans="2:30" ht="17.25" customHeight="1" x14ac:dyDescent="0.15">
      <c r="B26" s="96"/>
      <c r="D26" s="13" t="s">
        <v>231</v>
      </c>
      <c r="E26" s="233">
        <f>SUM(E28,E30,E34,E36,E38,E40,E42)</f>
        <v>56</v>
      </c>
      <c r="F26" s="233"/>
      <c r="G26" s="233"/>
      <c r="H26" s="196">
        <f>SUM(H28,H30,H34,H36,H38,H40,H42)</f>
        <v>55</v>
      </c>
      <c r="I26" s="196"/>
      <c r="J26" s="196"/>
      <c r="K26" s="196">
        <f>SUM(K28,K30,K34,K36,K38,K40,K42)</f>
        <v>17714</v>
      </c>
      <c r="L26" s="196"/>
      <c r="M26" s="196"/>
      <c r="N26" s="196">
        <f>SUM(N28,N30,N34,N36,N38,N40,N42)</f>
        <v>7018</v>
      </c>
      <c r="O26" s="196"/>
      <c r="P26" s="196"/>
      <c r="Q26" s="196">
        <f>SUM(Q28,Q30,Q34,Q36,Q38,Q40,Q42)</f>
        <v>6599</v>
      </c>
      <c r="R26" s="196"/>
      <c r="S26" s="196"/>
      <c r="T26" s="196">
        <f>SUM(T28,T30,T34,T36,T38,T40,T42)</f>
        <v>471</v>
      </c>
      <c r="U26" s="196"/>
      <c r="V26" s="196"/>
      <c r="W26" s="196">
        <f>SUM(W28,W30,W34,W36,W38,W40,W42)</f>
        <v>242263</v>
      </c>
      <c r="X26" s="196"/>
      <c r="Y26" s="196"/>
      <c r="Z26" s="196">
        <f>SUM(Z28,Z30,Z34,Z36,Z38,Z40,Z42)</f>
        <v>4673</v>
      </c>
      <c r="AA26" s="196"/>
      <c r="AB26" s="196"/>
    </row>
    <row r="27" spans="2:30" ht="20.25" customHeight="1" x14ac:dyDescent="0.15">
      <c r="B27" s="239" t="s">
        <v>8</v>
      </c>
      <c r="C27" s="239"/>
      <c r="D27" s="239"/>
      <c r="E27" s="171">
        <f>IF(ISERROR((E26-E13)/E13*100),"―",(E26-E13)/E13*100)</f>
        <v>-27.27272727272727</v>
      </c>
      <c r="F27" s="171"/>
      <c r="G27" s="171"/>
      <c r="H27" s="171">
        <f>IF(ISERROR((H26-H13)/H13*100),"―",(H26-H13)/H13*100)</f>
        <v>-1.7857142857142856</v>
      </c>
      <c r="I27" s="171"/>
      <c r="J27" s="171"/>
      <c r="K27" s="171">
        <f>IF(ISERROR((K26-K13)/K13*100),"―",(K26-K13)/K13*100)</f>
        <v>0.36829282112300976</v>
      </c>
      <c r="L27" s="171"/>
      <c r="M27" s="171"/>
      <c r="N27" s="171">
        <f>IF(ISERROR((N26-N13)/N13*100),"―",(N26-N13)/N13*100)</f>
        <v>-8.5483450612457634</v>
      </c>
      <c r="O27" s="171"/>
      <c r="P27" s="171"/>
      <c r="Q27" s="171">
        <f>IF(ISERROR((Q26-Q13)/Q13*100),"―",(Q26-Q13)/Q13*100)</f>
        <v>-0.22679165406713034</v>
      </c>
      <c r="R27" s="171"/>
      <c r="S27" s="171"/>
      <c r="T27" s="171">
        <f>IF(ISERROR((T26-T13)/T13*100),"―",(T26-T13)/T13*100)</f>
        <v>50</v>
      </c>
      <c r="U27" s="171"/>
      <c r="V27" s="171"/>
      <c r="W27" s="171">
        <f>IF(ISERROR((W26-W13)/W13*100),"―",(W26-W13)/W13*100)</f>
        <v>0.61048286287392084</v>
      </c>
      <c r="X27" s="171"/>
      <c r="Y27" s="171"/>
      <c r="Z27" s="171">
        <f>IF(ISERROR((Z26-Z13)/Z13*100),"―",(Z26-Z13)/Z13*100)</f>
        <v>1.3446107135111689</v>
      </c>
      <c r="AA27" s="171"/>
      <c r="AB27" s="171"/>
    </row>
    <row r="28" spans="2:30" ht="17.25" customHeight="1" x14ac:dyDescent="0.15">
      <c r="B28" s="235" t="s">
        <v>88</v>
      </c>
      <c r="C28" s="177" t="s">
        <v>9</v>
      </c>
      <c r="D28" s="177"/>
      <c r="E28" s="231">
        <v>25</v>
      </c>
      <c r="F28" s="231"/>
      <c r="G28" s="231"/>
      <c r="H28" s="231">
        <v>34</v>
      </c>
      <c r="I28" s="231"/>
      <c r="J28" s="231"/>
      <c r="K28" s="231">
        <v>8866</v>
      </c>
      <c r="L28" s="231"/>
      <c r="M28" s="231"/>
      <c r="N28" s="231">
        <v>4018</v>
      </c>
      <c r="O28" s="231"/>
      <c r="P28" s="231"/>
      <c r="Q28" s="231">
        <v>4052</v>
      </c>
      <c r="R28" s="231"/>
      <c r="S28" s="231"/>
      <c r="T28" s="231">
        <v>284</v>
      </c>
      <c r="U28" s="231"/>
      <c r="V28" s="231"/>
      <c r="W28" s="231">
        <v>147285</v>
      </c>
      <c r="X28" s="231"/>
      <c r="Y28" s="231"/>
      <c r="Z28" s="231">
        <v>2810</v>
      </c>
      <c r="AA28" s="231"/>
      <c r="AB28" s="231"/>
      <c r="AD28" s="24" t="s">
        <v>191</v>
      </c>
    </row>
    <row r="29" spans="2:30" ht="17.25" customHeight="1" x14ac:dyDescent="0.15">
      <c r="B29" s="235"/>
      <c r="C29" s="177"/>
      <c r="D29" s="177"/>
      <c r="E29" s="58" t="s">
        <v>125</v>
      </c>
      <c r="F29" s="60">
        <v>43</v>
      </c>
      <c r="G29" s="58" t="s">
        <v>126</v>
      </c>
      <c r="H29" s="58" t="s">
        <v>198</v>
      </c>
      <c r="I29" s="60">
        <v>29</v>
      </c>
      <c r="J29" s="58" t="s">
        <v>199</v>
      </c>
      <c r="K29" s="58" t="s">
        <v>198</v>
      </c>
      <c r="L29" s="60">
        <v>8818</v>
      </c>
      <c r="M29" s="58" t="s">
        <v>199</v>
      </c>
      <c r="N29" s="58" t="s">
        <v>198</v>
      </c>
      <c r="O29" s="60">
        <v>4705</v>
      </c>
      <c r="P29" s="58" t="s">
        <v>199</v>
      </c>
      <c r="Q29" s="58" t="s">
        <v>198</v>
      </c>
      <c r="R29" s="60">
        <v>4022</v>
      </c>
      <c r="S29" s="58" t="s">
        <v>199</v>
      </c>
      <c r="T29" s="58" t="s">
        <v>198</v>
      </c>
      <c r="U29" s="60">
        <v>175</v>
      </c>
      <c r="V29" s="58" t="s">
        <v>199</v>
      </c>
      <c r="W29" s="58" t="s">
        <v>198</v>
      </c>
      <c r="X29" s="60">
        <v>146841</v>
      </c>
      <c r="Y29" s="58" t="s">
        <v>199</v>
      </c>
      <c r="Z29" s="58" t="s">
        <v>198</v>
      </c>
      <c r="AA29" s="60">
        <v>2760</v>
      </c>
      <c r="AB29" s="58" t="s">
        <v>199</v>
      </c>
    </row>
    <row r="30" spans="2:30" ht="17.25" customHeight="1" x14ac:dyDescent="0.15">
      <c r="B30" s="235"/>
      <c r="C30" s="177" t="s">
        <v>10</v>
      </c>
      <c r="D30" s="177"/>
      <c r="E30" s="231">
        <v>9</v>
      </c>
      <c r="F30" s="231"/>
      <c r="G30" s="231"/>
      <c r="H30" s="231">
        <v>3</v>
      </c>
      <c r="I30" s="231"/>
      <c r="J30" s="231"/>
      <c r="K30" s="231">
        <v>1605</v>
      </c>
      <c r="L30" s="231"/>
      <c r="M30" s="231"/>
      <c r="N30" s="231">
        <v>442</v>
      </c>
      <c r="O30" s="231"/>
      <c r="P30" s="231"/>
      <c r="Q30" s="231">
        <v>448</v>
      </c>
      <c r="R30" s="231"/>
      <c r="S30" s="231"/>
      <c r="T30" s="231">
        <v>27</v>
      </c>
      <c r="U30" s="231"/>
      <c r="V30" s="231"/>
      <c r="W30" s="231">
        <v>13705</v>
      </c>
      <c r="X30" s="231"/>
      <c r="Y30" s="231"/>
      <c r="Z30" s="231">
        <v>323</v>
      </c>
      <c r="AA30" s="231"/>
      <c r="AB30" s="231"/>
    </row>
    <row r="31" spans="2:30" ht="17.25" customHeight="1" x14ac:dyDescent="0.15">
      <c r="B31" s="235"/>
      <c r="C31" s="177"/>
      <c r="D31" s="177"/>
      <c r="E31" s="58" t="s">
        <v>198</v>
      </c>
      <c r="F31" s="60">
        <v>5</v>
      </c>
      <c r="G31" s="58" t="s">
        <v>199</v>
      </c>
      <c r="H31" s="58" t="s">
        <v>198</v>
      </c>
      <c r="I31" s="60">
        <v>9</v>
      </c>
      <c r="J31" s="58" t="s">
        <v>199</v>
      </c>
      <c r="K31" s="58" t="s">
        <v>198</v>
      </c>
      <c r="L31" s="60">
        <v>1597</v>
      </c>
      <c r="M31" s="58" t="s">
        <v>199</v>
      </c>
      <c r="N31" s="58" t="s">
        <v>198</v>
      </c>
      <c r="O31" s="60">
        <v>356</v>
      </c>
      <c r="P31" s="58" t="s">
        <v>199</v>
      </c>
      <c r="Q31" s="58" t="s">
        <v>198</v>
      </c>
      <c r="R31" s="60">
        <v>379</v>
      </c>
      <c r="S31" s="58" t="s">
        <v>199</v>
      </c>
      <c r="T31" s="58" t="s">
        <v>198</v>
      </c>
      <c r="U31" s="60">
        <v>13</v>
      </c>
      <c r="V31" s="58" t="s">
        <v>199</v>
      </c>
      <c r="W31" s="58" t="s">
        <v>198</v>
      </c>
      <c r="X31" s="60">
        <v>13671</v>
      </c>
      <c r="Y31" s="58" t="s">
        <v>199</v>
      </c>
      <c r="Z31" s="58" t="s">
        <v>198</v>
      </c>
      <c r="AA31" s="60">
        <v>294</v>
      </c>
      <c r="AB31" s="58" t="s">
        <v>199</v>
      </c>
      <c r="AD31" s="58"/>
    </row>
    <row r="32" spans="2:30" ht="17.25" customHeight="1" x14ac:dyDescent="0.15">
      <c r="B32" s="43" t="s">
        <v>101</v>
      </c>
      <c r="C32" s="192" t="s">
        <v>105</v>
      </c>
      <c r="D32" s="192"/>
      <c r="E32" s="232">
        <v>1</v>
      </c>
      <c r="F32" s="232"/>
      <c r="G32" s="232"/>
      <c r="H32" s="232">
        <v>2</v>
      </c>
      <c r="I32" s="232"/>
      <c r="J32" s="232"/>
      <c r="K32" s="232">
        <v>403</v>
      </c>
      <c r="L32" s="232"/>
      <c r="M32" s="232"/>
      <c r="N32" s="232">
        <v>80</v>
      </c>
      <c r="O32" s="232"/>
      <c r="P32" s="232"/>
      <c r="Q32" s="232">
        <v>101</v>
      </c>
      <c r="R32" s="232"/>
      <c r="S32" s="232"/>
      <c r="T32" s="232">
        <v>7</v>
      </c>
      <c r="U32" s="232"/>
      <c r="V32" s="232"/>
      <c r="W32" s="232">
        <v>3195</v>
      </c>
      <c r="X32" s="232"/>
      <c r="Y32" s="232"/>
      <c r="Z32" s="232">
        <v>89</v>
      </c>
      <c r="AA32" s="232"/>
      <c r="AB32" s="232"/>
      <c r="AD32" s="81"/>
    </row>
    <row r="33" spans="2:30" ht="17.25" customHeight="1" x14ac:dyDescent="0.15">
      <c r="B33" s="31">
        <v>4</v>
      </c>
      <c r="C33" s="226"/>
      <c r="D33" s="226"/>
      <c r="E33" s="59" t="s">
        <v>198</v>
      </c>
      <c r="F33" s="61">
        <v>3</v>
      </c>
      <c r="G33" s="59" t="s">
        <v>199</v>
      </c>
      <c r="H33" s="59" t="s">
        <v>198</v>
      </c>
      <c r="I33" s="61">
        <v>5</v>
      </c>
      <c r="J33" s="59" t="s">
        <v>91</v>
      </c>
      <c r="K33" s="59" t="s">
        <v>198</v>
      </c>
      <c r="L33" s="61">
        <v>406</v>
      </c>
      <c r="M33" s="59" t="s">
        <v>199</v>
      </c>
      <c r="N33" s="59" t="s">
        <v>198</v>
      </c>
      <c r="O33" s="61">
        <v>83</v>
      </c>
      <c r="P33" s="59" t="s">
        <v>199</v>
      </c>
      <c r="Q33" s="59" t="s">
        <v>198</v>
      </c>
      <c r="R33" s="61">
        <v>99</v>
      </c>
      <c r="S33" s="59" t="s">
        <v>199</v>
      </c>
      <c r="T33" s="59" t="s">
        <v>198</v>
      </c>
      <c r="U33" s="61">
        <v>4</v>
      </c>
      <c r="V33" s="59" t="s">
        <v>199</v>
      </c>
      <c r="W33" s="59" t="s">
        <v>198</v>
      </c>
      <c r="X33" s="61">
        <v>3199</v>
      </c>
      <c r="Y33" s="59" t="s">
        <v>199</v>
      </c>
      <c r="Z33" s="59" t="s">
        <v>198</v>
      </c>
      <c r="AA33" s="61">
        <v>84</v>
      </c>
      <c r="AB33" s="59" t="s">
        <v>199</v>
      </c>
    </row>
    <row r="34" spans="2:30" ht="17.25" customHeight="1" x14ac:dyDescent="0.15">
      <c r="B34" s="43" t="s">
        <v>89</v>
      </c>
      <c r="C34" s="177" t="s">
        <v>11</v>
      </c>
      <c r="D34" s="177"/>
      <c r="E34" s="231">
        <v>10</v>
      </c>
      <c r="F34" s="231"/>
      <c r="G34" s="231"/>
      <c r="H34" s="231">
        <v>8</v>
      </c>
      <c r="I34" s="231"/>
      <c r="J34" s="231"/>
      <c r="K34" s="231">
        <v>2489</v>
      </c>
      <c r="L34" s="231"/>
      <c r="M34" s="231"/>
      <c r="N34" s="231">
        <v>934</v>
      </c>
      <c r="O34" s="231"/>
      <c r="P34" s="231"/>
      <c r="Q34" s="231">
        <v>754</v>
      </c>
      <c r="R34" s="231"/>
      <c r="S34" s="231"/>
      <c r="T34" s="231">
        <v>56</v>
      </c>
      <c r="U34" s="231"/>
      <c r="V34" s="231"/>
      <c r="W34" s="231">
        <v>27946</v>
      </c>
      <c r="X34" s="231"/>
      <c r="Y34" s="231"/>
      <c r="Z34" s="231">
        <v>538</v>
      </c>
      <c r="AA34" s="231"/>
      <c r="AB34" s="231"/>
    </row>
    <row r="35" spans="2:30" ht="17.25" customHeight="1" x14ac:dyDescent="0.15">
      <c r="B35" s="43" t="s">
        <v>94</v>
      </c>
      <c r="C35" s="177"/>
      <c r="D35" s="177"/>
      <c r="E35" s="58" t="s">
        <v>198</v>
      </c>
      <c r="F35" s="60">
        <v>12</v>
      </c>
      <c r="G35" s="58" t="s">
        <v>199</v>
      </c>
      <c r="H35" s="58" t="s">
        <v>198</v>
      </c>
      <c r="I35" s="60">
        <v>3</v>
      </c>
      <c r="J35" s="58" t="s">
        <v>199</v>
      </c>
      <c r="K35" s="58" t="s">
        <v>198</v>
      </c>
      <c r="L35" s="60">
        <v>2494</v>
      </c>
      <c r="M35" s="58" t="s">
        <v>199</v>
      </c>
      <c r="N35" s="58" t="s">
        <v>198</v>
      </c>
      <c r="O35" s="60">
        <v>888</v>
      </c>
      <c r="P35" s="58" t="s">
        <v>199</v>
      </c>
      <c r="Q35" s="58" t="s">
        <v>198</v>
      </c>
      <c r="R35" s="60">
        <v>801</v>
      </c>
      <c r="S35" s="58" t="s">
        <v>199</v>
      </c>
      <c r="T35" s="58" t="s">
        <v>198</v>
      </c>
      <c r="U35" s="60">
        <v>28</v>
      </c>
      <c r="V35" s="58" t="s">
        <v>199</v>
      </c>
      <c r="W35" s="58" t="s">
        <v>198</v>
      </c>
      <c r="X35" s="60">
        <v>27406</v>
      </c>
      <c r="Y35" s="58" t="s">
        <v>199</v>
      </c>
      <c r="Z35" s="58" t="s">
        <v>198</v>
      </c>
      <c r="AA35" s="60">
        <v>534</v>
      </c>
      <c r="AB35" s="58" t="s">
        <v>199</v>
      </c>
    </row>
    <row r="36" spans="2:30" ht="17.25" customHeight="1" x14ac:dyDescent="0.15">
      <c r="B36" s="31" t="s">
        <v>112</v>
      </c>
      <c r="C36" s="177" t="s">
        <v>12</v>
      </c>
      <c r="D36" s="177"/>
      <c r="E36" s="231">
        <v>2</v>
      </c>
      <c r="F36" s="231"/>
      <c r="G36" s="231"/>
      <c r="H36" s="231">
        <v>2</v>
      </c>
      <c r="I36" s="231"/>
      <c r="J36" s="231"/>
      <c r="K36" s="231">
        <v>1111</v>
      </c>
      <c r="L36" s="231"/>
      <c r="M36" s="231"/>
      <c r="N36" s="231">
        <v>303</v>
      </c>
      <c r="O36" s="231"/>
      <c r="P36" s="231"/>
      <c r="Q36" s="231">
        <v>328</v>
      </c>
      <c r="R36" s="231"/>
      <c r="S36" s="231"/>
      <c r="T36" s="231">
        <v>33</v>
      </c>
      <c r="U36" s="231"/>
      <c r="V36" s="231"/>
      <c r="W36" s="231">
        <v>11062</v>
      </c>
      <c r="X36" s="231"/>
      <c r="Y36" s="231"/>
      <c r="Z36" s="231">
        <v>265</v>
      </c>
      <c r="AA36" s="231"/>
      <c r="AB36" s="231"/>
    </row>
    <row r="37" spans="2:30" ht="17.25" customHeight="1" x14ac:dyDescent="0.15">
      <c r="B37" s="235" t="s">
        <v>67</v>
      </c>
      <c r="C37" s="177"/>
      <c r="D37" s="177"/>
      <c r="E37" s="58" t="s">
        <v>198</v>
      </c>
      <c r="F37" s="60">
        <v>3</v>
      </c>
      <c r="G37" s="58" t="s">
        <v>91</v>
      </c>
      <c r="H37" s="58" t="s">
        <v>198</v>
      </c>
      <c r="I37" s="60">
        <v>5</v>
      </c>
      <c r="J37" s="58" t="s">
        <v>199</v>
      </c>
      <c r="K37" s="58" t="s">
        <v>198</v>
      </c>
      <c r="L37" s="60">
        <v>1114</v>
      </c>
      <c r="M37" s="58" t="s">
        <v>199</v>
      </c>
      <c r="N37" s="58" t="s">
        <v>198</v>
      </c>
      <c r="O37" s="60">
        <v>325</v>
      </c>
      <c r="P37" s="58" t="s">
        <v>199</v>
      </c>
      <c r="Q37" s="58" t="s">
        <v>198</v>
      </c>
      <c r="R37" s="60">
        <v>323</v>
      </c>
      <c r="S37" s="58" t="s">
        <v>199</v>
      </c>
      <c r="T37" s="58" t="s">
        <v>198</v>
      </c>
      <c r="U37" s="60">
        <v>16</v>
      </c>
      <c r="V37" s="58" t="s">
        <v>199</v>
      </c>
      <c r="W37" s="58" t="s">
        <v>198</v>
      </c>
      <c r="X37" s="60">
        <v>10976</v>
      </c>
      <c r="Y37" s="58" t="s">
        <v>199</v>
      </c>
      <c r="Z37" s="58" t="s">
        <v>198</v>
      </c>
      <c r="AA37" s="60">
        <v>245</v>
      </c>
      <c r="AB37" s="58" t="s">
        <v>199</v>
      </c>
    </row>
    <row r="38" spans="2:30" ht="17.25" customHeight="1" x14ac:dyDescent="0.15">
      <c r="B38" s="235"/>
      <c r="C38" s="177" t="s">
        <v>13</v>
      </c>
      <c r="D38" s="177"/>
      <c r="E38" s="231">
        <v>2</v>
      </c>
      <c r="F38" s="231"/>
      <c r="G38" s="231"/>
      <c r="H38" s="231">
        <v>3</v>
      </c>
      <c r="I38" s="231"/>
      <c r="J38" s="231"/>
      <c r="K38" s="231">
        <v>1363</v>
      </c>
      <c r="L38" s="231"/>
      <c r="M38" s="231"/>
      <c r="N38" s="231">
        <v>431</v>
      </c>
      <c r="O38" s="231"/>
      <c r="P38" s="231"/>
      <c r="Q38" s="231">
        <v>338</v>
      </c>
      <c r="R38" s="231"/>
      <c r="S38" s="231"/>
      <c r="T38" s="231">
        <v>13</v>
      </c>
      <c r="U38" s="231"/>
      <c r="V38" s="231"/>
      <c r="W38" s="231">
        <v>16195</v>
      </c>
      <c r="X38" s="231"/>
      <c r="Y38" s="231"/>
      <c r="Z38" s="231">
        <v>233</v>
      </c>
      <c r="AA38" s="231"/>
      <c r="AB38" s="231"/>
    </row>
    <row r="39" spans="2:30" ht="17.25" customHeight="1" x14ac:dyDescent="0.15">
      <c r="B39" s="235"/>
      <c r="C39" s="177"/>
      <c r="D39" s="177"/>
      <c r="E39" s="58" t="s">
        <v>198</v>
      </c>
      <c r="F39" s="60">
        <v>8</v>
      </c>
      <c r="G39" s="58" t="s">
        <v>199</v>
      </c>
      <c r="H39" s="58" t="s">
        <v>198</v>
      </c>
      <c r="I39" s="60">
        <v>5</v>
      </c>
      <c r="J39" s="58" t="s">
        <v>199</v>
      </c>
      <c r="K39" s="58" t="s">
        <v>198</v>
      </c>
      <c r="L39" s="60">
        <v>1366</v>
      </c>
      <c r="M39" s="58" t="s">
        <v>199</v>
      </c>
      <c r="N39" s="58" t="s">
        <v>198</v>
      </c>
      <c r="O39" s="60">
        <v>522</v>
      </c>
      <c r="P39" s="58" t="s">
        <v>91</v>
      </c>
      <c r="Q39" s="58" t="s">
        <v>198</v>
      </c>
      <c r="R39" s="60">
        <v>366</v>
      </c>
      <c r="S39" s="58" t="s">
        <v>199</v>
      </c>
      <c r="T39" s="58" t="s">
        <v>198</v>
      </c>
      <c r="U39" s="60">
        <v>26</v>
      </c>
      <c r="V39" s="58" t="s">
        <v>199</v>
      </c>
      <c r="W39" s="58" t="s">
        <v>198</v>
      </c>
      <c r="X39" s="60">
        <v>16136</v>
      </c>
      <c r="Y39" s="58" t="s">
        <v>199</v>
      </c>
      <c r="Z39" s="58" t="s">
        <v>198</v>
      </c>
      <c r="AA39" s="60">
        <v>251</v>
      </c>
      <c r="AB39" s="58" t="s">
        <v>199</v>
      </c>
    </row>
    <row r="40" spans="2:30" ht="17.25" customHeight="1" x14ac:dyDescent="0.15">
      <c r="B40" s="235"/>
      <c r="C40" s="177" t="s">
        <v>15</v>
      </c>
      <c r="D40" s="177"/>
      <c r="E40" s="231">
        <v>2</v>
      </c>
      <c r="F40" s="231"/>
      <c r="G40" s="231"/>
      <c r="H40" s="231">
        <v>2</v>
      </c>
      <c r="I40" s="231"/>
      <c r="J40" s="231"/>
      <c r="K40" s="231">
        <v>1073</v>
      </c>
      <c r="L40" s="231"/>
      <c r="M40" s="231"/>
      <c r="N40" s="231">
        <v>438</v>
      </c>
      <c r="O40" s="231"/>
      <c r="P40" s="231"/>
      <c r="Q40" s="231">
        <v>294</v>
      </c>
      <c r="R40" s="231"/>
      <c r="S40" s="231"/>
      <c r="T40" s="231">
        <v>20</v>
      </c>
      <c r="U40" s="231"/>
      <c r="V40" s="231"/>
      <c r="W40" s="231">
        <v>12490</v>
      </c>
      <c r="X40" s="231"/>
      <c r="Y40" s="231"/>
      <c r="Z40" s="231">
        <v>211</v>
      </c>
      <c r="AA40" s="231"/>
      <c r="AB40" s="231"/>
    </row>
    <row r="41" spans="2:30" ht="17.25" customHeight="1" x14ac:dyDescent="0.15">
      <c r="B41" s="235"/>
      <c r="C41" s="177"/>
      <c r="D41" s="177"/>
      <c r="E41" s="58" t="s">
        <v>198</v>
      </c>
      <c r="F41" s="60">
        <v>3</v>
      </c>
      <c r="G41" s="58" t="s">
        <v>199</v>
      </c>
      <c r="H41" s="58" t="s">
        <v>198</v>
      </c>
      <c r="I41" s="60">
        <v>2</v>
      </c>
      <c r="J41" s="58" t="s">
        <v>199</v>
      </c>
      <c r="K41" s="58" t="s">
        <v>198</v>
      </c>
      <c r="L41" s="60">
        <v>1071</v>
      </c>
      <c r="M41" s="58" t="s">
        <v>199</v>
      </c>
      <c r="N41" s="58" t="s">
        <v>198</v>
      </c>
      <c r="O41" s="60">
        <v>419</v>
      </c>
      <c r="P41" s="58" t="s">
        <v>199</v>
      </c>
      <c r="Q41" s="58" t="s">
        <v>198</v>
      </c>
      <c r="R41" s="60">
        <v>303</v>
      </c>
      <c r="S41" s="58" t="s">
        <v>199</v>
      </c>
      <c r="T41" s="58" t="s">
        <v>198</v>
      </c>
      <c r="U41" s="60">
        <v>25</v>
      </c>
      <c r="V41" s="58" t="s">
        <v>199</v>
      </c>
      <c r="W41" s="58" t="s">
        <v>198</v>
      </c>
      <c r="X41" s="60">
        <v>12436</v>
      </c>
      <c r="Y41" s="58" t="s">
        <v>199</v>
      </c>
      <c r="Z41" s="58" t="s">
        <v>198</v>
      </c>
      <c r="AA41" s="60">
        <v>207</v>
      </c>
      <c r="AB41" s="58" t="s">
        <v>199</v>
      </c>
      <c r="AD41" s="109"/>
    </row>
    <row r="42" spans="2:30" ht="17.25" customHeight="1" x14ac:dyDescent="0.15">
      <c r="B42" s="235"/>
      <c r="C42" s="177" t="s">
        <v>16</v>
      </c>
      <c r="D42" s="177"/>
      <c r="E42" s="231">
        <v>6</v>
      </c>
      <c r="F42" s="231"/>
      <c r="G42" s="231"/>
      <c r="H42" s="231">
        <v>3</v>
      </c>
      <c r="I42" s="231"/>
      <c r="J42" s="231"/>
      <c r="K42" s="231">
        <v>1207</v>
      </c>
      <c r="L42" s="231"/>
      <c r="M42" s="231"/>
      <c r="N42" s="231">
        <v>452</v>
      </c>
      <c r="O42" s="231"/>
      <c r="P42" s="231"/>
      <c r="Q42" s="231">
        <v>385</v>
      </c>
      <c r="R42" s="231"/>
      <c r="S42" s="231"/>
      <c r="T42" s="231">
        <v>38</v>
      </c>
      <c r="U42" s="231"/>
      <c r="V42" s="231"/>
      <c r="W42" s="231">
        <v>13580</v>
      </c>
      <c r="X42" s="231"/>
      <c r="Y42" s="231"/>
      <c r="Z42" s="231">
        <v>293</v>
      </c>
      <c r="AA42" s="231"/>
      <c r="AB42" s="231"/>
    </row>
    <row r="43" spans="2:30" ht="17.25" customHeight="1" x14ac:dyDescent="0.15">
      <c r="B43" s="235"/>
      <c r="C43" s="177"/>
      <c r="D43" s="177"/>
      <c r="E43" s="58" t="s">
        <v>198</v>
      </c>
      <c r="F43" s="60">
        <v>3</v>
      </c>
      <c r="G43" s="58" t="s">
        <v>199</v>
      </c>
      <c r="H43" s="58" t="s">
        <v>198</v>
      </c>
      <c r="I43" s="60">
        <v>3</v>
      </c>
      <c r="J43" s="58" t="s">
        <v>199</v>
      </c>
      <c r="K43" s="58" t="s">
        <v>198</v>
      </c>
      <c r="L43" s="60">
        <v>1189</v>
      </c>
      <c r="M43" s="58" t="s">
        <v>199</v>
      </c>
      <c r="N43" s="58" t="s">
        <v>198</v>
      </c>
      <c r="O43" s="60">
        <v>459</v>
      </c>
      <c r="P43" s="58" t="s">
        <v>199</v>
      </c>
      <c r="Q43" s="58" t="s">
        <v>198</v>
      </c>
      <c r="R43" s="60">
        <v>420</v>
      </c>
      <c r="S43" s="58" t="s">
        <v>199</v>
      </c>
      <c r="T43" s="58" t="s">
        <v>198</v>
      </c>
      <c r="U43" s="60">
        <v>31</v>
      </c>
      <c r="V43" s="58" t="s">
        <v>199</v>
      </c>
      <c r="W43" s="58" t="s">
        <v>198</v>
      </c>
      <c r="X43" s="60">
        <v>13327</v>
      </c>
      <c r="Y43" s="58" t="s">
        <v>199</v>
      </c>
      <c r="Z43" s="58" t="s">
        <v>198</v>
      </c>
      <c r="AA43" s="60">
        <v>320</v>
      </c>
      <c r="AB43" s="58" t="s">
        <v>199</v>
      </c>
    </row>
    <row r="44" spans="2:30" ht="18" customHeight="1" x14ac:dyDescent="0.15"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2:30" x14ac:dyDescent="0.15">
      <c r="B45" s="238" t="s">
        <v>133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</row>
    <row r="46" spans="2:30" x14ac:dyDescent="0.1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8" spans="2:30" x14ac:dyDescent="0.15">
      <c r="F48" s="109"/>
      <c r="I48" s="109"/>
      <c r="L48" s="109"/>
      <c r="O48" s="109"/>
      <c r="R48" s="109"/>
      <c r="U48" s="109"/>
      <c r="X48" s="109"/>
      <c r="AA48" s="109"/>
    </row>
  </sheetData>
  <mergeCells count="281">
    <mergeCell ref="U2:AB2"/>
    <mergeCell ref="B37:B43"/>
    <mergeCell ref="N15:P15"/>
    <mergeCell ref="K15:M15"/>
    <mergeCell ref="N16:P16"/>
    <mergeCell ref="C30:D30"/>
    <mergeCell ref="C43:D43"/>
    <mergeCell ref="C38:D38"/>
    <mergeCell ref="Z12:AB12"/>
    <mergeCell ref="Z10:AB10"/>
    <mergeCell ref="T12:V12"/>
    <mergeCell ref="Z9:AB9"/>
    <mergeCell ref="Z11:AB11"/>
    <mergeCell ref="T11:V11"/>
    <mergeCell ref="W11:Y11"/>
    <mergeCell ref="T10:V10"/>
    <mergeCell ref="W9:Y9"/>
    <mergeCell ref="W7:Y7"/>
    <mergeCell ref="T6:V6"/>
    <mergeCell ref="N12:P12"/>
    <mergeCell ref="N8:P8"/>
    <mergeCell ref="N11:P11"/>
    <mergeCell ref="Q8:S8"/>
    <mergeCell ref="N6:P6"/>
    <mergeCell ref="B45:AB45"/>
    <mergeCell ref="E19:G19"/>
    <mergeCell ref="N19:P19"/>
    <mergeCell ref="Q19:S19"/>
    <mergeCell ref="H19:J19"/>
    <mergeCell ref="E22:G22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H32:J32"/>
    <mergeCell ref="E36:G36"/>
    <mergeCell ref="N42:P42"/>
    <mergeCell ref="W10:Y10"/>
    <mergeCell ref="Z3:AB5"/>
    <mergeCell ref="N3:Y3"/>
    <mergeCell ref="W6:Y6"/>
    <mergeCell ref="Z8:AB8"/>
    <mergeCell ref="N7:P7"/>
    <mergeCell ref="Q6:S6"/>
    <mergeCell ref="T7:V7"/>
    <mergeCell ref="Z6:AB6"/>
    <mergeCell ref="Q7:S7"/>
    <mergeCell ref="Z7:AB7"/>
    <mergeCell ref="Q5:S5"/>
    <mergeCell ref="T5:V5"/>
    <mergeCell ref="Q4:V4"/>
    <mergeCell ref="N4:P5"/>
    <mergeCell ref="W4:Y5"/>
    <mergeCell ref="Q10:S10"/>
    <mergeCell ref="N10:P10"/>
    <mergeCell ref="Q9:S9"/>
    <mergeCell ref="C35:D35"/>
    <mergeCell ref="C34:D34"/>
    <mergeCell ref="C33:D33"/>
    <mergeCell ref="E18:G18"/>
    <mergeCell ref="B6:B12"/>
    <mergeCell ref="C7:D7"/>
    <mergeCell ref="C8:D8"/>
    <mergeCell ref="C9:D9"/>
    <mergeCell ref="C6:D6"/>
    <mergeCell ref="C11:D11"/>
    <mergeCell ref="C10:D10"/>
    <mergeCell ref="C12:D12"/>
    <mergeCell ref="B28:B31"/>
    <mergeCell ref="C31:D31"/>
    <mergeCell ref="E25:G25"/>
    <mergeCell ref="H30:J30"/>
    <mergeCell ref="E14:G14"/>
    <mergeCell ref="H20:J20"/>
    <mergeCell ref="C29:D29"/>
    <mergeCell ref="H26:J26"/>
    <mergeCell ref="H27:J27"/>
    <mergeCell ref="H22:J22"/>
    <mergeCell ref="Q11:S11"/>
    <mergeCell ref="C28:D28"/>
    <mergeCell ref="H23:J23"/>
    <mergeCell ref="E24:G24"/>
    <mergeCell ref="H24:J24"/>
    <mergeCell ref="E26:G26"/>
    <mergeCell ref="E23:G23"/>
    <mergeCell ref="H28:J28"/>
    <mergeCell ref="N24:P24"/>
    <mergeCell ref="N23:P23"/>
    <mergeCell ref="K21:M21"/>
    <mergeCell ref="K17:M17"/>
    <mergeCell ref="N28:P28"/>
    <mergeCell ref="K22:M22"/>
    <mergeCell ref="K23:M23"/>
    <mergeCell ref="K18:M18"/>
    <mergeCell ref="K19:M19"/>
    <mergeCell ref="K16:M16"/>
    <mergeCell ref="K20:M20"/>
    <mergeCell ref="K24:M24"/>
    <mergeCell ref="H25:J25"/>
    <mergeCell ref="K25:M25"/>
    <mergeCell ref="N25:P25"/>
    <mergeCell ref="Q25:S25"/>
    <mergeCell ref="K4:M5"/>
    <mergeCell ref="E10:G10"/>
    <mergeCell ref="H6:J6"/>
    <mergeCell ref="K6:M6"/>
    <mergeCell ref="E12:G12"/>
    <mergeCell ref="K8:M8"/>
    <mergeCell ref="H12:J12"/>
    <mergeCell ref="K10:M10"/>
    <mergeCell ref="K12:M12"/>
    <mergeCell ref="E11:G11"/>
    <mergeCell ref="K9:M9"/>
    <mergeCell ref="H11:J11"/>
    <mergeCell ref="N18:P18"/>
    <mergeCell ref="N14:P14"/>
    <mergeCell ref="N13:P13"/>
    <mergeCell ref="N20:P20"/>
    <mergeCell ref="N17:P17"/>
    <mergeCell ref="C3:D3"/>
    <mergeCell ref="E9:G9"/>
    <mergeCell ref="E4:G5"/>
    <mergeCell ref="E3:M3"/>
    <mergeCell ref="H9:J9"/>
    <mergeCell ref="H8:J8"/>
    <mergeCell ref="H4:J5"/>
    <mergeCell ref="E42:G42"/>
    <mergeCell ref="E32:G32"/>
    <mergeCell ref="E27:G27"/>
    <mergeCell ref="E30:G30"/>
    <mergeCell ref="E34:G34"/>
    <mergeCell ref="E38:G38"/>
    <mergeCell ref="E28:G28"/>
    <mergeCell ref="K7:M7"/>
    <mergeCell ref="E20:G20"/>
    <mergeCell ref="H10:J10"/>
    <mergeCell ref="H7:J7"/>
    <mergeCell ref="E7:G7"/>
    <mergeCell ref="E8:G8"/>
    <mergeCell ref="E16:G16"/>
    <mergeCell ref="E17:G17"/>
    <mergeCell ref="K11:M11"/>
    <mergeCell ref="K42:M42"/>
    <mergeCell ref="K40:M40"/>
    <mergeCell ref="N40:P40"/>
    <mergeCell ref="E6:G6"/>
    <mergeCell ref="E40:G40"/>
    <mergeCell ref="E13:G13"/>
    <mergeCell ref="H42:J42"/>
    <mergeCell ref="H38:J38"/>
    <mergeCell ref="H40:J40"/>
    <mergeCell ref="K27:M27"/>
    <mergeCell ref="K34:M34"/>
    <mergeCell ref="N38:P38"/>
    <mergeCell ref="K32:M32"/>
    <mergeCell ref="E21:G21"/>
    <mergeCell ref="H21:J21"/>
    <mergeCell ref="H14:J14"/>
    <mergeCell ref="H13:J13"/>
    <mergeCell ref="H17:J17"/>
    <mergeCell ref="H18:J18"/>
    <mergeCell ref="H16:J16"/>
    <mergeCell ref="E15:G15"/>
    <mergeCell ref="H15:J15"/>
    <mergeCell ref="K13:M13"/>
    <mergeCell ref="N9:P9"/>
    <mergeCell ref="K14:M14"/>
    <mergeCell ref="Q26:S26"/>
    <mergeCell ref="Q24:S24"/>
    <mergeCell ref="N26:P26"/>
    <mergeCell ref="N22:P22"/>
    <mergeCell ref="Q21:S21"/>
    <mergeCell ref="T42:V42"/>
    <mergeCell ref="T38:V38"/>
    <mergeCell ref="Q42:S42"/>
    <mergeCell ref="T40:V40"/>
    <mergeCell ref="N27:P27"/>
    <mergeCell ref="N34:P34"/>
    <mergeCell ref="N32:P32"/>
    <mergeCell ref="N30:P30"/>
    <mergeCell ref="N36:P36"/>
    <mergeCell ref="T22:V22"/>
    <mergeCell ref="T30:V30"/>
    <mergeCell ref="N21:P21"/>
    <mergeCell ref="W40:Y40"/>
    <mergeCell ref="W38:Y38"/>
    <mergeCell ref="Q40:S40"/>
    <mergeCell ref="Q38:S38"/>
    <mergeCell ref="T13:V13"/>
    <mergeCell ref="Q30:S30"/>
    <mergeCell ref="T19:V19"/>
    <mergeCell ref="Q15:S15"/>
    <mergeCell ref="T26:V26"/>
    <mergeCell ref="T24:V24"/>
    <mergeCell ref="T25:V25"/>
    <mergeCell ref="W25:Y25"/>
    <mergeCell ref="T36:V36"/>
    <mergeCell ref="T32:V32"/>
    <mergeCell ref="T34:V34"/>
    <mergeCell ref="T21:V21"/>
    <mergeCell ref="T28:V28"/>
    <mergeCell ref="Q36:S36"/>
    <mergeCell ref="Q28:S28"/>
    <mergeCell ref="Q32:S32"/>
    <mergeCell ref="Q34:S34"/>
    <mergeCell ref="T27:V27"/>
    <mergeCell ref="Q22:S22"/>
    <mergeCell ref="Q23:S23"/>
    <mergeCell ref="W12:Y12"/>
    <mergeCell ref="T9:V9"/>
    <mergeCell ref="W8:Y8"/>
    <mergeCell ref="T17:V17"/>
    <mergeCell ref="T8:V8"/>
    <mergeCell ref="T14:V14"/>
    <mergeCell ref="Z26:AB26"/>
    <mergeCell ref="Q27:S27"/>
    <mergeCell ref="Q13:S13"/>
    <mergeCell ref="T15:V15"/>
    <mergeCell ref="W26:Y26"/>
    <mergeCell ref="Q17:S17"/>
    <mergeCell ref="T18:V18"/>
    <mergeCell ref="T16:V16"/>
    <mergeCell ref="Z18:AB18"/>
    <mergeCell ref="T20:V20"/>
    <mergeCell ref="Q12:S12"/>
    <mergeCell ref="Q14:S14"/>
    <mergeCell ref="Q18:S18"/>
    <mergeCell ref="Q20:S20"/>
    <mergeCell ref="Q16:S16"/>
    <mergeCell ref="Z17:AB17"/>
    <mergeCell ref="Z23:AB23"/>
    <mergeCell ref="T23:V23"/>
    <mergeCell ref="Z24:AB24"/>
    <mergeCell ref="W23:Y23"/>
    <mergeCell ref="Z22:AB22"/>
    <mergeCell ref="Z21:AB21"/>
    <mergeCell ref="W22:Y22"/>
    <mergeCell ref="W21:Y21"/>
    <mergeCell ref="Z42:AB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W28:Y28"/>
    <mergeCell ref="W24:Y24"/>
    <mergeCell ref="W36:Y36"/>
    <mergeCell ref="W27:Y27"/>
    <mergeCell ref="W32:Y32"/>
    <mergeCell ref="W34:Y34"/>
    <mergeCell ref="W30:Y30"/>
    <mergeCell ref="W42:Y42"/>
    <mergeCell ref="Z25:AB25"/>
    <mergeCell ref="Z13:AB13"/>
    <mergeCell ref="Z14:AB14"/>
    <mergeCell ref="W16:Y16"/>
    <mergeCell ref="Z20:AB20"/>
    <mergeCell ref="W14:Y14"/>
    <mergeCell ref="Z19:AB19"/>
    <mergeCell ref="W19:Y19"/>
    <mergeCell ref="W13:Y13"/>
    <mergeCell ref="W17:Y17"/>
    <mergeCell ref="Z15:AB15"/>
    <mergeCell ref="W15:Y15"/>
    <mergeCell ref="W18:Y18"/>
    <mergeCell ref="W20:Y20"/>
    <mergeCell ref="Z16:AB16"/>
  </mergeCells>
  <phoneticPr fontId="3"/>
  <pageMargins left="0.59055118110236227" right="0.19685039370078741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2021-12-28T06:35:57Z</dcterms:created>
  <dcterms:modified xsi:type="dcterms:W3CDTF">2022-01-06T07:13:52Z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