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  <sheet name="Sheet1" sheetId="19" r:id="rId13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7" i="10" l="1"/>
  <c r="E27" i="10"/>
  <c r="H46" i="11" l="1"/>
  <c r="L46" i="11" l="1"/>
  <c r="E30" i="8" l="1"/>
  <c r="E29" i="7"/>
  <c r="E29" i="6"/>
  <c r="W27" i="6" l="1"/>
  <c r="Z27" i="16" l="1"/>
  <c r="Z39" i="10" l="1"/>
  <c r="Q41" i="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F46" i="11" s="1"/>
  <c r="E41" i="6" l="1"/>
  <c r="Z41" i="10" l="1"/>
  <c r="Z43" i="10"/>
  <c r="E33" i="7" l="1"/>
  <c r="E31" i="7"/>
  <c r="E26" i="16" l="1"/>
  <c r="Z33" i="10" l="1"/>
  <c r="Z35" i="10"/>
  <c r="Z37" i="10"/>
  <c r="E35" i="6" l="1"/>
  <c r="K27" i="6" l="1"/>
  <c r="K28" i="6" l="1"/>
  <c r="H27" i="6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T27" i="6"/>
  <c r="W28" i="6"/>
  <c r="Z27" i="6"/>
  <c r="N28" i="6" l="1"/>
  <c r="T28" i="6"/>
  <c r="Z28" i="6"/>
  <c r="Q29" i="6" l="1"/>
  <c r="K46" i="11" l="1"/>
  <c r="E46" i="11" s="1"/>
  <c r="K27" i="17" l="1"/>
  <c r="N26" i="17"/>
  <c r="E27" i="16"/>
  <c r="H26" i="16"/>
  <c r="N26" i="16"/>
  <c r="Q26" i="16"/>
  <c r="T26" i="16"/>
  <c r="T27" i="16" s="1"/>
  <c r="W26" i="16"/>
  <c r="W27" i="16" s="1"/>
  <c r="Z42" i="8"/>
  <c r="E43" i="7"/>
  <c r="N27" i="17" l="1"/>
  <c r="Q27" i="16"/>
  <c r="N27" i="16"/>
  <c r="H27" i="16"/>
  <c r="M5" i="11"/>
  <c r="M6" i="11"/>
  <c r="Z28" i="8" l="1"/>
  <c r="F5" i="11" l="1"/>
  <c r="E26" i="18" l="1"/>
  <c r="E27" i="17"/>
  <c r="E27" i="15"/>
  <c r="E27" i="9"/>
  <c r="Z30" i="8"/>
  <c r="H28" i="7"/>
  <c r="K27" i="7"/>
  <c r="N27" i="7"/>
  <c r="T27" i="7"/>
  <c r="W27" i="7"/>
  <c r="Z27" i="7"/>
  <c r="W28" i="7" l="1"/>
  <c r="N28" i="7"/>
  <c r="K28" i="7"/>
  <c r="E27" i="18"/>
  <c r="Z28" i="7"/>
  <c r="Z26" i="10"/>
  <c r="Z28" i="10" s="1"/>
  <c r="T28" i="7"/>
  <c r="W26" i="10"/>
  <c r="W28" i="10" s="1"/>
  <c r="W27" i="9" l="1"/>
  <c r="T26" i="10"/>
  <c r="T28" i="10" s="1"/>
  <c r="E8" i="11"/>
  <c r="H26" i="18" l="1"/>
  <c r="H27" i="18" l="1"/>
  <c r="G5" i="11" l="1"/>
  <c r="N28" i="8"/>
  <c r="N29" i="10" s="1"/>
  <c r="AF29" i="10" l="1"/>
  <c r="F8" i="11" l="1"/>
  <c r="H26" i="15" l="1"/>
  <c r="H27" i="15" l="1"/>
  <c r="E31" i="6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l="1"/>
  <c r="Q43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E28" i="6" l="1"/>
  <c r="Q28" i="6"/>
  <c r="Q26" i="10"/>
  <c r="Q28" i="10" s="1"/>
  <c r="J47" i="11"/>
  <c r="J48" i="11"/>
  <c r="J49" i="11"/>
  <c r="J50" i="11"/>
  <c r="J51" i="11"/>
  <c r="J52" i="11"/>
  <c r="N38" i="8" l="1"/>
  <c r="N36" i="8"/>
  <c r="N34" i="8"/>
  <c r="N30" i="8"/>
  <c r="AC31" i="10" l="1"/>
  <c r="N31" i="10"/>
  <c r="W31" i="10" l="1"/>
  <c r="T26" i="15" l="1"/>
  <c r="T27" i="15" l="1"/>
  <c r="H31" i="10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N26" i="15"/>
  <c r="Q26" i="15"/>
  <c r="W26" i="15"/>
  <c r="Z26" i="15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T31" i="10"/>
  <c r="W26" i="8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K26" i="8"/>
  <c r="Q26" i="8"/>
  <c r="AC26" i="8"/>
  <c r="AF26" i="8"/>
  <c r="AI26" i="8"/>
  <c r="H26" i="17"/>
  <c r="Q27" i="17"/>
  <c r="T27" i="17"/>
  <c r="W26" i="17"/>
  <c r="W27" i="17" s="1"/>
  <c r="Z26" i="17"/>
  <c r="Z27" i="17" s="1"/>
  <c r="F11" i="11"/>
  <c r="F37" i="11"/>
  <c r="F44" i="11"/>
  <c r="X26" i="18"/>
  <c r="Q26" i="18"/>
  <c r="N26" i="18"/>
  <c r="K26" i="18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AF27" i="8" l="1"/>
  <c r="AI27" i="8"/>
  <c r="AC27" i="8"/>
  <c r="W27" i="8"/>
  <c r="Q27" i="8"/>
  <c r="K27" i="8"/>
  <c r="H27" i="8"/>
  <c r="X27" i="18"/>
  <c r="Q27" i="18"/>
  <c r="N27" i="18"/>
  <c r="K27" i="18"/>
  <c r="H27" i="17"/>
  <c r="Z27" i="15"/>
  <c r="W27" i="15"/>
  <c r="Q27" i="15"/>
  <c r="N27" i="15"/>
  <c r="K27" i="15"/>
  <c r="G51" i="1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N26" i="10" l="1"/>
  <c r="N28" i="10" s="1"/>
  <c r="Z27" i="8"/>
  <c r="AF26" i="10"/>
  <c r="AF28" i="10" s="1"/>
  <c r="AC26" i="10"/>
  <c r="AC28" i="10" s="1"/>
  <c r="N27" i="8"/>
</calcChain>
</file>

<file path=xl/sharedStrings.xml><?xml version="1.0" encoding="utf-8"?>
<sst xmlns="http://schemas.openxmlformats.org/spreadsheetml/2006/main" count="1854" uniqueCount="277">
  <si>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</si>
  <si>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</si>
  <si>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</si>
  <si>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</si>
  <si>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</si>
  <si>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</si>
  <si>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</si>
  <si>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</si>
  <si>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</si>
  <si>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</si>
  <si>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</si>
  <si>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</si>
  <si>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</si>
  <si>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</si>
  <si>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</si>
  <si>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</si>
  <si>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</si>
  <si>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</si>
  <si>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</si>
  <si>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</si>
  <si>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</si>
  <si>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</si>
  <si>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</si>
  <si>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</si>
  <si>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</si>
  <si>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</si>
  <si>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</si>
  <si>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</si>
  <si>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</si>
  <si>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</si>
  <si>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</si>
  <si>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</si>
  <si>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</si>
  <si>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</si>
  <si>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</si>
  <si>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</si>
  <si>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</si>
  <si>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</si>
  <si>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</si>
  <si>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</si>
  <si>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</si>
  <si>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</si>
  <si>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</si>
  <si>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</si>
  <si>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</si>
  <si>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</si>
  <si>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</si>
  <si>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</si>
  <si>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</si>
  <si>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</si>
  <si>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</si>
  <si>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</si>
  <si>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</si>
  <si>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</si>
  <si>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</si>
  <si>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</si>
  <si>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</si>
  <si>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</si>
  <si>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</si>
  <si>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</si>
  <si>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</si>
  <si>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</si>
  <si>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</si>
  <si>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</si>
  <si>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</si>
  <si>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</si>
  <si>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</si>
  <si>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</si>
  <si>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</si>
  <si>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</si>
  <si>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</si>
  <si>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</si>
  <si>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</si>
  <si>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</si>
  <si>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</si>
  <si>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</si>
  <si>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</si>
  <si>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</si>
  <si>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</si>
  <si>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</si>
  <si>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</si>
  <si>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</si>
  <si>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</si>
  <si>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</si>
  <si>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</si>
  <si>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</si>
  <si>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</si>
  <si>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</si>
  <si>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</si>
  <si>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</si>
  <si>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</si>
  <si>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</si>
  <si>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</si>
  <si>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</si>
  <si>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</si>
  <si>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</si>
  <si>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</si>
  <si>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</si>
  <si>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</si>
  <si>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</si>
  <si>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</si>
  <si>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</si>
  <si>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</si>
  <si>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</si>
  <si>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</si>
  <si>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</si>
  <si>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</si>
  <si>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</si>
  <si>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</si>
  <si>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</si>
  <si>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</si>
  <si>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</si>
  <si>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</si>
  <si>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</si>
  <si>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</si>
  <si>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</si>
  <si>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</si>
  <si>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</si>
  <si>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</si>
  <si>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</si>
  <si>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</si>
  <si>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</si>
  <si>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</si>
  <si>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</si>
  <si>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</si>
  <si>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</si>
  <si>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</si>
  <si>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</si>
  <si>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</si>
  <si>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</si>
  <si>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</si>
  <si>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</si>
  <si>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</si>
  <si>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</si>
  <si>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</si>
  <si>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</si>
  <si>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</si>
  <si>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</si>
  <si>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</si>
  <si>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</si>
  <si>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</si>
  <si>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</si>
  <si>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</si>
  <si>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</si>
  <si>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</si>
  <si>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</si>
  <si>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</si>
  <si>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</si>
  <si>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</si>
  <si>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</si>
  <si>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</si>
  <si>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</si>
  <si>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</si>
  <si>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</si>
  <si>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</si>
  <si>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</si>
  <si>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</si>
  <si>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</si>
  <si>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</si>
  <si>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</si>
  <si>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</si>
  <si>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</si>
  <si>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</si>
  <si>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</si>
  <si>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</si>
  <si>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</si>
  <si>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</si>
  <si>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</si>
  <si>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</si>
  <si>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</si>
  <si>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</si>
  <si>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</si>
  <si>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</si>
  <si>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</si>
  <si>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</si>
  <si>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</si>
  <si>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</si>
  <si>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</si>
  <si>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</si>
  <si>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</si>
  <si>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</si>
  <si>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</si>
  <si>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</si>
  <si>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</si>
  <si>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</si>
  <si>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</si>
  <si>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</si>
  <si>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</si>
  <si>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</si>
  <si>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</si>
  <si>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</si>
  <si>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</si>
  <si>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</si>
  <si>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</si>
  <si>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</si>
  <si>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</si>
  <si>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</si>
  <si>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</si>
  <si>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</si>
  <si>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</si>
  <si>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</si>
  <si>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</si>
  <si>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</si>
  <si>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</si>
  <si>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</si>
  <si>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</si>
  <si>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</si>
  <si>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</si>
  <si>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</si>
  <si>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</si>
  <si>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</si>
  <si>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</si>
  <si>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</si>
  <si>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</si>
  <si>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</si>
  <si>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</si>
  <si>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</si>
  <si>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</si>
  <si>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</si>
  <si>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</si>
  <si>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</si>
  <si>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</si>
  <si>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</si>
  <si>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</si>
  <si>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</si>
  <si>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</si>
  <si>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</si>
  <si>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</si>
  <si>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</si>
  <si>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</si>
  <si>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２年</t>
    <phoneticPr fontId="3"/>
  </si>
  <si>
    <t>2月</t>
    <rPh sb="1" eb="2">
      <t>ガツ</t>
    </rPh>
    <phoneticPr fontId="3"/>
  </si>
  <si>
    <t>（</t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</si>
  <si>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</si>
  <si>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</si>
  <si>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</si>
  <si>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</si>
  <si>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</si>
  <si>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 xml:space="preserve"> ３年</t>
    <phoneticPr fontId="3"/>
  </si>
  <si>
    <t xml:space="preserve"> ３年</t>
    <rPh sb="2" eb="3">
      <t>ネン</t>
    </rPh>
    <phoneticPr fontId="3"/>
  </si>
  <si>
    <t>元</t>
    <rPh sb="0" eb="1">
      <t>ガン</t>
    </rPh>
    <phoneticPr fontId="3"/>
  </si>
  <si>
    <t>-</t>
    <phoneticPr fontId="3"/>
  </si>
  <si>
    <t>（注）季調値とは原数値から季節的な変動要素を除したもの　（令和３年版に改訂済）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rPh sb="37" eb="38">
      <t>ス</t>
    </rPh>
    <phoneticPr fontId="3"/>
  </si>
  <si>
    <t xml:space="preserve"> ※ 「基本手当」欄における「受給資格決定件数」欄の令和2年度及び令和２年５月分～令和３年５月分は未確定値です。</t>
    <rPh sb="30" eb="31">
      <t>ド</t>
    </rPh>
    <rPh sb="31" eb="32">
      <t>オヨ</t>
    </rPh>
    <rPh sb="41" eb="43">
      <t>レイワ</t>
    </rPh>
    <rPh sb="44" eb="45">
      <t>ネン</t>
    </rPh>
    <rPh sb="46" eb="47">
      <t>ツキ</t>
    </rPh>
    <rPh sb="47" eb="48">
      <t>フン</t>
    </rPh>
    <rPh sb="49" eb="52">
      <t>ミカクテイ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</si>
  <si>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</si>
  <si>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</si>
  <si>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</si>
  <si>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</si>
  <si>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</si>
  <si>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</si>
  <si>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</si>
  <si>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</si>
  <si>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</si>
  <si>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</si>
  <si>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</si>
  <si>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</si>
  <si>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</si>
  <si>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</si>
  <si>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</si>
  <si>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</si>
  <si>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</si>
  <si>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</si>
  <si>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</si>
  <si>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</si>
  <si>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</si>
  <si>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</si>
  <si>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</si>
  <si>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</si>
  <si>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</si>
  <si>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</si>
  <si>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</si>
  <si>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</si>
  <si>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令和３年５月分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</si>
  <si>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※季節調整値は令和３年版に改訂済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</si>
  <si>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</si>
  <si>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　　　　　　　　　　　　　　　　　　　　　　　　　　　　　（令和３年版に改訂済）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</si>
  <si>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　令和３年５月の有効求人倍率（季節調整値）は、前月より0.05ポイント上昇し1.13倍であった。
　月間有効求人数16,746人（季節調整値）は前月に比べ3.6％の増加、月間有効求職者数14,813人（同）は1.2％の減少となった。
　新規求人数（原数値）は前年同月に比べ625人増加（13.4％）の5,285人となった。これを主な産業別にみると、医療,福祉179人増（前年同月比13.9％）、製造業129人増（同29.8％）、宿泊業,飲食サービス業105人増（同49.3％）、卸売業,小売業63人減（同▲9.2％）、教育,学習支援業55人減（同▲12.7％）などとなっている。
　雇用保険適用事業所数は、前年同月より170事業所多い18,032事業所となった。雇用保険被保険者数は246,074人（前年同月比0.5％）となった。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</si>
</sst>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0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6" fontId="1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 shrinkToFit="1"/>
    </xf>
    <xf numFmtId="179" fontId="0" fillId="0" borderId="9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1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18" fillId="2" borderId="6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18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9" fillId="0" borderId="5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19" fillId="0" borderId="6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distributed"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76" fontId="19" fillId="0" borderId="5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18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76" fontId="19" fillId="0" borderId="5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0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7</xdr:row>
      <xdr:rowOff>1057275</xdr:rowOff>
    </xdr:from>
    <xdr:to>
      <xdr:col>9</xdr:col>
      <xdr:colOff>377339</xdr:colOff>
      <xdr:row>35</xdr:row>
      <xdr:rowOff>55331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133725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7882" y="1456765"/>
          <a:ext cx="0" cy="1578348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75"/>
  </cols>
  <sheetData>
    <row r="6" spans="1:17" ht="57.75" customHeight="1" x14ac:dyDescent="0.15">
      <c r="A6" s="279" t="s">
        <v>270</v>
      </c>
      <c r="B6" s="280"/>
      <c r="C6" s="280"/>
      <c r="D6" s="280"/>
      <c r="E6" s="280"/>
      <c r="F6" s="280"/>
      <c r="G6" s="280"/>
      <c r="H6" s="280"/>
      <c r="I6" s="280"/>
      <c r="J6" s="274"/>
      <c r="K6" s="274"/>
      <c r="L6" s="274"/>
      <c r="M6" s="274"/>
      <c r="N6" s="274"/>
      <c r="O6" s="274"/>
      <c r="P6" s="274"/>
      <c r="Q6" s="274"/>
    </row>
    <row r="7" spans="1:17" ht="38.25" customHeight="1" x14ac:dyDescent="0.15">
      <c r="B7" s="276"/>
      <c r="C7" s="281" t="s">
        <v>271</v>
      </c>
      <c r="D7" s="279"/>
      <c r="E7" s="279"/>
      <c r="F7" s="279"/>
      <c r="G7" s="279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17" ht="87" customHeight="1" x14ac:dyDescent="0.15">
      <c r="C8" s="282" t="s">
        <v>272</v>
      </c>
      <c r="D8" s="282"/>
      <c r="E8" s="282"/>
      <c r="F8" s="282"/>
      <c r="G8" s="282"/>
      <c r="H8" s="282"/>
      <c r="I8" s="274"/>
      <c r="J8" s="274"/>
      <c r="K8" s="274"/>
      <c r="L8" s="274"/>
      <c r="M8" s="274"/>
      <c r="N8" s="274"/>
      <c r="O8" s="274"/>
      <c r="P8" s="274"/>
      <c r="Q8" s="274"/>
    </row>
    <row r="9" spans="1:17" ht="23.25" customHeight="1" x14ac:dyDescent="0.15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</row>
    <row r="10" spans="1:17" ht="55.5" x14ac:dyDescent="0.15"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33" spans="3:10" x14ac:dyDescent="0.15">
      <c r="G33" s="283"/>
      <c r="H33" s="283"/>
      <c r="I33" s="283"/>
      <c r="J33" s="284"/>
    </row>
    <row r="37" spans="3:10" x14ac:dyDescent="0.15">
      <c r="G37" s="283" t="s">
        <v>273</v>
      </c>
      <c r="H37" s="283"/>
      <c r="I37" s="283"/>
      <c r="J37" s="284"/>
    </row>
    <row r="39" spans="3:10" ht="12" customHeight="1" x14ac:dyDescent="0.15">
      <c r="C39" s="277"/>
      <c r="D39" s="277"/>
      <c r="E39" s="277"/>
      <c r="F39" s="277"/>
      <c r="G39" s="277"/>
      <c r="H39" s="277"/>
    </row>
    <row r="40" spans="3:10" ht="17.25" customHeight="1" x14ac:dyDescent="0.15"/>
    <row r="41" spans="3:10" x14ac:dyDescent="0.15">
      <c r="C41" s="278" t="s">
        <v>274</v>
      </c>
      <c r="D41" s="278"/>
      <c r="E41" s="278"/>
      <c r="F41" s="278"/>
      <c r="G41" s="278"/>
      <c r="H41" s="278"/>
    </row>
    <row r="42" spans="3:10" x14ac:dyDescent="0.15">
      <c r="C42" s="278"/>
      <c r="D42" s="278"/>
      <c r="E42" s="278"/>
      <c r="F42" s="278"/>
      <c r="G42" s="278"/>
      <c r="H42" s="278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 activeCell="O2" sqref="O2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295" t="s">
        <v>197</v>
      </c>
      <c r="X2" s="613"/>
      <c r="Y2" s="613"/>
      <c r="Z2" s="613"/>
      <c r="AA2" s="613"/>
      <c r="AB2" s="613"/>
    </row>
    <row r="3" spans="2:37" ht="25.5" customHeight="1" x14ac:dyDescent="0.15">
      <c r="B3" s="153"/>
      <c r="C3" s="588" t="s">
        <v>159</v>
      </c>
      <c r="D3" s="588"/>
      <c r="E3" s="570" t="s">
        <v>69</v>
      </c>
      <c r="F3" s="568"/>
      <c r="G3" s="568"/>
      <c r="H3" s="568"/>
      <c r="I3" s="568"/>
      <c r="J3" s="568"/>
      <c r="K3" s="568"/>
      <c r="L3" s="568"/>
      <c r="M3" s="569"/>
      <c r="N3" s="568" t="s">
        <v>70</v>
      </c>
      <c r="O3" s="568"/>
      <c r="P3" s="568"/>
      <c r="Q3" s="568"/>
      <c r="R3" s="568"/>
      <c r="S3" s="568"/>
      <c r="T3" s="570" t="s">
        <v>71</v>
      </c>
      <c r="U3" s="568"/>
      <c r="V3" s="568"/>
      <c r="W3" s="568"/>
      <c r="X3" s="568"/>
      <c r="Y3" s="569"/>
      <c r="Z3" s="567" t="s">
        <v>164</v>
      </c>
      <c r="AA3" s="407"/>
      <c r="AB3" s="358"/>
    </row>
    <row r="4" spans="2:37" ht="25.5" customHeight="1" x14ac:dyDescent="0.15">
      <c r="B4" s="76"/>
      <c r="E4" s="610" t="s">
        <v>162</v>
      </c>
      <c r="F4" s="609"/>
      <c r="G4" s="609"/>
      <c r="H4" s="610" t="s">
        <v>111</v>
      </c>
      <c r="I4" s="327"/>
      <c r="J4" s="326"/>
      <c r="K4" s="609" t="s">
        <v>110</v>
      </c>
      <c r="L4" s="327"/>
      <c r="M4" s="326"/>
      <c r="N4" s="609" t="s">
        <v>162</v>
      </c>
      <c r="O4" s="609"/>
      <c r="P4" s="609"/>
      <c r="Q4" s="610" t="s">
        <v>109</v>
      </c>
      <c r="R4" s="327"/>
      <c r="S4" s="326"/>
      <c r="T4" s="609" t="s">
        <v>163</v>
      </c>
      <c r="U4" s="609"/>
      <c r="V4" s="609"/>
      <c r="W4" s="567" t="s">
        <v>109</v>
      </c>
      <c r="X4" s="407"/>
      <c r="Y4" s="358"/>
      <c r="Z4" s="325"/>
      <c r="AA4" s="327"/>
      <c r="AB4" s="326"/>
    </row>
    <row r="5" spans="2:37" ht="25.5" customHeight="1" x14ac:dyDescent="0.15">
      <c r="B5" s="77" t="s">
        <v>5</v>
      </c>
      <c r="E5" s="610"/>
      <c r="F5" s="609"/>
      <c r="G5" s="609"/>
      <c r="H5" s="325"/>
      <c r="I5" s="327"/>
      <c r="J5" s="326"/>
      <c r="K5" s="327"/>
      <c r="L5" s="327"/>
      <c r="M5" s="326"/>
      <c r="N5" s="609"/>
      <c r="O5" s="609"/>
      <c r="P5" s="609"/>
      <c r="Q5" s="325"/>
      <c r="R5" s="327"/>
      <c r="S5" s="326"/>
      <c r="T5" s="609"/>
      <c r="U5" s="609"/>
      <c r="V5" s="609"/>
      <c r="W5" s="325"/>
      <c r="X5" s="327"/>
      <c r="Y5" s="326"/>
      <c r="Z5" s="325"/>
      <c r="AA5" s="327"/>
      <c r="AB5" s="326"/>
      <c r="AC5" s="30"/>
    </row>
    <row r="6" spans="2:37" ht="17.25" customHeight="1" x14ac:dyDescent="0.15">
      <c r="B6" s="559" t="s">
        <v>7</v>
      </c>
      <c r="C6" s="407">
        <v>26</v>
      </c>
      <c r="D6" s="407"/>
      <c r="E6" s="611">
        <v>1027</v>
      </c>
      <c r="F6" s="588"/>
      <c r="G6" s="588"/>
      <c r="H6" s="611">
        <v>828</v>
      </c>
      <c r="I6" s="588"/>
      <c r="J6" s="589"/>
      <c r="K6" s="612">
        <v>3771</v>
      </c>
      <c r="L6" s="588"/>
      <c r="M6" s="589"/>
      <c r="N6" s="612">
        <v>132</v>
      </c>
      <c r="O6" s="588"/>
      <c r="P6" s="588"/>
      <c r="Q6" s="611">
        <v>132</v>
      </c>
      <c r="R6" s="588"/>
      <c r="S6" s="589"/>
      <c r="T6" s="612">
        <v>8</v>
      </c>
      <c r="U6" s="588"/>
      <c r="V6" s="588"/>
      <c r="W6" s="611">
        <v>8</v>
      </c>
      <c r="X6" s="588"/>
      <c r="Y6" s="589"/>
      <c r="Z6" s="611">
        <v>38</v>
      </c>
      <c r="AA6" s="588"/>
      <c r="AB6" s="589"/>
    </row>
    <row r="7" spans="2:37" ht="17.25" customHeight="1" x14ac:dyDescent="0.15">
      <c r="B7" s="560"/>
      <c r="C7" s="327">
        <v>27</v>
      </c>
      <c r="D7" s="327"/>
      <c r="E7" s="562">
        <v>1009</v>
      </c>
      <c r="F7" s="563"/>
      <c r="G7" s="563"/>
      <c r="H7" s="562">
        <v>811</v>
      </c>
      <c r="I7" s="563"/>
      <c r="J7" s="564"/>
      <c r="K7" s="565">
        <v>3621</v>
      </c>
      <c r="L7" s="563"/>
      <c r="M7" s="564"/>
      <c r="N7" s="565">
        <v>143</v>
      </c>
      <c r="O7" s="563"/>
      <c r="P7" s="563"/>
      <c r="Q7" s="562">
        <v>144</v>
      </c>
      <c r="R7" s="563"/>
      <c r="S7" s="564"/>
      <c r="T7" s="565">
        <v>8</v>
      </c>
      <c r="U7" s="563"/>
      <c r="V7" s="563"/>
      <c r="W7" s="562">
        <v>8</v>
      </c>
      <c r="X7" s="563"/>
      <c r="Y7" s="564"/>
      <c r="Z7" s="562">
        <v>34</v>
      </c>
      <c r="AA7" s="563"/>
      <c r="AB7" s="564"/>
    </row>
    <row r="8" spans="2:37" ht="17.25" customHeight="1" x14ac:dyDescent="0.15">
      <c r="B8" s="560"/>
      <c r="C8" s="327">
        <v>28</v>
      </c>
      <c r="D8" s="327"/>
      <c r="E8" s="562">
        <v>960</v>
      </c>
      <c r="F8" s="563"/>
      <c r="G8" s="563"/>
      <c r="H8" s="562">
        <v>758</v>
      </c>
      <c r="I8" s="563"/>
      <c r="J8" s="564"/>
      <c r="K8" s="565">
        <v>3372</v>
      </c>
      <c r="L8" s="563"/>
      <c r="M8" s="564"/>
      <c r="N8" s="565">
        <v>136</v>
      </c>
      <c r="O8" s="563"/>
      <c r="P8" s="563"/>
      <c r="Q8" s="562">
        <v>135</v>
      </c>
      <c r="R8" s="563"/>
      <c r="S8" s="564"/>
      <c r="T8" s="565">
        <v>6</v>
      </c>
      <c r="U8" s="563"/>
      <c r="V8" s="563"/>
      <c r="W8" s="562">
        <v>6</v>
      </c>
      <c r="X8" s="563"/>
      <c r="Y8" s="564"/>
      <c r="Z8" s="562">
        <v>30</v>
      </c>
      <c r="AA8" s="563"/>
      <c r="AB8" s="564"/>
    </row>
    <row r="9" spans="2:37" ht="17.25" customHeight="1" x14ac:dyDescent="0.15">
      <c r="B9" s="560"/>
      <c r="C9" s="327">
        <v>29</v>
      </c>
      <c r="D9" s="327"/>
      <c r="E9" s="562">
        <v>902</v>
      </c>
      <c r="F9" s="563"/>
      <c r="G9" s="563"/>
      <c r="H9" s="562">
        <v>704</v>
      </c>
      <c r="I9" s="563"/>
      <c r="J9" s="564"/>
      <c r="K9" s="565">
        <v>3059</v>
      </c>
      <c r="L9" s="563"/>
      <c r="M9" s="564"/>
      <c r="N9" s="565">
        <v>154</v>
      </c>
      <c r="O9" s="563"/>
      <c r="P9" s="563"/>
      <c r="Q9" s="562">
        <v>152</v>
      </c>
      <c r="R9" s="563"/>
      <c r="S9" s="564"/>
      <c r="T9" s="565">
        <v>6</v>
      </c>
      <c r="U9" s="563"/>
      <c r="V9" s="563"/>
      <c r="W9" s="562">
        <v>6</v>
      </c>
      <c r="X9" s="563"/>
      <c r="Y9" s="564"/>
      <c r="Z9" s="562">
        <v>21</v>
      </c>
      <c r="AA9" s="563"/>
      <c r="AB9" s="564"/>
    </row>
    <row r="10" spans="2:37" ht="17.25" customHeight="1" x14ac:dyDescent="0.15">
      <c r="B10" s="560"/>
      <c r="C10" s="327">
        <v>30</v>
      </c>
      <c r="D10" s="327"/>
      <c r="E10" s="562">
        <v>867</v>
      </c>
      <c r="F10" s="563"/>
      <c r="G10" s="563"/>
      <c r="H10" s="562">
        <v>648</v>
      </c>
      <c r="I10" s="563"/>
      <c r="J10" s="564"/>
      <c r="K10" s="565">
        <v>2899</v>
      </c>
      <c r="L10" s="563"/>
      <c r="M10" s="564"/>
      <c r="N10" s="565">
        <v>177</v>
      </c>
      <c r="O10" s="563"/>
      <c r="P10" s="563"/>
      <c r="Q10" s="562">
        <v>176</v>
      </c>
      <c r="R10" s="563"/>
      <c r="S10" s="564"/>
      <c r="T10" s="565">
        <v>5</v>
      </c>
      <c r="U10" s="563"/>
      <c r="V10" s="563"/>
      <c r="W10" s="562">
        <v>5</v>
      </c>
      <c r="X10" s="563"/>
      <c r="Y10" s="564"/>
      <c r="Z10" s="562">
        <v>13</v>
      </c>
      <c r="AA10" s="563"/>
      <c r="AB10" s="564"/>
    </row>
    <row r="11" spans="2:37" ht="17.25" customHeight="1" x14ac:dyDescent="0.15">
      <c r="B11" s="560"/>
      <c r="C11" s="330" t="s">
        <v>233</v>
      </c>
      <c r="D11" s="327"/>
      <c r="E11" s="562">
        <v>904</v>
      </c>
      <c r="F11" s="563"/>
      <c r="G11" s="563"/>
      <c r="H11" s="562">
        <v>689</v>
      </c>
      <c r="I11" s="563"/>
      <c r="J11" s="564"/>
      <c r="K11" s="565">
        <v>2992</v>
      </c>
      <c r="L11" s="563"/>
      <c r="M11" s="564"/>
      <c r="N11" s="565">
        <v>182</v>
      </c>
      <c r="O11" s="563"/>
      <c r="P11" s="563"/>
      <c r="Q11" s="562">
        <v>181</v>
      </c>
      <c r="R11" s="563"/>
      <c r="S11" s="564"/>
      <c r="T11" s="565">
        <v>5</v>
      </c>
      <c r="U11" s="563"/>
      <c r="V11" s="563"/>
      <c r="W11" s="562">
        <v>5</v>
      </c>
      <c r="X11" s="563"/>
      <c r="Y11" s="564"/>
      <c r="Z11" s="562">
        <v>13</v>
      </c>
      <c r="AA11" s="563"/>
      <c r="AB11" s="564"/>
    </row>
    <row r="12" spans="2:37" ht="17.25" customHeight="1" x14ac:dyDescent="0.15">
      <c r="B12" s="561"/>
      <c r="C12" s="328">
        <v>2</v>
      </c>
      <c r="D12" s="406"/>
      <c r="E12" s="555">
        <v>922</v>
      </c>
      <c r="F12" s="556"/>
      <c r="G12" s="556"/>
      <c r="H12" s="555">
        <v>772</v>
      </c>
      <c r="I12" s="556"/>
      <c r="J12" s="557"/>
      <c r="K12" s="558">
        <v>3421</v>
      </c>
      <c r="L12" s="556"/>
      <c r="M12" s="557"/>
      <c r="N12" s="558">
        <v>223</v>
      </c>
      <c r="O12" s="556"/>
      <c r="P12" s="556"/>
      <c r="Q12" s="555">
        <v>222</v>
      </c>
      <c r="R12" s="556"/>
      <c r="S12" s="557"/>
      <c r="T12" s="558">
        <v>5</v>
      </c>
      <c r="U12" s="556"/>
      <c r="V12" s="556"/>
      <c r="W12" s="555">
        <v>5</v>
      </c>
      <c r="X12" s="556"/>
      <c r="Y12" s="557"/>
      <c r="Z12" s="555">
        <v>15</v>
      </c>
      <c r="AA12" s="556"/>
      <c r="AB12" s="557"/>
      <c r="AD12" s="64"/>
      <c r="AE12" s="64"/>
      <c r="AF12" s="64"/>
      <c r="AG12" s="64"/>
      <c r="AH12" s="64"/>
      <c r="AI12" s="64"/>
      <c r="AJ12" s="64"/>
      <c r="AK12" s="64"/>
    </row>
    <row r="13" spans="2:37" ht="17.25" customHeight="1" x14ac:dyDescent="0.15">
      <c r="B13" s="319" t="s">
        <v>229</v>
      </c>
      <c r="C13" s="320"/>
      <c r="D13" s="48" t="s">
        <v>216</v>
      </c>
      <c r="E13" s="595">
        <v>1101</v>
      </c>
      <c r="F13" s="596"/>
      <c r="G13" s="596"/>
      <c r="H13" s="595">
        <v>962</v>
      </c>
      <c r="I13" s="596"/>
      <c r="J13" s="597"/>
      <c r="K13" s="596">
        <v>3009</v>
      </c>
      <c r="L13" s="596"/>
      <c r="M13" s="597"/>
      <c r="N13" s="596">
        <v>243</v>
      </c>
      <c r="O13" s="596"/>
      <c r="P13" s="596"/>
      <c r="Q13" s="595">
        <v>329</v>
      </c>
      <c r="R13" s="596"/>
      <c r="S13" s="597"/>
      <c r="T13" s="596">
        <v>36</v>
      </c>
      <c r="U13" s="596"/>
      <c r="V13" s="596"/>
      <c r="W13" s="595">
        <v>2</v>
      </c>
      <c r="X13" s="596"/>
      <c r="Y13" s="597"/>
      <c r="Z13" s="595">
        <v>14</v>
      </c>
      <c r="AA13" s="596"/>
      <c r="AB13" s="597"/>
      <c r="AC13" s="50"/>
      <c r="AD13" s="64"/>
    </row>
    <row r="14" spans="2:37" ht="17.25" customHeight="1" x14ac:dyDescent="0.15">
      <c r="B14" s="76"/>
      <c r="D14" s="22"/>
      <c r="E14" s="606"/>
      <c r="F14" s="607"/>
      <c r="G14" s="607"/>
      <c r="H14" s="606"/>
      <c r="I14" s="607"/>
      <c r="J14" s="607"/>
      <c r="K14" s="606"/>
      <c r="L14" s="607"/>
      <c r="M14" s="607"/>
      <c r="N14" s="606"/>
      <c r="O14" s="607"/>
      <c r="P14" s="607"/>
      <c r="Q14" s="606"/>
      <c r="R14" s="607"/>
      <c r="S14" s="607"/>
      <c r="T14" s="606"/>
      <c r="U14" s="607"/>
      <c r="V14" s="607"/>
      <c r="W14" s="606"/>
      <c r="X14" s="607"/>
      <c r="Y14" s="607"/>
      <c r="Z14" s="606"/>
      <c r="AA14" s="607"/>
      <c r="AB14" s="608"/>
      <c r="AC14" s="50"/>
      <c r="AD14" s="64"/>
    </row>
    <row r="15" spans="2:37" ht="17.25" customHeight="1" x14ac:dyDescent="0.15">
      <c r="B15" s="98"/>
      <c r="C15" s="66"/>
      <c r="D15" s="48" t="s">
        <v>217</v>
      </c>
      <c r="E15" s="595">
        <v>980</v>
      </c>
      <c r="F15" s="596"/>
      <c r="G15" s="596"/>
      <c r="H15" s="595">
        <v>826</v>
      </c>
      <c r="I15" s="596"/>
      <c r="J15" s="597"/>
      <c r="K15" s="596">
        <v>3410</v>
      </c>
      <c r="L15" s="596"/>
      <c r="M15" s="597"/>
      <c r="N15" s="596">
        <v>243</v>
      </c>
      <c r="O15" s="596"/>
      <c r="P15" s="596"/>
      <c r="Q15" s="595">
        <v>273</v>
      </c>
      <c r="R15" s="596"/>
      <c r="S15" s="597"/>
      <c r="T15" s="596">
        <v>6</v>
      </c>
      <c r="U15" s="596"/>
      <c r="V15" s="596"/>
      <c r="W15" s="595">
        <v>36</v>
      </c>
      <c r="X15" s="596"/>
      <c r="Y15" s="597"/>
      <c r="Z15" s="595">
        <v>17</v>
      </c>
      <c r="AA15" s="596"/>
      <c r="AB15" s="597"/>
      <c r="AD15" s="63"/>
    </row>
    <row r="16" spans="2:37" ht="17.25" customHeight="1" x14ac:dyDescent="0.15">
      <c r="B16" s="98"/>
      <c r="C16" s="66"/>
      <c r="D16" s="48" t="s">
        <v>218</v>
      </c>
      <c r="E16" s="595">
        <v>890</v>
      </c>
      <c r="F16" s="596"/>
      <c r="G16" s="596"/>
      <c r="H16" s="595">
        <v>959</v>
      </c>
      <c r="I16" s="596"/>
      <c r="J16" s="597"/>
      <c r="K16" s="596">
        <v>3678</v>
      </c>
      <c r="L16" s="596"/>
      <c r="M16" s="597"/>
      <c r="N16" s="596">
        <v>208</v>
      </c>
      <c r="O16" s="596"/>
      <c r="P16" s="596"/>
      <c r="Q16" s="595">
        <v>226</v>
      </c>
      <c r="R16" s="596"/>
      <c r="S16" s="597"/>
      <c r="T16" s="596">
        <v>2</v>
      </c>
      <c r="U16" s="596"/>
      <c r="V16" s="596"/>
      <c r="W16" s="595">
        <v>4</v>
      </c>
      <c r="X16" s="596"/>
      <c r="Y16" s="597"/>
      <c r="Z16" s="595">
        <v>12</v>
      </c>
      <c r="AA16" s="596"/>
      <c r="AB16" s="597"/>
      <c r="AD16" s="63"/>
    </row>
    <row r="17" spans="2:30" ht="17.25" customHeight="1" x14ac:dyDescent="0.15">
      <c r="B17" s="78"/>
      <c r="C17" s="212"/>
      <c r="D17" s="48" t="s">
        <v>222</v>
      </c>
      <c r="E17" s="595">
        <v>776</v>
      </c>
      <c r="F17" s="596"/>
      <c r="G17" s="596"/>
      <c r="H17" s="595">
        <v>816</v>
      </c>
      <c r="I17" s="596"/>
      <c r="J17" s="597"/>
      <c r="K17" s="596">
        <v>3780</v>
      </c>
      <c r="L17" s="596"/>
      <c r="M17" s="597"/>
      <c r="N17" s="596">
        <v>137</v>
      </c>
      <c r="O17" s="596"/>
      <c r="P17" s="596"/>
      <c r="Q17" s="595">
        <v>145</v>
      </c>
      <c r="R17" s="596"/>
      <c r="S17" s="597"/>
      <c r="T17" s="596">
        <v>0</v>
      </c>
      <c r="U17" s="596"/>
      <c r="V17" s="596"/>
      <c r="W17" s="595">
        <v>2</v>
      </c>
      <c r="X17" s="596"/>
      <c r="Y17" s="597"/>
      <c r="Z17" s="595">
        <v>13</v>
      </c>
      <c r="AA17" s="596"/>
      <c r="AB17" s="597"/>
      <c r="AD17" s="63"/>
    </row>
    <row r="18" spans="2:30" ht="17.25" customHeight="1" x14ac:dyDescent="0.15">
      <c r="B18" s="98"/>
      <c r="C18" s="66"/>
      <c r="D18" s="48" t="s">
        <v>224</v>
      </c>
      <c r="E18" s="595">
        <v>826</v>
      </c>
      <c r="F18" s="596"/>
      <c r="G18" s="596"/>
      <c r="H18" s="595">
        <v>749</v>
      </c>
      <c r="I18" s="596"/>
      <c r="J18" s="597"/>
      <c r="K18" s="596">
        <v>3769</v>
      </c>
      <c r="L18" s="596"/>
      <c r="M18" s="597"/>
      <c r="N18" s="596">
        <v>180</v>
      </c>
      <c r="O18" s="596"/>
      <c r="P18" s="596"/>
      <c r="Q18" s="595">
        <v>187</v>
      </c>
      <c r="R18" s="596"/>
      <c r="S18" s="597"/>
      <c r="T18" s="596">
        <v>0</v>
      </c>
      <c r="U18" s="596"/>
      <c r="V18" s="596"/>
      <c r="W18" s="595">
        <v>0</v>
      </c>
      <c r="X18" s="596"/>
      <c r="Y18" s="597"/>
      <c r="Z18" s="595">
        <v>17</v>
      </c>
      <c r="AA18" s="596"/>
      <c r="AB18" s="597"/>
      <c r="AD18" s="63"/>
    </row>
    <row r="19" spans="2:30" ht="17.25" customHeight="1" x14ac:dyDescent="0.15">
      <c r="B19" s="78"/>
      <c r="C19" s="212"/>
      <c r="D19" s="48" t="s">
        <v>225</v>
      </c>
      <c r="E19" s="595">
        <v>960</v>
      </c>
      <c r="F19" s="596"/>
      <c r="G19" s="596"/>
      <c r="H19" s="595">
        <v>715</v>
      </c>
      <c r="I19" s="596"/>
      <c r="J19" s="597"/>
      <c r="K19" s="596">
        <v>3692</v>
      </c>
      <c r="L19" s="596"/>
      <c r="M19" s="597"/>
      <c r="N19" s="596">
        <v>241</v>
      </c>
      <c r="O19" s="596"/>
      <c r="P19" s="596"/>
      <c r="Q19" s="595">
        <v>204</v>
      </c>
      <c r="R19" s="596"/>
      <c r="S19" s="597"/>
      <c r="T19" s="596">
        <v>1</v>
      </c>
      <c r="U19" s="596"/>
      <c r="V19" s="596"/>
      <c r="W19" s="595">
        <v>0</v>
      </c>
      <c r="X19" s="596"/>
      <c r="Y19" s="597"/>
      <c r="Z19" s="595">
        <v>13</v>
      </c>
      <c r="AA19" s="596"/>
      <c r="AB19" s="597"/>
      <c r="AD19" s="63"/>
    </row>
    <row r="20" spans="2:30" ht="17.25" customHeight="1" x14ac:dyDescent="0.15">
      <c r="B20" s="78"/>
      <c r="C20" s="212"/>
      <c r="D20" s="48" t="s">
        <v>226</v>
      </c>
      <c r="E20" s="595">
        <v>635</v>
      </c>
      <c r="F20" s="596"/>
      <c r="G20" s="596"/>
      <c r="H20" s="595">
        <v>610</v>
      </c>
      <c r="I20" s="596"/>
      <c r="J20" s="597"/>
      <c r="K20" s="596">
        <v>3417</v>
      </c>
      <c r="L20" s="596"/>
      <c r="M20" s="597"/>
      <c r="N20" s="596">
        <v>142</v>
      </c>
      <c r="O20" s="596"/>
      <c r="P20" s="596"/>
      <c r="Q20" s="595">
        <v>179</v>
      </c>
      <c r="R20" s="596"/>
      <c r="S20" s="597"/>
      <c r="T20" s="596">
        <v>2</v>
      </c>
      <c r="U20" s="596"/>
      <c r="V20" s="596"/>
      <c r="W20" s="595">
        <v>1</v>
      </c>
      <c r="X20" s="596"/>
      <c r="Y20" s="597"/>
      <c r="Z20" s="595">
        <v>12</v>
      </c>
      <c r="AA20" s="596"/>
      <c r="AB20" s="597"/>
      <c r="AD20" s="63"/>
    </row>
    <row r="21" spans="2:30" ht="17.25" customHeight="1" x14ac:dyDescent="0.15">
      <c r="B21" s="78"/>
      <c r="C21" s="212"/>
      <c r="D21" s="48" t="s">
        <v>227</v>
      </c>
      <c r="E21" s="595">
        <v>679</v>
      </c>
      <c r="F21" s="596"/>
      <c r="G21" s="596"/>
      <c r="H21" s="595">
        <v>681</v>
      </c>
      <c r="I21" s="596"/>
      <c r="J21" s="597"/>
      <c r="K21" s="596">
        <v>3378</v>
      </c>
      <c r="L21" s="596"/>
      <c r="M21" s="597"/>
      <c r="N21" s="596">
        <v>163</v>
      </c>
      <c r="O21" s="596"/>
      <c r="P21" s="596"/>
      <c r="Q21" s="595">
        <v>148</v>
      </c>
      <c r="R21" s="596"/>
      <c r="S21" s="597"/>
      <c r="T21" s="596">
        <v>2</v>
      </c>
      <c r="U21" s="596"/>
      <c r="V21" s="596"/>
      <c r="W21" s="595">
        <v>2</v>
      </c>
      <c r="X21" s="596"/>
      <c r="Y21" s="597"/>
      <c r="Z21" s="595">
        <v>13</v>
      </c>
      <c r="AA21" s="596"/>
      <c r="AB21" s="597"/>
      <c r="AD21" s="63"/>
    </row>
    <row r="22" spans="2:30" ht="17.25" customHeight="1" x14ac:dyDescent="0.15">
      <c r="B22" s="319" t="s">
        <v>239</v>
      </c>
      <c r="C22" s="320"/>
      <c r="D22" s="48" t="s">
        <v>228</v>
      </c>
      <c r="E22" s="595">
        <v>987</v>
      </c>
      <c r="F22" s="596"/>
      <c r="G22" s="596"/>
      <c r="H22" s="595">
        <v>760</v>
      </c>
      <c r="I22" s="596"/>
      <c r="J22" s="597"/>
      <c r="K22" s="596">
        <v>3381</v>
      </c>
      <c r="L22" s="596"/>
      <c r="M22" s="597"/>
      <c r="N22" s="596">
        <v>229</v>
      </c>
      <c r="O22" s="596"/>
      <c r="P22" s="596"/>
      <c r="Q22" s="595">
        <v>191</v>
      </c>
      <c r="R22" s="596"/>
      <c r="S22" s="597"/>
      <c r="T22" s="596">
        <v>4</v>
      </c>
      <c r="U22" s="596"/>
      <c r="V22" s="596"/>
      <c r="W22" s="595">
        <v>2</v>
      </c>
      <c r="X22" s="596"/>
      <c r="Y22" s="597"/>
      <c r="Z22" s="595">
        <v>21</v>
      </c>
      <c r="AA22" s="596"/>
      <c r="AB22" s="597"/>
      <c r="AD22" s="63"/>
    </row>
    <row r="23" spans="2:30" ht="17.25" customHeight="1" x14ac:dyDescent="0.15">
      <c r="B23" s="98"/>
      <c r="C23" s="66"/>
      <c r="D23" s="48" t="s">
        <v>231</v>
      </c>
      <c r="E23" s="595">
        <v>709</v>
      </c>
      <c r="F23" s="596"/>
      <c r="G23" s="596"/>
      <c r="H23" s="595">
        <v>765</v>
      </c>
      <c r="I23" s="596"/>
      <c r="J23" s="597"/>
      <c r="K23" s="596">
        <v>3349</v>
      </c>
      <c r="L23" s="596"/>
      <c r="M23" s="597"/>
      <c r="N23" s="596">
        <v>166</v>
      </c>
      <c r="O23" s="596"/>
      <c r="P23" s="596"/>
      <c r="Q23" s="595">
        <v>214</v>
      </c>
      <c r="R23" s="596"/>
      <c r="S23" s="597"/>
      <c r="T23" s="596">
        <v>0</v>
      </c>
      <c r="U23" s="596"/>
      <c r="V23" s="596"/>
      <c r="W23" s="595">
        <v>4</v>
      </c>
      <c r="X23" s="596"/>
      <c r="Y23" s="597"/>
      <c r="Z23" s="595">
        <v>14</v>
      </c>
      <c r="AA23" s="596"/>
      <c r="AB23" s="597"/>
      <c r="AD23" s="63"/>
    </row>
    <row r="24" spans="2:30" ht="17.25" customHeight="1" x14ac:dyDescent="0.15">
      <c r="B24" s="98"/>
      <c r="C24" s="66"/>
      <c r="D24" s="48" t="s">
        <v>213</v>
      </c>
      <c r="E24" s="595">
        <v>903</v>
      </c>
      <c r="F24" s="596"/>
      <c r="G24" s="596"/>
      <c r="H24" s="595">
        <v>699</v>
      </c>
      <c r="I24" s="596"/>
      <c r="J24" s="597"/>
      <c r="K24" s="596">
        <v>3435</v>
      </c>
      <c r="L24" s="596"/>
      <c r="M24" s="597"/>
      <c r="N24" s="596">
        <v>188</v>
      </c>
      <c r="O24" s="596"/>
      <c r="P24" s="596"/>
      <c r="Q24" s="595">
        <v>177</v>
      </c>
      <c r="R24" s="596"/>
      <c r="S24" s="597"/>
      <c r="T24" s="596">
        <v>0</v>
      </c>
      <c r="U24" s="596"/>
      <c r="V24" s="596"/>
      <c r="W24" s="595">
        <v>0</v>
      </c>
      <c r="X24" s="596"/>
      <c r="Y24" s="597"/>
      <c r="Z24" s="595">
        <v>14</v>
      </c>
      <c r="AA24" s="596"/>
      <c r="AB24" s="597"/>
      <c r="AD24" s="63"/>
    </row>
    <row r="25" spans="2:30" ht="17.25" customHeight="1" x14ac:dyDescent="0.15">
      <c r="B25" s="98"/>
      <c r="C25" s="66"/>
      <c r="D25" s="48" t="s">
        <v>215</v>
      </c>
      <c r="E25" s="595">
        <v>1421</v>
      </c>
      <c r="F25" s="596"/>
      <c r="G25" s="596"/>
      <c r="H25" s="595">
        <v>866</v>
      </c>
      <c r="I25" s="596"/>
      <c r="J25" s="597"/>
      <c r="K25" s="596">
        <v>3363</v>
      </c>
      <c r="L25" s="596"/>
      <c r="M25" s="597"/>
      <c r="N25" s="596">
        <v>627</v>
      </c>
      <c r="O25" s="596"/>
      <c r="P25" s="596"/>
      <c r="Q25" s="595">
        <v>468</v>
      </c>
      <c r="R25" s="596"/>
      <c r="S25" s="597"/>
      <c r="T25" s="596">
        <v>12</v>
      </c>
      <c r="U25" s="596"/>
      <c r="V25" s="596"/>
      <c r="W25" s="595">
        <v>0</v>
      </c>
      <c r="X25" s="596"/>
      <c r="Y25" s="597"/>
      <c r="Z25" s="595">
        <v>18</v>
      </c>
      <c r="AA25" s="596"/>
      <c r="AB25" s="597"/>
      <c r="AD25" s="63"/>
    </row>
    <row r="26" spans="2:30" ht="17.25" customHeight="1" x14ac:dyDescent="0.15">
      <c r="B26" s="98"/>
      <c r="C26" s="66"/>
      <c r="D26" s="112" t="s">
        <v>216</v>
      </c>
      <c r="E26" s="602">
        <f>E28+E30+E34+E36+E38+E40+E42+E44+E46</f>
        <v>915</v>
      </c>
      <c r="F26" s="600"/>
      <c r="G26" s="600"/>
      <c r="H26" s="602">
        <f>H28+H30+H34+H36+H38+H40+H42+H44+H46</f>
        <v>877</v>
      </c>
      <c r="I26" s="600"/>
      <c r="J26" s="601"/>
      <c r="K26" s="600">
        <f>K28+K30+K34+K36+K38+K40+K42+K44+K46</f>
        <v>3345</v>
      </c>
      <c r="L26" s="600"/>
      <c r="M26" s="601"/>
      <c r="N26" s="600">
        <f>N28+N30+N34+N36+N38+N40+N42+N44+N46</f>
        <v>226</v>
      </c>
      <c r="O26" s="600"/>
      <c r="P26" s="600"/>
      <c r="Q26" s="602">
        <f>Q28+Q30+Q34+Q36+Q38+Q40+Q42+Q44+Q46</f>
        <v>365</v>
      </c>
      <c r="R26" s="600"/>
      <c r="S26" s="601"/>
      <c r="T26" s="600">
        <f>T28+T30+T34+T36+T38+T40+T42+T44+T46</f>
        <v>31</v>
      </c>
      <c r="U26" s="600"/>
      <c r="V26" s="600"/>
      <c r="W26" s="602">
        <f>W28+W30+W34+W36+W38+W40+W42+W44+W46</f>
        <v>30</v>
      </c>
      <c r="X26" s="600"/>
      <c r="Y26" s="601"/>
      <c r="Z26" s="602">
        <v>16</v>
      </c>
      <c r="AA26" s="600"/>
      <c r="AB26" s="601"/>
      <c r="AD26" s="63"/>
    </row>
    <row r="27" spans="2:30" s="33" customFormat="1" ht="20.25" customHeight="1" x14ac:dyDescent="0.15">
      <c r="B27" s="580" t="s">
        <v>8</v>
      </c>
      <c r="C27" s="581"/>
      <c r="D27" s="581"/>
      <c r="E27" s="339">
        <f>IF(ISERROR((E26-E13)/E13*100),"―",(E26-E13)/E13*100)</f>
        <v>-16.893732970027248</v>
      </c>
      <c r="F27" s="340"/>
      <c r="G27" s="340"/>
      <c r="H27" s="339">
        <f>IF(ISERROR((H26-H13)/H13*100),"―",(H26-H13)/H13*100)</f>
        <v>-8.8357588357588366</v>
      </c>
      <c r="I27" s="340"/>
      <c r="J27" s="364"/>
      <c r="K27" s="340">
        <f>IF(ISERROR((K26-K13)/K13*100),"―",(K26-K13)/K13*100)</f>
        <v>11.166500498504487</v>
      </c>
      <c r="L27" s="340"/>
      <c r="M27" s="364"/>
      <c r="N27" s="340">
        <f>IF(ISERROR((N26-N13)/N13*100),"―",(N26-N13)/N13*100)</f>
        <v>-6.9958847736625511</v>
      </c>
      <c r="O27" s="340"/>
      <c r="P27" s="340"/>
      <c r="Q27" s="339">
        <f>IF(ISERROR((Q26-Q13)/Q13*100),"―",(Q26-Q13)/Q13*100)</f>
        <v>10.94224924012158</v>
      </c>
      <c r="R27" s="340"/>
      <c r="S27" s="364"/>
      <c r="T27" s="620">
        <f>IF(ISERROR((T26-T13)/T13*100),"―",(T26-T13)/T13*100)</f>
        <v>-13.888888888888889</v>
      </c>
      <c r="U27" s="620"/>
      <c r="V27" s="620"/>
      <c r="W27" s="621">
        <f>IF(ISERROR((W26-W13)/W13*100),"―",(W26-W13)/W13*100)</f>
        <v>1400</v>
      </c>
      <c r="X27" s="620"/>
      <c r="Y27" s="622"/>
      <c r="Z27" s="339">
        <f>IF(ISERROR((Z26-Z13)/Z13*100),"―",(Z26-Z13)/Z13*100)</f>
        <v>14.285714285714285</v>
      </c>
      <c r="AA27" s="340"/>
      <c r="AB27" s="364"/>
    </row>
    <row r="28" spans="2:30" ht="17.25" customHeight="1" x14ac:dyDescent="0.15">
      <c r="B28" s="598" t="s">
        <v>88</v>
      </c>
      <c r="C28" s="603" t="s">
        <v>9</v>
      </c>
      <c r="D28" s="603"/>
      <c r="E28" s="604">
        <v>493</v>
      </c>
      <c r="F28" s="605"/>
      <c r="G28" s="605"/>
      <c r="H28" s="604">
        <v>496</v>
      </c>
      <c r="I28" s="605"/>
      <c r="J28" s="619"/>
      <c r="K28" s="605">
        <v>1836</v>
      </c>
      <c r="L28" s="605"/>
      <c r="M28" s="619"/>
      <c r="N28" s="605">
        <v>107</v>
      </c>
      <c r="O28" s="605"/>
      <c r="P28" s="605"/>
      <c r="Q28" s="604">
        <v>180</v>
      </c>
      <c r="R28" s="605"/>
      <c r="S28" s="619"/>
      <c r="T28" s="605">
        <v>1</v>
      </c>
      <c r="U28" s="605"/>
      <c r="V28" s="605"/>
      <c r="W28" s="604">
        <v>0</v>
      </c>
      <c r="X28" s="605"/>
      <c r="Y28" s="619"/>
      <c r="Z28" s="604">
        <v>8</v>
      </c>
      <c r="AA28" s="605"/>
      <c r="AB28" s="619"/>
      <c r="AC28" s="39"/>
    </row>
    <row r="29" spans="2:30" ht="17.25" customHeight="1" x14ac:dyDescent="0.15">
      <c r="B29" s="599"/>
      <c r="C29" s="593"/>
      <c r="D29" s="594"/>
      <c r="E29" s="164" t="s">
        <v>186</v>
      </c>
      <c r="F29" s="165">
        <v>553</v>
      </c>
      <c r="G29" s="166" t="s">
        <v>187</v>
      </c>
      <c r="H29" s="164" t="s">
        <v>186</v>
      </c>
      <c r="I29" s="165">
        <v>532</v>
      </c>
      <c r="J29" s="167" t="s">
        <v>187</v>
      </c>
      <c r="K29" s="166" t="s">
        <v>90</v>
      </c>
      <c r="L29" s="165">
        <v>1565</v>
      </c>
      <c r="M29" s="167" t="s">
        <v>187</v>
      </c>
      <c r="N29" s="166" t="s">
        <v>186</v>
      </c>
      <c r="O29" s="165">
        <v>108</v>
      </c>
      <c r="P29" s="166" t="s">
        <v>187</v>
      </c>
      <c r="Q29" s="164" t="s">
        <v>186</v>
      </c>
      <c r="R29" s="165">
        <v>137</v>
      </c>
      <c r="S29" s="167" t="s">
        <v>187</v>
      </c>
      <c r="T29" s="166" t="s">
        <v>186</v>
      </c>
      <c r="U29" s="165">
        <v>2</v>
      </c>
      <c r="V29" s="166" t="s">
        <v>187</v>
      </c>
      <c r="W29" s="164" t="s">
        <v>186</v>
      </c>
      <c r="X29" s="165">
        <v>1</v>
      </c>
      <c r="Y29" s="167" t="s">
        <v>187</v>
      </c>
      <c r="Z29" s="164" t="s">
        <v>186</v>
      </c>
      <c r="AA29" s="165">
        <v>5</v>
      </c>
      <c r="AB29" s="167" t="s">
        <v>187</v>
      </c>
    </row>
    <row r="30" spans="2:30" ht="17.25" customHeight="1" x14ac:dyDescent="0.15">
      <c r="B30" s="599"/>
      <c r="C30" s="592" t="s">
        <v>10</v>
      </c>
      <c r="D30" s="592"/>
      <c r="E30" s="572">
        <v>71</v>
      </c>
      <c r="F30" s="573"/>
      <c r="G30" s="573"/>
      <c r="H30" s="572">
        <v>58</v>
      </c>
      <c r="I30" s="573"/>
      <c r="J30" s="574"/>
      <c r="K30" s="573">
        <v>200</v>
      </c>
      <c r="L30" s="573"/>
      <c r="M30" s="574"/>
      <c r="N30" s="573">
        <v>29</v>
      </c>
      <c r="O30" s="573"/>
      <c r="P30" s="573"/>
      <c r="Q30" s="572">
        <v>35</v>
      </c>
      <c r="R30" s="573"/>
      <c r="S30" s="574"/>
      <c r="T30" s="573">
        <v>0</v>
      </c>
      <c r="U30" s="573"/>
      <c r="V30" s="573"/>
      <c r="W30" s="572">
        <v>0</v>
      </c>
      <c r="X30" s="573"/>
      <c r="Y30" s="574"/>
      <c r="Z30" s="572">
        <v>0</v>
      </c>
      <c r="AA30" s="573"/>
      <c r="AB30" s="574"/>
    </row>
    <row r="31" spans="2:30" ht="17.25" customHeight="1" x14ac:dyDescent="0.15">
      <c r="B31" s="599"/>
      <c r="C31" s="592"/>
      <c r="D31" s="592"/>
      <c r="E31" s="164" t="s">
        <v>186</v>
      </c>
      <c r="F31" s="165">
        <v>104</v>
      </c>
      <c r="G31" s="166" t="s">
        <v>187</v>
      </c>
      <c r="H31" s="164" t="s">
        <v>186</v>
      </c>
      <c r="I31" s="165">
        <v>70</v>
      </c>
      <c r="J31" s="167" t="s">
        <v>187</v>
      </c>
      <c r="K31" s="166" t="s">
        <v>186</v>
      </c>
      <c r="L31" s="165">
        <v>255</v>
      </c>
      <c r="M31" s="167" t="s">
        <v>187</v>
      </c>
      <c r="N31" s="166" t="s">
        <v>186</v>
      </c>
      <c r="O31" s="165">
        <v>25</v>
      </c>
      <c r="P31" s="166" t="s">
        <v>187</v>
      </c>
      <c r="Q31" s="164" t="s">
        <v>186</v>
      </c>
      <c r="R31" s="165">
        <v>35</v>
      </c>
      <c r="S31" s="167" t="s">
        <v>187</v>
      </c>
      <c r="T31" s="166" t="s">
        <v>186</v>
      </c>
      <c r="U31" s="165">
        <v>0</v>
      </c>
      <c r="V31" s="166" t="s">
        <v>187</v>
      </c>
      <c r="W31" s="164" t="s">
        <v>186</v>
      </c>
      <c r="X31" s="165">
        <v>0</v>
      </c>
      <c r="Y31" s="167" t="s">
        <v>187</v>
      </c>
      <c r="Z31" s="164" t="s">
        <v>186</v>
      </c>
      <c r="AA31" s="165">
        <v>0</v>
      </c>
      <c r="AB31" s="167" t="s">
        <v>187</v>
      </c>
    </row>
    <row r="32" spans="2:30" ht="17.25" customHeight="1" x14ac:dyDescent="0.15">
      <c r="B32" s="172" t="s">
        <v>102</v>
      </c>
      <c r="C32" s="410" t="s">
        <v>105</v>
      </c>
      <c r="D32" s="410"/>
      <c r="E32" s="577">
        <v>19</v>
      </c>
      <c r="F32" s="578"/>
      <c r="G32" s="578"/>
      <c r="H32" s="577">
        <v>13</v>
      </c>
      <c r="I32" s="578"/>
      <c r="J32" s="587"/>
      <c r="K32" s="578">
        <v>51</v>
      </c>
      <c r="L32" s="578"/>
      <c r="M32" s="587"/>
      <c r="N32" s="578">
        <v>6</v>
      </c>
      <c r="O32" s="578"/>
      <c r="P32" s="578"/>
      <c r="Q32" s="577">
        <v>6</v>
      </c>
      <c r="R32" s="578"/>
      <c r="S32" s="587"/>
      <c r="T32" s="578">
        <v>0</v>
      </c>
      <c r="U32" s="578"/>
      <c r="V32" s="578"/>
      <c r="W32" s="577">
        <v>0</v>
      </c>
      <c r="X32" s="578"/>
      <c r="Y32" s="587"/>
      <c r="Z32" s="577">
        <v>0</v>
      </c>
      <c r="AA32" s="578"/>
      <c r="AB32" s="587"/>
    </row>
    <row r="33" spans="2:31" ht="17.25" customHeight="1" x14ac:dyDescent="0.15">
      <c r="B33" s="173">
        <v>5</v>
      </c>
      <c r="C33" s="177"/>
      <c r="D33" s="178"/>
      <c r="E33" s="168" t="s">
        <v>186</v>
      </c>
      <c r="F33" s="169">
        <v>21</v>
      </c>
      <c r="G33" s="170" t="s">
        <v>187</v>
      </c>
      <c r="H33" s="168" t="s">
        <v>186</v>
      </c>
      <c r="I33" s="169">
        <v>17</v>
      </c>
      <c r="J33" s="171" t="s">
        <v>91</v>
      </c>
      <c r="K33" s="170" t="s">
        <v>186</v>
      </c>
      <c r="L33" s="169">
        <v>65</v>
      </c>
      <c r="M33" s="171" t="s">
        <v>187</v>
      </c>
      <c r="N33" s="170" t="s">
        <v>186</v>
      </c>
      <c r="O33" s="169">
        <v>5</v>
      </c>
      <c r="P33" s="170" t="s">
        <v>187</v>
      </c>
      <c r="Q33" s="168" t="s">
        <v>186</v>
      </c>
      <c r="R33" s="169">
        <v>14</v>
      </c>
      <c r="S33" s="171" t="s">
        <v>187</v>
      </c>
      <c r="T33" s="170" t="s">
        <v>186</v>
      </c>
      <c r="U33" s="169">
        <v>0</v>
      </c>
      <c r="V33" s="170" t="s">
        <v>187</v>
      </c>
      <c r="W33" s="168" t="s">
        <v>186</v>
      </c>
      <c r="X33" s="169">
        <v>0</v>
      </c>
      <c r="Y33" s="171" t="s">
        <v>187</v>
      </c>
      <c r="Z33" s="168" t="s">
        <v>186</v>
      </c>
      <c r="AA33" s="169">
        <v>0</v>
      </c>
      <c r="AB33" s="171" t="s">
        <v>187</v>
      </c>
      <c r="AD33" s="38"/>
    </row>
    <row r="34" spans="2:31" ht="17.25" customHeight="1" x14ac:dyDescent="0.15">
      <c r="B34" s="174" t="s">
        <v>89</v>
      </c>
      <c r="C34" s="592" t="s">
        <v>11</v>
      </c>
      <c r="D34" s="592"/>
      <c r="E34" s="572">
        <v>133</v>
      </c>
      <c r="F34" s="573"/>
      <c r="G34" s="573"/>
      <c r="H34" s="572">
        <v>121</v>
      </c>
      <c r="I34" s="573"/>
      <c r="J34" s="574"/>
      <c r="K34" s="573">
        <v>455</v>
      </c>
      <c r="L34" s="573"/>
      <c r="M34" s="574"/>
      <c r="N34" s="573">
        <v>21</v>
      </c>
      <c r="O34" s="573"/>
      <c r="P34" s="573"/>
      <c r="Q34" s="572">
        <v>39</v>
      </c>
      <c r="R34" s="573"/>
      <c r="S34" s="574"/>
      <c r="T34" s="573">
        <v>1</v>
      </c>
      <c r="U34" s="573"/>
      <c r="V34" s="573"/>
      <c r="W34" s="572">
        <v>1</v>
      </c>
      <c r="X34" s="573"/>
      <c r="Y34" s="574"/>
      <c r="Z34" s="572">
        <v>0</v>
      </c>
      <c r="AA34" s="573"/>
      <c r="AB34" s="574"/>
      <c r="AC34" s="34"/>
    </row>
    <row r="35" spans="2:31" ht="17.25" customHeight="1" x14ac:dyDescent="0.15">
      <c r="B35" s="174" t="s">
        <v>94</v>
      </c>
      <c r="C35" s="593"/>
      <c r="D35" s="594"/>
      <c r="E35" s="164" t="s">
        <v>186</v>
      </c>
      <c r="F35" s="165">
        <v>185</v>
      </c>
      <c r="G35" s="166" t="s">
        <v>187</v>
      </c>
      <c r="H35" s="164" t="s">
        <v>186</v>
      </c>
      <c r="I35" s="165">
        <v>113</v>
      </c>
      <c r="J35" s="167" t="s">
        <v>187</v>
      </c>
      <c r="K35" s="166" t="s">
        <v>186</v>
      </c>
      <c r="L35" s="165">
        <v>364</v>
      </c>
      <c r="M35" s="167" t="s">
        <v>187</v>
      </c>
      <c r="N35" s="166" t="s">
        <v>186</v>
      </c>
      <c r="O35" s="165">
        <v>37</v>
      </c>
      <c r="P35" s="166" t="s">
        <v>187</v>
      </c>
      <c r="Q35" s="164" t="s">
        <v>186</v>
      </c>
      <c r="R35" s="165">
        <v>46</v>
      </c>
      <c r="S35" s="167" t="s">
        <v>187</v>
      </c>
      <c r="T35" s="166" t="s">
        <v>186</v>
      </c>
      <c r="U35" s="165">
        <v>1</v>
      </c>
      <c r="V35" s="166" t="s">
        <v>187</v>
      </c>
      <c r="W35" s="164" t="s">
        <v>186</v>
      </c>
      <c r="X35" s="165">
        <v>0</v>
      </c>
      <c r="Y35" s="167" t="s">
        <v>187</v>
      </c>
      <c r="Z35" s="164" t="s">
        <v>186</v>
      </c>
      <c r="AA35" s="165">
        <v>0</v>
      </c>
      <c r="AB35" s="167" t="s">
        <v>187</v>
      </c>
      <c r="AC35" s="34"/>
    </row>
    <row r="36" spans="2:31" ht="17.25" customHeight="1" x14ac:dyDescent="0.15">
      <c r="B36" s="175" t="s">
        <v>120</v>
      </c>
      <c r="C36" s="592" t="s">
        <v>12</v>
      </c>
      <c r="D36" s="592"/>
      <c r="E36" s="572">
        <v>47</v>
      </c>
      <c r="F36" s="573"/>
      <c r="G36" s="573"/>
      <c r="H36" s="572">
        <v>47</v>
      </c>
      <c r="I36" s="573"/>
      <c r="J36" s="574"/>
      <c r="K36" s="573">
        <v>192</v>
      </c>
      <c r="L36" s="573"/>
      <c r="M36" s="574"/>
      <c r="N36" s="573">
        <v>9</v>
      </c>
      <c r="O36" s="573"/>
      <c r="P36" s="573"/>
      <c r="Q36" s="572">
        <v>19</v>
      </c>
      <c r="R36" s="573"/>
      <c r="S36" s="574"/>
      <c r="T36" s="573">
        <v>1</v>
      </c>
      <c r="U36" s="573"/>
      <c r="V36" s="573"/>
      <c r="W36" s="572">
        <v>0</v>
      </c>
      <c r="X36" s="573"/>
      <c r="Y36" s="574"/>
      <c r="Z36" s="572">
        <v>0</v>
      </c>
      <c r="AA36" s="573"/>
      <c r="AB36" s="574"/>
      <c r="AC36" s="34"/>
    </row>
    <row r="37" spans="2:31" ht="17.25" customHeight="1" x14ac:dyDescent="0.15">
      <c r="B37" s="599" t="s">
        <v>67</v>
      </c>
      <c r="C37" s="593"/>
      <c r="D37" s="594"/>
      <c r="E37" s="164" t="s">
        <v>186</v>
      </c>
      <c r="F37" s="165">
        <v>61</v>
      </c>
      <c r="G37" s="166" t="s">
        <v>187</v>
      </c>
      <c r="H37" s="164" t="s">
        <v>186</v>
      </c>
      <c r="I37" s="165">
        <v>47</v>
      </c>
      <c r="J37" s="167" t="s">
        <v>187</v>
      </c>
      <c r="K37" s="166" t="s">
        <v>186</v>
      </c>
      <c r="L37" s="165">
        <v>177</v>
      </c>
      <c r="M37" s="167" t="s">
        <v>187</v>
      </c>
      <c r="N37" s="166" t="s">
        <v>186</v>
      </c>
      <c r="O37" s="165">
        <v>7</v>
      </c>
      <c r="P37" s="166" t="s">
        <v>187</v>
      </c>
      <c r="Q37" s="164" t="s">
        <v>186</v>
      </c>
      <c r="R37" s="165">
        <v>8</v>
      </c>
      <c r="S37" s="167" t="s">
        <v>187</v>
      </c>
      <c r="T37" s="166" t="s">
        <v>186</v>
      </c>
      <c r="U37" s="165">
        <v>1</v>
      </c>
      <c r="V37" s="166" t="s">
        <v>187</v>
      </c>
      <c r="W37" s="164" t="s">
        <v>186</v>
      </c>
      <c r="X37" s="165">
        <v>0</v>
      </c>
      <c r="Y37" s="167" t="s">
        <v>187</v>
      </c>
      <c r="Z37" s="164" t="s">
        <v>186</v>
      </c>
      <c r="AA37" s="165">
        <v>0</v>
      </c>
      <c r="AB37" s="167" t="s">
        <v>187</v>
      </c>
      <c r="AC37" s="34"/>
    </row>
    <row r="38" spans="2:31" ht="17.25" customHeight="1" x14ac:dyDescent="0.15">
      <c r="B38" s="599"/>
      <c r="C38" s="592" t="s">
        <v>13</v>
      </c>
      <c r="D38" s="592"/>
      <c r="E38" s="572">
        <v>49</v>
      </c>
      <c r="F38" s="573"/>
      <c r="G38" s="573"/>
      <c r="H38" s="572">
        <v>48</v>
      </c>
      <c r="I38" s="573"/>
      <c r="J38" s="574"/>
      <c r="K38" s="573">
        <v>217</v>
      </c>
      <c r="L38" s="573"/>
      <c r="M38" s="574"/>
      <c r="N38" s="573">
        <v>18</v>
      </c>
      <c r="O38" s="573"/>
      <c r="P38" s="573"/>
      <c r="Q38" s="572">
        <v>21</v>
      </c>
      <c r="R38" s="573"/>
      <c r="S38" s="574"/>
      <c r="T38" s="573">
        <v>18</v>
      </c>
      <c r="U38" s="573"/>
      <c r="V38" s="573"/>
      <c r="W38" s="572">
        <v>16</v>
      </c>
      <c r="X38" s="573"/>
      <c r="Y38" s="574"/>
      <c r="Z38" s="572">
        <v>3</v>
      </c>
      <c r="AA38" s="573"/>
      <c r="AB38" s="574"/>
      <c r="AC38" s="34"/>
    </row>
    <row r="39" spans="2:31" ht="17.25" customHeight="1" x14ac:dyDescent="0.15">
      <c r="B39" s="599"/>
      <c r="C39" s="593"/>
      <c r="D39" s="594"/>
      <c r="E39" s="164" t="s">
        <v>186</v>
      </c>
      <c r="F39" s="165">
        <v>62</v>
      </c>
      <c r="G39" s="166" t="s">
        <v>187</v>
      </c>
      <c r="H39" s="164" t="s">
        <v>186</v>
      </c>
      <c r="I39" s="165">
        <v>72</v>
      </c>
      <c r="J39" s="167" t="s">
        <v>187</v>
      </c>
      <c r="K39" s="166" t="s">
        <v>186</v>
      </c>
      <c r="L39" s="165">
        <v>228</v>
      </c>
      <c r="M39" s="167" t="s">
        <v>187</v>
      </c>
      <c r="N39" s="166" t="s">
        <v>186</v>
      </c>
      <c r="O39" s="165">
        <v>22</v>
      </c>
      <c r="P39" s="166" t="s">
        <v>187</v>
      </c>
      <c r="Q39" s="164" t="s">
        <v>186</v>
      </c>
      <c r="R39" s="165">
        <v>24</v>
      </c>
      <c r="S39" s="167" t="s">
        <v>187</v>
      </c>
      <c r="T39" s="166" t="s">
        <v>186</v>
      </c>
      <c r="U39" s="165">
        <v>21</v>
      </c>
      <c r="V39" s="166" t="s">
        <v>187</v>
      </c>
      <c r="W39" s="164" t="s">
        <v>186</v>
      </c>
      <c r="X39" s="165">
        <v>1</v>
      </c>
      <c r="Y39" s="167" t="s">
        <v>187</v>
      </c>
      <c r="Z39" s="164" t="s">
        <v>186</v>
      </c>
      <c r="AA39" s="165">
        <v>2</v>
      </c>
      <c r="AB39" s="167" t="s">
        <v>187</v>
      </c>
    </row>
    <row r="40" spans="2:31" ht="17.25" customHeight="1" x14ac:dyDescent="0.15">
      <c r="B40" s="599"/>
      <c r="C40" s="592" t="s">
        <v>15</v>
      </c>
      <c r="D40" s="592"/>
      <c r="E40" s="572">
        <v>47</v>
      </c>
      <c r="F40" s="573"/>
      <c r="G40" s="573"/>
      <c r="H40" s="572">
        <v>27</v>
      </c>
      <c r="I40" s="573"/>
      <c r="J40" s="574"/>
      <c r="K40" s="573">
        <v>148</v>
      </c>
      <c r="L40" s="573"/>
      <c r="M40" s="574"/>
      <c r="N40" s="573">
        <v>12</v>
      </c>
      <c r="O40" s="573"/>
      <c r="P40" s="573"/>
      <c r="Q40" s="572">
        <v>16</v>
      </c>
      <c r="R40" s="573"/>
      <c r="S40" s="574"/>
      <c r="T40" s="573">
        <v>2</v>
      </c>
      <c r="U40" s="573"/>
      <c r="V40" s="573"/>
      <c r="W40" s="572">
        <v>1</v>
      </c>
      <c r="X40" s="573"/>
      <c r="Y40" s="574"/>
      <c r="Z40" s="572">
        <v>1</v>
      </c>
      <c r="AA40" s="573"/>
      <c r="AB40" s="574"/>
    </row>
    <row r="41" spans="2:31" ht="17.25" customHeight="1" x14ac:dyDescent="0.15">
      <c r="B41" s="599"/>
      <c r="C41" s="593"/>
      <c r="D41" s="594"/>
      <c r="E41" s="164" t="s">
        <v>186</v>
      </c>
      <c r="F41" s="165">
        <v>66</v>
      </c>
      <c r="G41" s="166" t="s">
        <v>187</v>
      </c>
      <c r="H41" s="164" t="s">
        <v>186</v>
      </c>
      <c r="I41" s="165">
        <v>40</v>
      </c>
      <c r="J41" s="167" t="s">
        <v>187</v>
      </c>
      <c r="K41" s="166" t="s">
        <v>186</v>
      </c>
      <c r="L41" s="165">
        <v>160</v>
      </c>
      <c r="M41" s="167" t="s">
        <v>187</v>
      </c>
      <c r="N41" s="166" t="s">
        <v>186</v>
      </c>
      <c r="O41" s="165">
        <v>18</v>
      </c>
      <c r="P41" s="166" t="s">
        <v>187</v>
      </c>
      <c r="Q41" s="164" t="s">
        <v>186</v>
      </c>
      <c r="R41" s="165">
        <v>26</v>
      </c>
      <c r="S41" s="167" t="s">
        <v>91</v>
      </c>
      <c r="T41" s="166" t="s">
        <v>186</v>
      </c>
      <c r="U41" s="165">
        <v>0</v>
      </c>
      <c r="V41" s="166" t="s">
        <v>187</v>
      </c>
      <c r="W41" s="164" t="s">
        <v>186</v>
      </c>
      <c r="X41" s="165">
        <v>0</v>
      </c>
      <c r="Y41" s="167" t="s">
        <v>187</v>
      </c>
      <c r="Z41" s="164" t="s">
        <v>186</v>
      </c>
      <c r="AA41" s="165">
        <v>1</v>
      </c>
      <c r="AB41" s="167" t="s">
        <v>187</v>
      </c>
    </row>
    <row r="42" spans="2:31" ht="17.25" customHeight="1" x14ac:dyDescent="0.15">
      <c r="B42" s="599"/>
      <c r="C42" s="592" t="s">
        <v>16</v>
      </c>
      <c r="D42" s="592"/>
      <c r="E42" s="572">
        <v>75</v>
      </c>
      <c r="F42" s="573"/>
      <c r="G42" s="573"/>
      <c r="H42" s="572">
        <v>80</v>
      </c>
      <c r="I42" s="573"/>
      <c r="J42" s="574"/>
      <c r="K42" s="573">
        <v>297</v>
      </c>
      <c r="L42" s="573"/>
      <c r="M42" s="574"/>
      <c r="N42" s="573">
        <v>30</v>
      </c>
      <c r="O42" s="573"/>
      <c r="P42" s="573"/>
      <c r="Q42" s="572">
        <v>55</v>
      </c>
      <c r="R42" s="573"/>
      <c r="S42" s="574"/>
      <c r="T42" s="573">
        <v>8</v>
      </c>
      <c r="U42" s="573"/>
      <c r="V42" s="573"/>
      <c r="W42" s="572">
        <v>12</v>
      </c>
      <c r="X42" s="573"/>
      <c r="Y42" s="574"/>
      <c r="Z42" s="572">
        <v>5</v>
      </c>
      <c r="AA42" s="573"/>
      <c r="AB42" s="574"/>
    </row>
    <row r="43" spans="2:31" ht="17.25" customHeight="1" x14ac:dyDescent="0.15">
      <c r="B43" s="599"/>
      <c r="C43" s="593"/>
      <c r="D43" s="594"/>
      <c r="E43" s="164" t="s">
        <v>186</v>
      </c>
      <c r="F43" s="165">
        <v>70</v>
      </c>
      <c r="G43" s="166" t="s">
        <v>187</v>
      </c>
      <c r="H43" s="164" t="s">
        <v>186</v>
      </c>
      <c r="I43" s="165">
        <v>87</v>
      </c>
      <c r="J43" s="167" t="s">
        <v>187</v>
      </c>
      <c r="K43" s="166" t="s">
        <v>186</v>
      </c>
      <c r="L43" s="165">
        <v>258</v>
      </c>
      <c r="M43" s="167" t="s">
        <v>187</v>
      </c>
      <c r="N43" s="166" t="s">
        <v>186</v>
      </c>
      <c r="O43" s="165">
        <v>26</v>
      </c>
      <c r="P43" s="166" t="s">
        <v>187</v>
      </c>
      <c r="Q43" s="164" t="s">
        <v>186</v>
      </c>
      <c r="R43" s="165">
        <v>53</v>
      </c>
      <c r="S43" s="167" t="s">
        <v>187</v>
      </c>
      <c r="T43" s="166" t="s">
        <v>186</v>
      </c>
      <c r="U43" s="165">
        <v>11</v>
      </c>
      <c r="V43" s="166" t="s">
        <v>187</v>
      </c>
      <c r="W43" s="164" t="s">
        <v>186</v>
      </c>
      <c r="X43" s="165">
        <v>0</v>
      </c>
      <c r="Y43" s="167" t="s">
        <v>187</v>
      </c>
      <c r="Z43" s="164" t="s">
        <v>186</v>
      </c>
      <c r="AA43" s="165">
        <v>6</v>
      </c>
      <c r="AB43" s="167" t="s">
        <v>187</v>
      </c>
    </row>
    <row r="44" spans="2:31" ht="18" customHeight="1" x14ac:dyDescent="0.15">
      <c r="B44" s="599"/>
      <c r="C44" s="592" t="s">
        <v>9</v>
      </c>
      <c r="D44" s="592"/>
      <c r="E44" s="572">
        <v>0</v>
      </c>
      <c r="F44" s="573"/>
      <c r="G44" s="573"/>
      <c r="H44" s="572">
        <v>0</v>
      </c>
      <c r="I44" s="573"/>
      <c r="J44" s="574"/>
      <c r="K44" s="573">
        <v>0</v>
      </c>
      <c r="L44" s="573"/>
      <c r="M44" s="574"/>
      <c r="N44" s="573">
        <v>0</v>
      </c>
      <c r="O44" s="573"/>
      <c r="P44" s="573"/>
      <c r="Q44" s="572">
        <v>0</v>
      </c>
      <c r="R44" s="573"/>
      <c r="S44" s="574"/>
      <c r="T44" s="573">
        <v>0</v>
      </c>
      <c r="U44" s="573"/>
      <c r="V44" s="573"/>
      <c r="W44" s="572">
        <v>0</v>
      </c>
      <c r="X44" s="573"/>
      <c r="Y44" s="574"/>
      <c r="Z44" s="572">
        <v>0</v>
      </c>
      <c r="AA44" s="573"/>
      <c r="AB44" s="574"/>
    </row>
    <row r="45" spans="2:31" ht="18" customHeight="1" x14ac:dyDescent="0.15">
      <c r="B45" s="599"/>
      <c r="C45" s="593" t="s">
        <v>148</v>
      </c>
      <c r="D45" s="594"/>
      <c r="E45" s="164" t="s">
        <v>186</v>
      </c>
      <c r="F45" s="165">
        <v>0</v>
      </c>
      <c r="G45" s="166" t="s">
        <v>187</v>
      </c>
      <c r="H45" s="164" t="s">
        <v>186</v>
      </c>
      <c r="I45" s="165">
        <v>1</v>
      </c>
      <c r="J45" s="167" t="s">
        <v>187</v>
      </c>
      <c r="K45" s="166" t="s">
        <v>186</v>
      </c>
      <c r="L45" s="165">
        <v>2</v>
      </c>
      <c r="M45" s="167" t="s">
        <v>91</v>
      </c>
      <c r="N45" s="166" t="s">
        <v>186</v>
      </c>
      <c r="O45" s="165">
        <v>0</v>
      </c>
      <c r="P45" s="166" t="s">
        <v>187</v>
      </c>
      <c r="Q45" s="164" t="s">
        <v>186</v>
      </c>
      <c r="R45" s="165">
        <v>0</v>
      </c>
      <c r="S45" s="167" t="s">
        <v>187</v>
      </c>
      <c r="T45" s="166" t="s">
        <v>186</v>
      </c>
      <c r="U45" s="165">
        <v>0</v>
      </c>
      <c r="V45" s="166" t="s">
        <v>187</v>
      </c>
      <c r="W45" s="164" t="s">
        <v>186</v>
      </c>
      <c r="X45" s="165">
        <v>0</v>
      </c>
      <c r="Y45" s="167" t="s">
        <v>187</v>
      </c>
      <c r="Z45" s="164" t="s">
        <v>186</v>
      </c>
      <c r="AA45" s="165">
        <v>0</v>
      </c>
      <c r="AB45" s="167" t="s">
        <v>187</v>
      </c>
    </row>
    <row r="46" spans="2:31" ht="18" customHeight="1" x14ac:dyDescent="0.15">
      <c r="B46" s="599"/>
      <c r="C46" s="592" t="s">
        <v>177</v>
      </c>
      <c r="D46" s="592"/>
      <c r="E46" s="572">
        <v>0</v>
      </c>
      <c r="F46" s="573"/>
      <c r="G46" s="573"/>
      <c r="H46" s="572">
        <v>0</v>
      </c>
      <c r="I46" s="573"/>
      <c r="J46" s="574"/>
      <c r="K46" s="573">
        <v>0</v>
      </c>
      <c r="L46" s="573"/>
      <c r="M46" s="574"/>
      <c r="N46" s="573">
        <v>0</v>
      </c>
      <c r="O46" s="573"/>
      <c r="P46" s="573"/>
      <c r="Q46" s="572">
        <v>0</v>
      </c>
      <c r="R46" s="573"/>
      <c r="S46" s="574"/>
      <c r="T46" s="572">
        <v>0</v>
      </c>
      <c r="U46" s="573"/>
      <c r="V46" s="573"/>
      <c r="W46" s="572">
        <v>0</v>
      </c>
      <c r="X46" s="573"/>
      <c r="Y46" s="574"/>
      <c r="Z46" s="572">
        <v>0</v>
      </c>
      <c r="AA46" s="573"/>
      <c r="AB46" s="574"/>
    </row>
    <row r="47" spans="2:31" ht="18" customHeight="1" x14ac:dyDescent="0.15">
      <c r="B47" s="616"/>
      <c r="C47" s="615" t="s">
        <v>178</v>
      </c>
      <c r="D47" s="615"/>
      <c r="E47" s="163" t="s">
        <v>186</v>
      </c>
      <c r="F47" s="155">
        <v>0</v>
      </c>
      <c r="G47" s="154" t="s">
        <v>187</v>
      </c>
      <c r="H47" s="163" t="s">
        <v>186</v>
      </c>
      <c r="I47" s="155">
        <v>0</v>
      </c>
      <c r="J47" s="156" t="s">
        <v>187</v>
      </c>
      <c r="K47" s="154" t="s">
        <v>186</v>
      </c>
      <c r="L47" s="155">
        <v>0</v>
      </c>
      <c r="M47" s="156" t="s">
        <v>187</v>
      </c>
      <c r="N47" s="154" t="s">
        <v>186</v>
      </c>
      <c r="O47" s="155">
        <v>0</v>
      </c>
      <c r="P47" s="154" t="s">
        <v>187</v>
      </c>
      <c r="Q47" s="163" t="s">
        <v>186</v>
      </c>
      <c r="R47" s="155">
        <v>0</v>
      </c>
      <c r="S47" s="156" t="s">
        <v>187</v>
      </c>
      <c r="T47" s="154" t="s">
        <v>186</v>
      </c>
      <c r="U47" s="155">
        <v>0</v>
      </c>
      <c r="V47" s="154" t="s">
        <v>187</v>
      </c>
      <c r="W47" s="163" t="s">
        <v>186</v>
      </c>
      <c r="X47" s="155">
        <v>0</v>
      </c>
      <c r="Y47" s="156" t="s">
        <v>187</v>
      </c>
      <c r="Z47" s="163" t="s">
        <v>186</v>
      </c>
      <c r="AA47" s="155">
        <v>0</v>
      </c>
      <c r="AB47" s="156" t="s">
        <v>187</v>
      </c>
      <c r="AE47" s="49"/>
    </row>
    <row r="48" spans="2:31" ht="15" customHeight="1" x14ac:dyDescent="0.15">
      <c r="B48" s="618" t="s">
        <v>243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</row>
    <row r="49" spans="2:28" ht="15" customHeight="1" x14ac:dyDescent="0.15"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</row>
    <row r="50" spans="2:28" x14ac:dyDescent="0.15">
      <c r="B50" s="614" t="s">
        <v>181</v>
      </c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</row>
    <row r="51" spans="2:28" x14ac:dyDescent="0.15">
      <c r="B51" s="30"/>
      <c r="C51" s="30"/>
      <c r="D51" s="30"/>
      <c r="E51" s="30"/>
      <c r="F51" s="30"/>
      <c r="G51" s="30"/>
      <c r="H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8" x14ac:dyDescent="0.15"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</row>
  </sheetData>
  <mergeCells count="312">
    <mergeCell ref="W32:Y32"/>
    <mergeCell ref="T27:V27"/>
    <mergeCell ref="Z25:AB25"/>
    <mergeCell ref="N38:P38"/>
    <mergeCell ref="N36:P36"/>
    <mergeCell ref="Z36:AB36"/>
    <mergeCell ref="Q40:S40"/>
    <mergeCell ref="N26:P26"/>
    <mergeCell ref="N30:P30"/>
    <mergeCell ref="N28:P28"/>
    <mergeCell ref="W26:Y26"/>
    <mergeCell ref="W36:Y36"/>
    <mergeCell ref="N27:P27"/>
    <mergeCell ref="Q30:S30"/>
    <mergeCell ref="Z38:AB38"/>
    <mergeCell ref="W40:Y40"/>
    <mergeCell ref="T40:V40"/>
    <mergeCell ref="T38:V38"/>
    <mergeCell ref="Q36:S36"/>
    <mergeCell ref="T36:V36"/>
    <mergeCell ref="T28:V28"/>
    <mergeCell ref="T34:V34"/>
    <mergeCell ref="W28:Y28"/>
    <mergeCell ref="W27:Y27"/>
    <mergeCell ref="Q32:S32"/>
    <mergeCell ref="Q34:S34"/>
    <mergeCell ref="Q18:S18"/>
    <mergeCell ref="K30:M30"/>
    <mergeCell ref="H28:J28"/>
    <mergeCell ref="K28:M28"/>
    <mergeCell ref="K27:M27"/>
    <mergeCell ref="H27:J27"/>
    <mergeCell ref="N22:P22"/>
    <mergeCell ref="K24:M24"/>
    <mergeCell ref="H25:J25"/>
    <mergeCell ref="Q28:S28"/>
    <mergeCell ref="Q20:S20"/>
    <mergeCell ref="Q24:S24"/>
    <mergeCell ref="Q21:S21"/>
    <mergeCell ref="H36:J36"/>
    <mergeCell ref="K36:M36"/>
    <mergeCell ref="H32:J32"/>
    <mergeCell ref="K34:M34"/>
    <mergeCell ref="N32:P32"/>
    <mergeCell ref="K32:M32"/>
    <mergeCell ref="N34:P34"/>
    <mergeCell ref="N18:P18"/>
    <mergeCell ref="H18:J18"/>
    <mergeCell ref="K25:M25"/>
    <mergeCell ref="K23:M23"/>
    <mergeCell ref="N24:P24"/>
    <mergeCell ref="Z32:AB32"/>
    <mergeCell ref="W44:Y44"/>
    <mergeCell ref="T44:V44"/>
    <mergeCell ref="T42:V42"/>
    <mergeCell ref="N15:P15"/>
    <mergeCell ref="N16:P16"/>
    <mergeCell ref="Q44:S44"/>
    <mergeCell ref="W38:Y38"/>
    <mergeCell ref="Z17:AB17"/>
    <mergeCell ref="Z34:AB34"/>
    <mergeCell ref="W34:Y34"/>
    <mergeCell ref="Q27:S27"/>
    <mergeCell ref="Q26:S26"/>
    <mergeCell ref="W30:Y30"/>
    <mergeCell ref="Z26:AB26"/>
    <mergeCell ref="Z30:AB30"/>
    <mergeCell ref="T26:V26"/>
    <mergeCell ref="Z28:AB28"/>
    <mergeCell ref="Z27:AB27"/>
    <mergeCell ref="Z18:AB18"/>
    <mergeCell ref="Q15:S15"/>
    <mergeCell ref="T32:V32"/>
    <mergeCell ref="T18:V18"/>
    <mergeCell ref="T30:V30"/>
    <mergeCell ref="C45:D45"/>
    <mergeCell ref="Z52:AB52"/>
    <mergeCell ref="Z42:AB42"/>
    <mergeCell ref="W42:Y42"/>
    <mergeCell ref="T52:V52"/>
    <mergeCell ref="W52:Y52"/>
    <mergeCell ref="C43:D43"/>
    <mergeCell ref="Q52:S52"/>
    <mergeCell ref="B50:AB50"/>
    <mergeCell ref="Z46:AB46"/>
    <mergeCell ref="C47:D47"/>
    <mergeCell ref="B37:B47"/>
    <mergeCell ref="Z40:AB40"/>
    <mergeCell ref="N52:P52"/>
    <mergeCell ref="K52:M52"/>
    <mergeCell ref="H52:J52"/>
    <mergeCell ref="Z44:AB44"/>
    <mergeCell ref="Q38:S38"/>
    <mergeCell ref="E52:G52"/>
    <mergeCell ref="B49:AB49"/>
    <mergeCell ref="B48:AB48"/>
    <mergeCell ref="H44:J44"/>
    <mergeCell ref="K44:M44"/>
    <mergeCell ref="C46:D46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T9:V9"/>
    <mergeCell ref="W11:Y11"/>
    <mergeCell ref="W9:Y9"/>
    <mergeCell ref="T8:V8"/>
    <mergeCell ref="T10:V10"/>
    <mergeCell ref="K10:M10"/>
    <mergeCell ref="K11:M11"/>
    <mergeCell ref="H9:J9"/>
    <mergeCell ref="E10:G10"/>
    <mergeCell ref="E8:G8"/>
    <mergeCell ref="H8:J8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Q12:S12"/>
    <mergeCell ref="N8:P8"/>
    <mergeCell ref="H11:J11"/>
    <mergeCell ref="T12:V12"/>
    <mergeCell ref="T11:V11"/>
    <mergeCell ref="Q8:S8"/>
    <mergeCell ref="Q9:S9"/>
    <mergeCell ref="Q10:S10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T21:V21"/>
    <mergeCell ref="W21:Y21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B6:B12"/>
    <mergeCell ref="K14:M14"/>
    <mergeCell ref="E12:G12"/>
    <mergeCell ref="K12:M12"/>
    <mergeCell ref="H13:J13"/>
    <mergeCell ref="C9:D9"/>
    <mergeCell ref="H10:J10"/>
    <mergeCell ref="N12:P12"/>
    <mergeCell ref="W18:Y18"/>
    <mergeCell ref="N9:P9"/>
    <mergeCell ref="N10:P10"/>
    <mergeCell ref="Q11:S11"/>
    <mergeCell ref="N11:P11"/>
    <mergeCell ref="T24:V24"/>
    <mergeCell ref="W24:Y24"/>
    <mergeCell ref="Z15:AB15"/>
    <mergeCell ref="Z24:AB24"/>
    <mergeCell ref="N23:P23"/>
    <mergeCell ref="Q23:S23"/>
    <mergeCell ref="T23:V23"/>
    <mergeCell ref="W23:Y23"/>
    <mergeCell ref="Z23:AB23"/>
    <mergeCell ref="Z22:AB22"/>
    <mergeCell ref="N19:P19"/>
    <mergeCell ref="Q19:S19"/>
    <mergeCell ref="T19:V19"/>
    <mergeCell ref="W19:Y19"/>
    <mergeCell ref="Z19:AB19"/>
    <mergeCell ref="Z20:AB20"/>
    <mergeCell ref="Z21:AB21"/>
    <mergeCell ref="Q22:S22"/>
    <mergeCell ref="T22:V22"/>
    <mergeCell ref="W22:Y22"/>
    <mergeCell ref="N20:P20"/>
    <mergeCell ref="T20:V20"/>
    <mergeCell ref="W20:Y20"/>
    <mergeCell ref="N21:P21"/>
    <mergeCell ref="E25:G25"/>
    <mergeCell ref="Q25:S25"/>
    <mergeCell ref="T25:V25"/>
    <mergeCell ref="E21:G21"/>
    <mergeCell ref="H21:J21"/>
    <mergeCell ref="K21:M21"/>
    <mergeCell ref="W25:Y25"/>
    <mergeCell ref="N25:P25"/>
    <mergeCell ref="W13:Y13"/>
    <mergeCell ref="E16:G16"/>
    <mergeCell ref="H16:J16"/>
    <mergeCell ref="K16:M16"/>
    <mergeCell ref="E17:G17"/>
    <mergeCell ref="H17:J17"/>
    <mergeCell ref="E13:G13"/>
    <mergeCell ref="E19:G19"/>
    <mergeCell ref="H19:J19"/>
    <mergeCell ref="K19:M19"/>
    <mergeCell ref="E18:G18"/>
    <mergeCell ref="K18:M18"/>
    <mergeCell ref="E20:G20"/>
    <mergeCell ref="H20:J20"/>
    <mergeCell ref="K20:M20"/>
    <mergeCell ref="E23:G23"/>
    <mergeCell ref="Z13:AB13"/>
    <mergeCell ref="T13:V13"/>
    <mergeCell ref="Q16:S16"/>
    <mergeCell ref="K17:M17"/>
    <mergeCell ref="N17:P17"/>
    <mergeCell ref="Q17:S17"/>
    <mergeCell ref="E15:G15"/>
    <mergeCell ref="H15:J15"/>
    <mergeCell ref="K15:M15"/>
    <mergeCell ref="Z16:AB16"/>
    <mergeCell ref="T17:V17"/>
    <mergeCell ref="E14:G14"/>
    <mergeCell ref="T14:V14"/>
    <mergeCell ref="W15:Y15"/>
    <mergeCell ref="W17:Y17"/>
    <mergeCell ref="T16:V16"/>
    <mergeCell ref="Z14:AB14"/>
    <mergeCell ref="W14:Y14"/>
    <mergeCell ref="T15:V15"/>
    <mergeCell ref="W16:Y16"/>
    <mergeCell ref="B28:B31"/>
    <mergeCell ref="K26:M26"/>
    <mergeCell ref="H26:J26"/>
    <mergeCell ref="H30:J30"/>
    <mergeCell ref="E30:G30"/>
    <mergeCell ref="E26:G26"/>
    <mergeCell ref="E27:G27"/>
    <mergeCell ref="C30:D30"/>
    <mergeCell ref="C31:D31"/>
    <mergeCell ref="C28:D28"/>
    <mergeCell ref="C29:D29"/>
    <mergeCell ref="B27:D27"/>
    <mergeCell ref="E28:G28"/>
    <mergeCell ref="E24:G24"/>
    <mergeCell ref="H46:J46"/>
    <mergeCell ref="K46:M46"/>
    <mergeCell ref="C40:D40"/>
    <mergeCell ref="E38:G38"/>
    <mergeCell ref="C44:D44"/>
    <mergeCell ref="K42:M42"/>
    <mergeCell ref="B22:C22"/>
    <mergeCell ref="E22:G22"/>
    <mergeCell ref="H22:J22"/>
    <mergeCell ref="K22:M22"/>
    <mergeCell ref="H42:J42"/>
    <mergeCell ref="H34:J34"/>
    <mergeCell ref="E44:G44"/>
    <mergeCell ref="H40:J40"/>
    <mergeCell ref="C42:D42"/>
    <mergeCell ref="K40:M40"/>
    <mergeCell ref="C37:D37"/>
    <mergeCell ref="E34:G34"/>
    <mergeCell ref="C36:D36"/>
    <mergeCell ref="H38:J38"/>
    <mergeCell ref="K38:M38"/>
    <mergeCell ref="H24:J24"/>
    <mergeCell ref="H23:J23"/>
    <mergeCell ref="C32:D32"/>
    <mergeCell ref="E32:G32"/>
    <mergeCell ref="C34:D34"/>
    <mergeCell ref="C35:D35"/>
    <mergeCell ref="E42:G42"/>
    <mergeCell ref="E40:G40"/>
    <mergeCell ref="E36:G36"/>
    <mergeCell ref="C41:D41"/>
    <mergeCell ref="C39:D39"/>
    <mergeCell ref="C38:D38"/>
    <mergeCell ref="N42:P42"/>
    <mergeCell ref="N40:P40"/>
    <mergeCell ref="N44:P44"/>
    <mergeCell ref="Q42:S42"/>
    <mergeCell ref="N46:P46"/>
    <mergeCell ref="T46:V46"/>
    <mergeCell ref="Q46:S46"/>
    <mergeCell ref="W46:Y46"/>
    <mergeCell ref="E46:G4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 activeCell="O2" sqref="O2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295" t="s">
        <v>197</v>
      </c>
      <c r="Y2" s="613"/>
      <c r="Z2" s="613"/>
      <c r="AA2" s="613"/>
      <c r="AB2" s="613"/>
    </row>
    <row r="3" spans="2:37" ht="25.5" customHeight="1" x14ac:dyDescent="0.15">
      <c r="B3" s="153"/>
      <c r="C3" s="588" t="s">
        <v>159</v>
      </c>
      <c r="D3" s="589"/>
      <c r="E3" s="568" t="s">
        <v>73</v>
      </c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9"/>
    </row>
    <row r="4" spans="2:37" ht="25.5" customHeight="1" x14ac:dyDescent="0.15">
      <c r="B4" s="76"/>
      <c r="D4" s="161"/>
      <c r="E4" s="570" t="s">
        <v>74</v>
      </c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9"/>
      <c r="Q4" s="568" t="s">
        <v>75</v>
      </c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9"/>
    </row>
    <row r="5" spans="2:37" ht="25.5" customHeight="1" x14ac:dyDescent="0.15">
      <c r="B5" s="77" t="s">
        <v>5</v>
      </c>
      <c r="D5" s="161"/>
      <c r="E5" s="639" t="s">
        <v>204</v>
      </c>
      <c r="F5" s="632"/>
      <c r="G5" s="632"/>
      <c r="H5" s="639" t="s">
        <v>76</v>
      </c>
      <c r="I5" s="632"/>
      <c r="J5" s="640"/>
      <c r="K5" s="407" t="s">
        <v>77</v>
      </c>
      <c r="L5" s="407"/>
      <c r="M5" s="407"/>
      <c r="N5" s="631" t="s">
        <v>78</v>
      </c>
      <c r="O5" s="623"/>
      <c r="P5" s="624"/>
      <c r="Q5" s="632" t="s">
        <v>79</v>
      </c>
      <c r="R5" s="632"/>
      <c r="S5" s="632"/>
      <c r="T5" s="631" t="s">
        <v>76</v>
      </c>
      <c r="U5" s="623"/>
      <c r="V5" s="624"/>
      <c r="W5" s="407" t="s">
        <v>77</v>
      </c>
      <c r="X5" s="407"/>
      <c r="Y5" s="358"/>
      <c r="Z5" s="623" t="s">
        <v>78</v>
      </c>
      <c r="AA5" s="623"/>
      <c r="AB5" s="624"/>
    </row>
    <row r="6" spans="2:37" ht="17.25" customHeight="1" x14ac:dyDescent="0.15">
      <c r="B6" s="559" t="s">
        <v>7</v>
      </c>
      <c r="C6" s="357">
        <v>26</v>
      </c>
      <c r="D6" s="358"/>
      <c r="E6" s="611">
        <v>119</v>
      </c>
      <c r="F6" s="588"/>
      <c r="G6" s="588"/>
      <c r="H6" s="611">
        <v>74</v>
      </c>
      <c r="I6" s="588"/>
      <c r="J6" s="589"/>
      <c r="K6" s="612">
        <v>1642</v>
      </c>
      <c r="L6" s="588"/>
      <c r="M6" s="588"/>
      <c r="N6" s="611">
        <v>3107</v>
      </c>
      <c r="O6" s="588"/>
      <c r="P6" s="589"/>
      <c r="Q6" s="612">
        <v>0</v>
      </c>
      <c r="R6" s="588"/>
      <c r="S6" s="588"/>
      <c r="T6" s="611">
        <v>0</v>
      </c>
      <c r="U6" s="588"/>
      <c r="V6" s="589"/>
      <c r="W6" s="612">
        <v>0</v>
      </c>
      <c r="X6" s="588"/>
      <c r="Y6" s="589"/>
      <c r="Z6" s="612">
        <v>0</v>
      </c>
      <c r="AA6" s="588"/>
      <c r="AB6" s="589"/>
      <c r="AD6" s="27"/>
    </row>
    <row r="7" spans="2:37" ht="17.25" customHeight="1" x14ac:dyDescent="0.15">
      <c r="B7" s="560"/>
      <c r="C7" s="325">
        <v>27</v>
      </c>
      <c r="D7" s="326"/>
      <c r="E7" s="562">
        <v>122</v>
      </c>
      <c r="F7" s="563"/>
      <c r="G7" s="563"/>
      <c r="H7" s="562">
        <v>77</v>
      </c>
      <c r="I7" s="563"/>
      <c r="J7" s="564"/>
      <c r="K7" s="565">
        <v>1589</v>
      </c>
      <c r="L7" s="563"/>
      <c r="M7" s="563"/>
      <c r="N7" s="562">
        <v>3036</v>
      </c>
      <c r="O7" s="563"/>
      <c r="P7" s="564"/>
      <c r="Q7" s="565">
        <v>0</v>
      </c>
      <c r="R7" s="563"/>
      <c r="S7" s="563"/>
      <c r="T7" s="562">
        <v>0</v>
      </c>
      <c r="U7" s="563"/>
      <c r="V7" s="564"/>
      <c r="W7" s="565">
        <v>0</v>
      </c>
      <c r="X7" s="563"/>
      <c r="Y7" s="564"/>
      <c r="Z7" s="565">
        <v>0</v>
      </c>
      <c r="AA7" s="563"/>
      <c r="AB7" s="564"/>
    </row>
    <row r="8" spans="2:37" ht="17.25" customHeight="1" x14ac:dyDescent="0.15">
      <c r="B8" s="560"/>
      <c r="C8" s="325">
        <v>28</v>
      </c>
      <c r="D8" s="326"/>
      <c r="E8" s="562">
        <v>118</v>
      </c>
      <c r="F8" s="563"/>
      <c r="G8" s="563"/>
      <c r="H8" s="562">
        <v>76</v>
      </c>
      <c r="I8" s="563"/>
      <c r="J8" s="564"/>
      <c r="K8" s="565">
        <v>1573</v>
      </c>
      <c r="L8" s="563"/>
      <c r="M8" s="563"/>
      <c r="N8" s="562">
        <v>3007</v>
      </c>
      <c r="O8" s="563"/>
      <c r="P8" s="564"/>
      <c r="Q8" s="565">
        <v>0</v>
      </c>
      <c r="R8" s="563"/>
      <c r="S8" s="563"/>
      <c r="T8" s="562">
        <v>0</v>
      </c>
      <c r="U8" s="563"/>
      <c r="V8" s="564"/>
      <c r="W8" s="565">
        <v>0</v>
      </c>
      <c r="X8" s="563"/>
      <c r="Y8" s="564"/>
      <c r="Z8" s="565">
        <v>0</v>
      </c>
      <c r="AA8" s="563"/>
      <c r="AB8" s="564"/>
    </row>
    <row r="9" spans="2:37" ht="17.25" customHeight="1" x14ac:dyDescent="0.15">
      <c r="B9" s="560"/>
      <c r="C9" s="325">
        <v>29</v>
      </c>
      <c r="D9" s="326"/>
      <c r="E9" s="562">
        <v>123</v>
      </c>
      <c r="F9" s="563"/>
      <c r="G9" s="563"/>
      <c r="H9" s="562">
        <v>75</v>
      </c>
      <c r="I9" s="563"/>
      <c r="J9" s="564"/>
      <c r="K9" s="565">
        <v>1557</v>
      </c>
      <c r="L9" s="563"/>
      <c r="M9" s="563"/>
      <c r="N9" s="562">
        <v>2968</v>
      </c>
      <c r="O9" s="563"/>
      <c r="P9" s="564"/>
      <c r="Q9" s="565">
        <v>0</v>
      </c>
      <c r="R9" s="563"/>
      <c r="S9" s="563"/>
      <c r="T9" s="562">
        <v>0</v>
      </c>
      <c r="U9" s="563"/>
      <c r="V9" s="564"/>
      <c r="W9" s="565">
        <v>0</v>
      </c>
      <c r="X9" s="563"/>
      <c r="Y9" s="564"/>
      <c r="Z9" s="565">
        <v>0</v>
      </c>
      <c r="AA9" s="563"/>
      <c r="AB9" s="564"/>
    </row>
    <row r="10" spans="2:37" ht="17.25" customHeight="1" x14ac:dyDescent="0.15">
      <c r="B10" s="560"/>
      <c r="C10" s="325">
        <v>30</v>
      </c>
      <c r="D10" s="326"/>
      <c r="E10" s="562">
        <v>120</v>
      </c>
      <c r="F10" s="563"/>
      <c r="G10" s="563"/>
      <c r="H10" s="562">
        <v>73</v>
      </c>
      <c r="I10" s="563"/>
      <c r="J10" s="564"/>
      <c r="K10" s="565">
        <v>1543</v>
      </c>
      <c r="L10" s="563"/>
      <c r="M10" s="563"/>
      <c r="N10" s="562">
        <v>2946</v>
      </c>
      <c r="O10" s="563"/>
      <c r="P10" s="564"/>
      <c r="Q10" s="565">
        <v>0</v>
      </c>
      <c r="R10" s="563"/>
      <c r="S10" s="563"/>
      <c r="T10" s="562">
        <v>0</v>
      </c>
      <c r="U10" s="563"/>
      <c r="V10" s="564"/>
      <c r="W10" s="565">
        <v>1</v>
      </c>
      <c r="X10" s="563"/>
      <c r="Y10" s="564"/>
      <c r="Z10" s="565">
        <v>1</v>
      </c>
      <c r="AA10" s="563"/>
      <c r="AB10" s="564"/>
    </row>
    <row r="11" spans="2:37" ht="17.25" customHeight="1" x14ac:dyDescent="0.15">
      <c r="B11" s="560"/>
      <c r="C11" s="330" t="s">
        <v>233</v>
      </c>
      <c r="D11" s="326"/>
      <c r="E11" s="562">
        <v>116</v>
      </c>
      <c r="F11" s="563"/>
      <c r="G11" s="563"/>
      <c r="H11" s="562">
        <v>72</v>
      </c>
      <c r="I11" s="563"/>
      <c r="J11" s="564"/>
      <c r="K11" s="565">
        <v>1505</v>
      </c>
      <c r="L11" s="563"/>
      <c r="M11" s="563"/>
      <c r="N11" s="562">
        <v>2889</v>
      </c>
      <c r="O11" s="563"/>
      <c r="P11" s="564"/>
      <c r="Q11" s="565">
        <v>0</v>
      </c>
      <c r="R11" s="563"/>
      <c r="S11" s="563"/>
      <c r="T11" s="562">
        <v>0</v>
      </c>
      <c r="U11" s="563"/>
      <c r="V11" s="564"/>
      <c r="W11" s="565">
        <v>0</v>
      </c>
      <c r="X11" s="563"/>
      <c r="Y11" s="564"/>
      <c r="Z11" s="565">
        <v>0</v>
      </c>
      <c r="AA11" s="563"/>
      <c r="AB11" s="564"/>
    </row>
    <row r="12" spans="2:37" ht="17.25" customHeight="1" x14ac:dyDescent="0.15">
      <c r="B12" s="561"/>
      <c r="C12" s="328">
        <v>2</v>
      </c>
      <c r="D12" s="329"/>
      <c r="E12" s="555">
        <v>105</v>
      </c>
      <c r="F12" s="556"/>
      <c r="G12" s="556"/>
      <c r="H12" s="555">
        <v>68</v>
      </c>
      <c r="I12" s="556"/>
      <c r="J12" s="557"/>
      <c r="K12" s="558">
        <v>1456</v>
      </c>
      <c r="L12" s="556"/>
      <c r="M12" s="556"/>
      <c r="N12" s="555">
        <v>2787</v>
      </c>
      <c r="O12" s="556"/>
      <c r="P12" s="557"/>
      <c r="Q12" s="558">
        <v>0</v>
      </c>
      <c r="R12" s="556"/>
      <c r="S12" s="556"/>
      <c r="T12" s="555">
        <v>0</v>
      </c>
      <c r="U12" s="556"/>
      <c r="V12" s="557"/>
      <c r="W12" s="558">
        <v>0</v>
      </c>
      <c r="X12" s="556"/>
      <c r="Y12" s="557"/>
      <c r="Z12" s="558">
        <v>0</v>
      </c>
      <c r="AA12" s="556"/>
      <c r="AB12" s="557"/>
      <c r="AD12" s="64"/>
      <c r="AE12" s="64"/>
      <c r="AF12" s="64"/>
      <c r="AG12" s="64"/>
      <c r="AH12" s="64"/>
      <c r="AI12" s="64"/>
      <c r="AJ12" s="64"/>
      <c r="AK12" s="64"/>
    </row>
    <row r="13" spans="2:37" ht="17.25" customHeight="1" x14ac:dyDescent="0.15">
      <c r="B13" s="319" t="s">
        <v>229</v>
      </c>
      <c r="C13" s="320"/>
      <c r="D13" s="87" t="s">
        <v>216</v>
      </c>
      <c r="E13" s="595">
        <v>123</v>
      </c>
      <c r="F13" s="596"/>
      <c r="G13" s="596"/>
      <c r="H13" s="595">
        <v>97</v>
      </c>
      <c r="I13" s="596"/>
      <c r="J13" s="597"/>
      <c r="K13" s="596">
        <v>1470</v>
      </c>
      <c r="L13" s="596"/>
      <c r="M13" s="596"/>
      <c r="N13" s="595">
        <v>2724</v>
      </c>
      <c r="O13" s="596"/>
      <c r="P13" s="597"/>
      <c r="Q13" s="596">
        <v>0</v>
      </c>
      <c r="R13" s="596"/>
      <c r="S13" s="596"/>
      <c r="T13" s="595">
        <v>0</v>
      </c>
      <c r="U13" s="596"/>
      <c r="V13" s="597"/>
      <c r="W13" s="596">
        <v>0</v>
      </c>
      <c r="X13" s="596"/>
      <c r="Y13" s="597"/>
      <c r="Z13" s="596">
        <v>0</v>
      </c>
      <c r="AA13" s="596"/>
      <c r="AB13" s="597"/>
      <c r="AC13" s="50"/>
      <c r="AD13" s="64"/>
    </row>
    <row r="14" spans="2:37" ht="17.25" customHeight="1" x14ac:dyDescent="0.15">
      <c r="B14" s="76"/>
      <c r="D14" s="88"/>
      <c r="E14" s="606"/>
      <c r="F14" s="607"/>
      <c r="G14" s="607"/>
      <c r="H14" s="606"/>
      <c r="I14" s="607"/>
      <c r="J14" s="607"/>
      <c r="K14" s="606"/>
      <c r="L14" s="607"/>
      <c r="M14" s="607"/>
      <c r="N14" s="606"/>
      <c r="O14" s="607"/>
      <c r="P14" s="607"/>
      <c r="Q14" s="606"/>
      <c r="R14" s="607"/>
      <c r="S14" s="607"/>
      <c r="T14" s="606"/>
      <c r="U14" s="607"/>
      <c r="V14" s="607"/>
      <c r="W14" s="606"/>
      <c r="X14" s="607"/>
      <c r="Y14" s="607"/>
      <c r="Z14" s="606"/>
      <c r="AA14" s="607"/>
      <c r="AB14" s="608"/>
      <c r="AC14" s="50"/>
      <c r="AD14" s="64"/>
    </row>
    <row r="15" spans="2:37" ht="17.25" customHeight="1" x14ac:dyDescent="0.15">
      <c r="B15" s="98"/>
      <c r="C15" s="66"/>
      <c r="D15" s="87" t="s">
        <v>217</v>
      </c>
      <c r="E15" s="595">
        <v>119</v>
      </c>
      <c r="F15" s="596"/>
      <c r="G15" s="596"/>
      <c r="H15" s="595">
        <v>127</v>
      </c>
      <c r="I15" s="596"/>
      <c r="J15" s="597"/>
      <c r="K15" s="596">
        <v>1478</v>
      </c>
      <c r="L15" s="596"/>
      <c r="M15" s="596"/>
      <c r="N15" s="595">
        <v>2815</v>
      </c>
      <c r="O15" s="596"/>
      <c r="P15" s="597"/>
      <c r="Q15" s="596">
        <v>0</v>
      </c>
      <c r="R15" s="596"/>
      <c r="S15" s="596"/>
      <c r="T15" s="595">
        <v>0</v>
      </c>
      <c r="U15" s="596"/>
      <c r="V15" s="597"/>
      <c r="W15" s="596">
        <v>0</v>
      </c>
      <c r="X15" s="596"/>
      <c r="Y15" s="597"/>
      <c r="Z15" s="596">
        <v>0</v>
      </c>
      <c r="AA15" s="596"/>
      <c r="AB15" s="597"/>
    </row>
    <row r="16" spans="2:37" ht="17.25" customHeight="1" x14ac:dyDescent="0.15">
      <c r="B16" s="98"/>
      <c r="C16" s="66"/>
      <c r="D16" s="87" t="s">
        <v>218</v>
      </c>
      <c r="E16" s="595">
        <v>84</v>
      </c>
      <c r="F16" s="596"/>
      <c r="G16" s="596"/>
      <c r="H16" s="595">
        <v>109</v>
      </c>
      <c r="I16" s="596"/>
      <c r="J16" s="597"/>
      <c r="K16" s="596">
        <v>1531</v>
      </c>
      <c r="L16" s="596"/>
      <c r="M16" s="596"/>
      <c r="N16" s="595">
        <v>2984</v>
      </c>
      <c r="O16" s="596"/>
      <c r="P16" s="597"/>
      <c r="Q16" s="596">
        <v>0</v>
      </c>
      <c r="R16" s="596"/>
      <c r="S16" s="596"/>
      <c r="T16" s="595">
        <v>0</v>
      </c>
      <c r="U16" s="596"/>
      <c r="V16" s="597"/>
      <c r="W16" s="596">
        <v>0</v>
      </c>
      <c r="X16" s="596"/>
      <c r="Y16" s="597"/>
      <c r="Z16" s="596">
        <v>0</v>
      </c>
      <c r="AA16" s="596"/>
      <c r="AB16" s="597"/>
    </row>
    <row r="17" spans="2:28" ht="17.25" customHeight="1" x14ac:dyDescent="0.15">
      <c r="B17" s="78"/>
      <c r="C17" s="212"/>
      <c r="D17" s="87" t="s">
        <v>222</v>
      </c>
      <c r="E17" s="595">
        <v>94</v>
      </c>
      <c r="F17" s="596"/>
      <c r="G17" s="596"/>
      <c r="H17" s="595">
        <v>67</v>
      </c>
      <c r="I17" s="596"/>
      <c r="J17" s="597"/>
      <c r="K17" s="596">
        <v>1453</v>
      </c>
      <c r="L17" s="596"/>
      <c r="M17" s="596"/>
      <c r="N17" s="595">
        <v>2790</v>
      </c>
      <c r="O17" s="596"/>
      <c r="P17" s="597"/>
      <c r="Q17" s="596">
        <v>0</v>
      </c>
      <c r="R17" s="596"/>
      <c r="S17" s="596"/>
      <c r="T17" s="595">
        <v>0</v>
      </c>
      <c r="U17" s="596"/>
      <c r="V17" s="597"/>
      <c r="W17" s="596">
        <v>0</v>
      </c>
      <c r="X17" s="596"/>
      <c r="Y17" s="597"/>
      <c r="Z17" s="596">
        <v>0</v>
      </c>
      <c r="AA17" s="596"/>
      <c r="AB17" s="597"/>
    </row>
    <row r="18" spans="2:28" ht="17.25" customHeight="1" x14ac:dyDescent="0.15">
      <c r="B18" s="98"/>
      <c r="C18" s="66"/>
      <c r="D18" s="87" t="s">
        <v>224</v>
      </c>
      <c r="E18" s="595">
        <v>92</v>
      </c>
      <c r="F18" s="596"/>
      <c r="G18" s="596"/>
      <c r="H18" s="595">
        <v>54</v>
      </c>
      <c r="I18" s="596"/>
      <c r="J18" s="597"/>
      <c r="K18" s="596">
        <v>1558</v>
      </c>
      <c r="L18" s="596"/>
      <c r="M18" s="596"/>
      <c r="N18" s="595">
        <v>2965</v>
      </c>
      <c r="O18" s="596"/>
      <c r="P18" s="597"/>
      <c r="Q18" s="596">
        <v>0</v>
      </c>
      <c r="R18" s="596"/>
      <c r="S18" s="596"/>
      <c r="T18" s="595">
        <v>0</v>
      </c>
      <c r="U18" s="596"/>
      <c r="V18" s="597"/>
      <c r="W18" s="596">
        <v>0</v>
      </c>
      <c r="X18" s="596"/>
      <c r="Y18" s="597"/>
      <c r="Z18" s="596">
        <v>0</v>
      </c>
      <c r="AA18" s="596"/>
      <c r="AB18" s="597"/>
    </row>
    <row r="19" spans="2:28" ht="17.25" customHeight="1" x14ac:dyDescent="0.15">
      <c r="B19" s="78"/>
      <c r="C19" s="212"/>
      <c r="D19" s="87" t="s">
        <v>225</v>
      </c>
      <c r="E19" s="595">
        <v>103</v>
      </c>
      <c r="F19" s="596"/>
      <c r="G19" s="596"/>
      <c r="H19" s="595">
        <v>43</v>
      </c>
      <c r="I19" s="596"/>
      <c r="J19" s="597"/>
      <c r="K19" s="596">
        <v>1365</v>
      </c>
      <c r="L19" s="596"/>
      <c r="M19" s="596"/>
      <c r="N19" s="595">
        <v>2678</v>
      </c>
      <c r="O19" s="596"/>
      <c r="P19" s="597"/>
      <c r="Q19" s="596">
        <v>0</v>
      </c>
      <c r="R19" s="596"/>
      <c r="S19" s="596"/>
      <c r="T19" s="595">
        <v>0</v>
      </c>
      <c r="U19" s="596"/>
      <c r="V19" s="597"/>
      <c r="W19" s="596">
        <v>0</v>
      </c>
      <c r="X19" s="596"/>
      <c r="Y19" s="597"/>
      <c r="Z19" s="596">
        <v>0</v>
      </c>
      <c r="AA19" s="596"/>
      <c r="AB19" s="597"/>
    </row>
    <row r="20" spans="2:28" ht="17.25" customHeight="1" x14ac:dyDescent="0.15">
      <c r="B20" s="78"/>
      <c r="C20" s="212"/>
      <c r="D20" s="87" t="s">
        <v>226</v>
      </c>
      <c r="E20" s="595">
        <v>68</v>
      </c>
      <c r="F20" s="596"/>
      <c r="G20" s="596"/>
      <c r="H20" s="595">
        <v>66</v>
      </c>
      <c r="I20" s="596"/>
      <c r="J20" s="597"/>
      <c r="K20" s="596">
        <v>1508</v>
      </c>
      <c r="L20" s="596"/>
      <c r="M20" s="596"/>
      <c r="N20" s="595">
        <v>2888</v>
      </c>
      <c r="O20" s="596"/>
      <c r="P20" s="597"/>
      <c r="Q20" s="596">
        <v>0</v>
      </c>
      <c r="R20" s="596"/>
      <c r="S20" s="596"/>
      <c r="T20" s="595">
        <v>0</v>
      </c>
      <c r="U20" s="596"/>
      <c r="V20" s="597"/>
      <c r="W20" s="596">
        <v>0</v>
      </c>
      <c r="X20" s="596"/>
      <c r="Y20" s="597"/>
      <c r="Z20" s="596">
        <v>0</v>
      </c>
      <c r="AA20" s="596"/>
      <c r="AB20" s="597"/>
    </row>
    <row r="21" spans="2:28" ht="17.25" customHeight="1" x14ac:dyDescent="0.15">
      <c r="B21" s="78"/>
      <c r="C21" s="212"/>
      <c r="D21" s="87" t="s">
        <v>227</v>
      </c>
      <c r="E21" s="595">
        <v>88</v>
      </c>
      <c r="F21" s="596"/>
      <c r="G21" s="596"/>
      <c r="H21" s="595">
        <v>43</v>
      </c>
      <c r="I21" s="596"/>
      <c r="J21" s="597"/>
      <c r="K21" s="596">
        <v>1336</v>
      </c>
      <c r="L21" s="596"/>
      <c r="M21" s="596"/>
      <c r="N21" s="595">
        <v>2581</v>
      </c>
      <c r="O21" s="596"/>
      <c r="P21" s="597"/>
      <c r="Q21" s="596">
        <v>0</v>
      </c>
      <c r="R21" s="596"/>
      <c r="S21" s="596"/>
      <c r="T21" s="595">
        <v>0</v>
      </c>
      <c r="U21" s="596"/>
      <c r="V21" s="597"/>
      <c r="W21" s="596">
        <v>0</v>
      </c>
      <c r="X21" s="596"/>
      <c r="Y21" s="597"/>
      <c r="Z21" s="596">
        <v>0</v>
      </c>
      <c r="AA21" s="596"/>
      <c r="AB21" s="597"/>
    </row>
    <row r="22" spans="2:28" ht="17.25" customHeight="1" x14ac:dyDescent="0.15">
      <c r="B22" s="319" t="s">
        <v>239</v>
      </c>
      <c r="C22" s="320"/>
      <c r="D22" s="87" t="s">
        <v>228</v>
      </c>
      <c r="E22" s="595">
        <v>99</v>
      </c>
      <c r="F22" s="596"/>
      <c r="G22" s="596"/>
      <c r="H22" s="595">
        <v>54</v>
      </c>
      <c r="I22" s="596"/>
      <c r="J22" s="597"/>
      <c r="K22" s="596">
        <v>1513</v>
      </c>
      <c r="L22" s="596"/>
      <c r="M22" s="596"/>
      <c r="N22" s="595">
        <v>2919</v>
      </c>
      <c r="O22" s="596"/>
      <c r="P22" s="597"/>
      <c r="Q22" s="596">
        <v>0</v>
      </c>
      <c r="R22" s="596"/>
      <c r="S22" s="596"/>
      <c r="T22" s="595">
        <v>0</v>
      </c>
      <c r="U22" s="596"/>
      <c r="V22" s="597"/>
      <c r="W22" s="596">
        <v>0</v>
      </c>
      <c r="X22" s="596"/>
      <c r="Y22" s="597"/>
      <c r="Z22" s="596">
        <v>0</v>
      </c>
      <c r="AA22" s="596"/>
      <c r="AB22" s="597"/>
    </row>
    <row r="23" spans="2:28" ht="17.25" customHeight="1" x14ac:dyDescent="0.15">
      <c r="B23" s="98"/>
      <c r="C23" s="66"/>
      <c r="D23" s="87" t="s">
        <v>231</v>
      </c>
      <c r="E23" s="595">
        <v>98</v>
      </c>
      <c r="F23" s="596"/>
      <c r="G23" s="596"/>
      <c r="H23" s="595">
        <v>36</v>
      </c>
      <c r="I23" s="596"/>
      <c r="J23" s="597"/>
      <c r="K23" s="596">
        <v>1298</v>
      </c>
      <c r="L23" s="596"/>
      <c r="M23" s="596"/>
      <c r="N23" s="595">
        <v>2466</v>
      </c>
      <c r="O23" s="596"/>
      <c r="P23" s="597"/>
      <c r="Q23" s="596">
        <v>0</v>
      </c>
      <c r="R23" s="596"/>
      <c r="S23" s="596"/>
      <c r="T23" s="595">
        <v>0</v>
      </c>
      <c r="U23" s="596"/>
      <c r="V23" s="597"/>
      <c r="W23" s="596">
        <v>0</v>
      </c>
      <c r="X23" s="596"/>
      <c r="Y23" s="597"/>
      <c r="Z23" s="596">
        <v>0</v>
      </c>
      <c r="AA23" s="596"/>
      <c r="AB23" s="597"/>
    </row>
    <row r="24" spans="2:28" ht="17.25" customHeight="1" x14ac:dyDescent="0.15">
      <c r="B24" s="98"/>
      <c r="C24" s="66"/>
      <c r="D24" s="87" t="s">
        <v>213</v>
      </c>
      <c r="E24" s="595">
        <v>156</v>
      </c>
      <c r="F24" s="596"/>
      <c r="G24" s="596"/>
      <c r="H24" s="595">
        <v>59</v>
      </c>
      <c r="I24" s="596"/>
      <c r="J24" s="597"/>
      <c r="K24" s="596">
        <v>1533</v>
      </c>
      <c r="L24" s="596"/>
      <c r="M24" s="596"/>
      <c r="N24" s="595">
        <v>2900</v>
      </c>
      <c r="O24" s="596"/>
      <c r="P24" s="597"/>
      <c r="Q24" s="596">
        <v>0</v>
      </c>
      <c r="R24" s="596"/>
      <c r="S24" s="596"/>
      <c r="T24" s="595">
        <v>0</v>
      </c>
      <c r="U24" s="596"/>
      <c r="V24" s="597"/>
      <c r="W24" s="596">
        <v>0</v>
      </c>
      <c r="X24" s="596"/>
      <c r="Y24" s="597"/>
      <c r="Z24" s="596">
        <v>0</v>
      </c>
      <c r="AA24" s="596"/>
      <c r="AB24" s="597"/>
    </row>
    <row r="25" spans="2:28" ht="17.25" customHeight="1" x14ac:dyDescent="0.15">
      <c r="B25" s="98"/>
      <c r="C25" s="66"/>
      <c r="D25" s="87" t="s">
        <v>215</v>
      </c>
      <c r="E25" s="595">
        <v>150</v>
      </c>
      <c r="F25" s="596"/>
      <c r="G25" s="596"/>
      <c r="H25" s="595">
        <v>45</v>
      </c>
      <c r="I25" s="596"/>
      <c r="J25" s="597"/>
      <c r="K25" s="596">
        <v>1253</v>
      </c>
      <c r="L25" s="596"/>
      <c r="M25" s="596"/>
      <c r="N25" s="595">
        <v>2437</v>
      </c>
      <c r="O25" s="596"/>
      <c r="P25" s="597"/>
      <c r="Q25" s="596">
        <v>0</v>
      </c>
      <c r="R25" s="596"/>
      <c r="S25" s="596"/>
      <c r="T25" s="595">
        <v>0</v>
      </c>
      <c r="U25" s="596"/>
      <c r="V25" s="597"/>
      <c r="W25" s="596">
        <v>0</v>
      </c>
      <c r="X25" s="596"/>
      <c r="Y25" s="597"/>
      <c r="Z25" s="596">
        <v>0</v>
      </c>
      <c r="AA25" s="596"/>
      <c r="AB25" s="597"/>
    </row>
    <row r="26" spans="2:28" ht="17.25" customHeight="1" x14ac:dyDescent="0.15">
      <c r="B26" s="98"/>
      <c r="C26" s="66"/>
      <c r="D26" s="91" t="s">
        <v>216</v>
      </c>
      <c r="E26" s="602">
        <f>E28+E30+E34+E36+E38+E40+E42+E44+E46</f>
        <v>133</v>
      </c>
      <c r="F26" s="600"/>
      <c r="G26" s="600"/>
      <c r="H26" s="602">
        <f>H28+H30+H34+H36+H38+H40+H42+H44+H46</f>
        <v>84</v>
      </c>
      <c r="I26" s="600"/>
      <c r="J26" s="601"/>
      <c r="K26" s="600">
        <f>K28+K30+K34+K36+K38+K40+K42+K44+K46</f>
        <v>1523</v>
      </c>
      <c r="L26" s="600"/>
      <c r="M26" s="600"/>
      <c r="N26" s="602">
        <f>N28+N30+N34+N36+N38+N40+N42+N44+N46</f>
        <v>2837</v>
      </c>
      <c r="O26" s="600"/>
      <c r="P26" s="601"/>
      <c r="Q26" s="600">
        <f>Q28+Q30+Q34+Q36+Q38+Q40+Q42+Q44+Q46</f>
        <v>0</v>
      </c>
      <c r="R26" s="600"/>
      <c r="S26" s="600"/>
      <c r="T26" s="602">
        <f>T28+T30+T34+T36+T38+T40+T42+T44+T46</f>
        <v>0</v>
      </c>
      <c r="U26" s="600"/>
      <c r="V26" s="601"/>
      <c r="W26" s="600">
        <f>W28+W30+W34+W36+W38+W40+W42+W44+W46</f>
        <v>0</v>
      </c>
      <c r="X26" s="600"/>
      <c r="Y26" s="601"/>
      <c r="Z26" s="600">
        <f>Z28+Z30+Z34+Z36+Z38+Z40+Z42+Z44+Z46</f>
        <v>0</v>
      </c>
      <c r="AA26" s="600"/>
      <c r="AB26" s="601"/>
    </row>
    <row r="27" spans="2:28" ht="20.25" customHeight="1" x14ac:dyDescent="0.15">
      <c r="B27" s="580" t="s">
        <v>8</v>
      </c>
      <c r="C27" s="581"/>
      <c r="D27" s="582"/>
      <c r="E27" s="339">
        <f>IF(ISERROR((E26-E13)/E13*100),"―",(E26-E13)/E13*100)</f>
        <v>8.1300813008130071</v>
      </c>
      <c r="F27" s="340"/>
      <c r="G27" s="340"/>
      <c r="H27" s="339">
        <f>IF(ISERROR((H26-H13)/H13*100),"―",(H26-H13)/H13*100)</f>
        <v>-13.402061855670103</v>
      </c>
      <c r="I27" s="340"/>
      <c r="J27" s="364"/>
      <c r="K27" s="340">
        <f>IF(ISERROR((K26-K13)/K13*100),"―",(K26-K13)/K13*100)</f>
        <v>3.6054421768707483</v>
      </c>
      <c r="L27" s="340"/>
      <c r="M27" s="340"/>
      <c r="N27" s="339">
        <f>IF(ISERROR((N26-N13)/N13*100),"―",(N26-N13)/N13*100)</f>
        <v>4.1483113069016158</v>
      </c>
      <c r="O27" s="340"/>
      <c r="P27" s="364"/>
      <c r="Q27" s="620" t="str">
        <f>IF(ISERROR((Q26-Q13)/Q13*100),"―",(Q26-Q13)/Q13*100)</f>
        <v>―</v>
      </c>
      <c r="R27" s="620"/>
      <c r="S27" s="620"/>
      <c r="T27" s="621" t="str">
        <f>IF(ISERROR((T26-T13)/T13*100),"―",(T26-T13)/T13*100)</f>
        <v>―</v>
      </c>
      <c r="U27" s="620"/>
      <c r="V27" s="622"/>
      <c r="W27" s="620" t="str">
        <f>IF(ISERROR((W26-W13)/W13*100),"―",(W26-W13)/W13*100)</f>
        <v>―</v>
      </c>
      <c r="X27" s="620"/>
      <c r="Y27" s="622"/>
      <c r="Z27" s="620" t="str">
        <f>IF(ISERROR((Z26-Z13)/Z13*100),"―",(Z26-Z13)/Z13*100)</f>
        <v>―</v>
      </c>
      <c r="AA27" s="620"/>
      <c r="AB27" s="622"/>
    </row>
    <row r="28" spans="2:28" ht="17.25" customHeight="1" x14ac:dyDescent="0.15">
      <c r="B28" s="586" t="s">
        <v>88</v>
      </c>
      <c r="C28" s="404" t="s">
        <v>9</v>
      </c>
      <c r="D28" s="332"/>
      <c r="E28" s="625">
        <v>88</v>
      </c>
      <c r="F28" s="626"/>
      <c r="G28" s="626"/>
      <c r="H28" s="625">
        <v>44</v>
      </c>
      <c r="I28" s="626"/>
      <c r="J28" s="627"/>
      <c r="K28" s="626">
        <v>988</v>
      </c>
      <c r="L28" s="626"/>
      <c r="M28" s="626"/>
      <c r="N28" s="625">
        <v>1868</v>
      </c>
      <c r="O28" s="626"/>
      <c r="P28" s="627"/>
      <c r="Q28" s="626">
        <v>0</v>
      </c>
      <c r="R28" s="626"/>
      <c r="S28" s="626"/>
      <c r="T28" s="625">
        <v>0</v>
      </c>
      <c r="U28" s="626"/>
      <c r="V28" s="627"/>
      <c r="W28" s="626">
        <v>0</v>
      </c>
      <c r="X28" s="626"/>
      <c r="Y28" s="627"/>
      <c r="Z28" s="626">
        <v>0</v>
      </c>
      <c r="AA28" s="626"/>
      <c r="AB28" s="627"/>
    </row>
    <row r="29" spans="2:28" ht="17.25" customHeight="1" x14ac:dyDescent="0.15">
      <c r="B29" s="584"/>
      <c r="C29" s="337"/>
      <c r="D29" s="338"/>
      <c r="E29" s="183" t="s">
        <v>186</v>
      </c>
      <c r="F29" s="184">
        <v>79</v>
      </c>
      <c r="G29" s="185" t="s">
        <v>187</v>
      </c>
      <c r="H29" s="183" t="s">
        <v>186</v>
      </c>
      <c r="I29" s="184">
        <v>53</v>
      </c>
      <c r="J29" s="186" t="s">
        <v>187</v>
      </c>
      <c r="K29" s="185" t="s">
        <v>186</v>
      </c>
      <c r="L29" s="165">
        <v>953</v>
      </c>
      <c r="M29" s="185" t="s">
        <v>187</v>
      </c>
      <c r="N29" s="183" t="s">
        <v>186</v>
      </c>
      <c r="O29" s="165">
        <v>1784</v>
      </c>
      <c r="P29" s="186" t="s">
        <v>187</v>
      </c>
      <c r="Q29" s="185" t="s">
        <v>186</v>
      </c>
      <c r="R29" s="184">
        <v>0</v>
      </c>
      <c r="S29" s="185" t="s">
        <v>187</v>
      </c>
      <c r="T29" s="183" t="s">
        <v>211</v>
      </c>
      <c r="U29" s="184">
        <v>0</v>
      </c>
      <c r="V29" s="186" t="s">
        <v>187</v>
      </c>
      <c r="W29" s="185" t="s">
        <v>186</v>
      </c>
      <c r="X29" s="184">
        <v>0</v>
      </c>
      <c r="Y29" s="186" t="s">
        <v>187</v>
      </c>
      <c r="Z29" s="185" t="s">
        <v>186</v>
      </c>
      <c r="AA29" s="184">
        <v>0</v>
      </c>
      <c r="AB29" s="186" t="s">
        <v>187</v>
      </c>
    </row>
    <row r="30" spans="2:28" ht="17.25" customHeight="1" x14ac:dyDescent="0.15">
      <c r="B30" s="584"/>
      <c r="C30" s="404" t="s">
        <v>10</v>
      </c>
      <c r="D30" s="332"/>
      <c r="E30" s="625">
        <v>3</v>
      </c>
      <c r="F30" s="626"/>
      <c r="G30" s="626"/>
      <c r="H30" s="625">
        <v>2</v>
      </c>
      <c r="I30" s="626"/>
      <c r="J30" s="627"/>
      <c r="K30" s="626">
        <v>31</v>
      </c>
      <c r="L30" s="626"/>
      <c r="M30" s="626"/>
      <c r="N30" s="625">
        <v>51</v>
      </c>
      <c r="O30" s="626"/>
      <c r="P30" s="627"/>
      <c r="Q30" s="626">
        <v>0</v>
      </c>
      <c r="R30" s="626"/>
      <c r="S30" s="626"/>
      <c r="T30" s="625">
        <v>0</v>
      </c>
      <c r="U30" s="626"/>
      <c r="V30" s="627"/>
      <c r="W30" s="626">
        <v>0</v>
      </c>
      <c r="X30" s="626"/>
      <c r="Y30" s="627"/>
      <c r="Z30" s="626">
        <v>0</v>
      </c>
      <c r="AA30" s="626"/>
      <c r="AB30" s="627"/>
    </row>
    <row r="31" spans="2:28" ht="17.25" customHeight="1" x14ac:dyDescent="0.15">
      <c r="B31" s="584"/>
      <c r="C31" s="404"/>
      <c r="D31" s="332"/>
      <c r="E31" s="183" t="s">
        <v>186</v>
      </c>
      <c r="F31" s="184">
        <v>5</v>
      </c>
      <c r="G31" s="185" t="s">
        <v>187</v>
      </c>
      <c r="H31" s="183" t="s">
        <v>186</v>
      </c>
      <c r="I31" s="184">
        <v>4</v>
      </c>
      <c r="J31" s="186" t="s">
        <v>187</v>
      </c>
      <c r="K31" s="185" t="s">
        <v>186</v>
      </c>
      <c r="L31" s="165">
        <v>27</v>
      </c>
      <c r="M31" s="185" t="s">
        <v>187</v>
      </c>
      <c r="N31" s="183" t="s">
        <v>186</v>
      </c>
      <c r="O31" s="165">
        <v>47</v>
      </c>
      <c r="P31" s="186" t="s">
        <v>187</v>
      </c>
      <c r="Q31" s="185" t="s">
        <v>186</v>
      </c>
      <c r="R31" s="184">
        <v>0</v>
      </c>
      <c r="S31" s="185" t="s">
        <v>187</v>
      </c>
      <c r="T31" s="183" t="s">
        <v>186</v>
      </c>
      <c r="U31" s="184">
        <v>0</v>
      </c>
      <c r="V31" s="186" t="s">
        <v>187</v>
      </c>
      <c r="W31" s="185" t="s">
        <v>186</v>
      </c>
      <c r="X31" s="184">
        <v>0</v>
      </c>
      <c r="Y31" s="186" t="s">
        <v>187</v>
      </c>
      <c r="Z31" s="185" t="s">
        <v>186</v>
      </c>
      <c r="AA31" s="184">
        <v>0</v>
      </c>
      <c r="AB31" s="186" t="s">
        <v>187</v>
      </c>
    </row>
    <row r="32" spans="2:28" ht="17.25" customHeight="1" x14ac:dyDescent="0.15">
      <c r="B32" s="159" t="s">
        <v>103</v>
      </c>
      <c r="C32" s="410" t="s">
        <v>105</v>
      </c>
      <c r="D32" s="348"/>
      <c r="E32" s="628">
        <v>3</v>
      </c>
      <c r="F32" s="629"/>
      <c r="G32" s="629"/>
      <c r="H32" s="628">
        <v>1</v>
      </c>
      <c r="I32" s="629"/>
      <c r="J32" s="630"/>
      <c r="K32" s="629">
        <v>18</v>
      </c>
      <c r="L32" s="629"/>
      <c r="M32" s="629"/>
      <c r="N32" s="628">
        <v>29</v>
      </c>
      <c r="O32" s="629"/>
      <c r="P32" s="630"/>
      <c r="Q32" s="629">
        <v>0</v>
      </c>
      <c r="R32" s="629"/>
      <c r="S32" s="629"/>
      <c r="T32" s="628">
        <v>0</v>
      </c>
      <c r="U32" s="629"/>
      <c r="V32" s="630"/>
      <c r="W32" s="629">
        <v>0</v>
      </c>
      <c r="X32" s="629"/>
      <c r="Y32" s="630"/>
      <c r="Z32" s="629">
        <v>0</v>
      </c>
      <c r="AA32" s="629"/>
      <c r="AB32" s="630"/>
    </row>
    <row r="33" spans="2:28" ht="17.25" customHeight="1" x14ac:dyDescent="0.15">
      <c r="B33" s="160">
        <v>5</v>
      </c>
      <c r="C33" s="633"/>
      <c r="D33" s="634"/>
      <c r="E33" s="187" t="s">
        <v>186</v>
      </c>
      <c r="F33" s="188">
        <v>2</v>
      </c>
      <c r="G33" s="189" t="s">
        <v>187</v>
      </c>
      <c r="H33" s="187" t="s">
        <v>186</v>
      </c>
      <c r="I33" s="188">
        <v>4</v>
      </c>
      <c r="J33" s="190" t="s">
        <v>187</v>
      </c>
      <c r="K33" s="189" t="s">
        <v>186</v>
      </c>
      <c r="L33" s="169">
        <v>17</v>
      </c>
      <c r="M33" s="189" t="s">
        <v>91</v>
      </c>
      <c r="N33" s="187" t="s">
        <v>186</v>
      </c>
      <c r="O33" s="169">
        <v>29</v>
      </c>
      <c r="P33" s="190" t="s">
        <v>187</v>
      </c>
      <c r="Q33" s="189" t="s">
        <v>186</v>
      </c>
      <c r="R33" s="188">
        <v>0</v>
      </c>
      <c r="S33" s="189" t="s">
        <v>187</v>
      </c>
      <c r="T33" s="187" t="s">
        <v>186</v>
      </c>
      <c r="U33" s="188">
        <v>0</v>
      </c>
      <c r="V33" s="190" t="s">
        <v>187</v>
      </c>
      <c r="W33" s="189" t="s">
        <v>186</v>
      </c>
      <c r="X33" s="188">
        <v>0</v>
      </c>
      <c r="Y33" s="190" t="s">
        <v>187</v>
      </c>
      <c r="Z33" s="189" t="s">
        <v>186</v>
      </c>
      <c r="AA33" s="188">
        <v>0</v>
      </c>
      <c r="AB33" s="190" t="s">
        <v>187</v>
      </c>
    </row>
    <row r="34" spans="2:28" ht="17.25" customHeight="1" x14ac:dyDescent="0.15">
      <c r="B34" s="159" t="s">
        <v>89</v>
      </c>
      <c r="C34" s="404" t="s">
        <v>11</v>
      </c>
      <c r="D34" s="332"/>
      <c r="E34" s="625">
        <v>13</v>
      </c>
      <c r="F34" s="626"/>
      <c r="G34" s="626"/>
      <c r="H34" s="625">
        <v>13</v>
      </c>
      <c r="I34" s="626"/>
      <c r="J34" s="627"/>
      <c r="K34" s="626">
        <v>132</v>
      </c>
      <c r="L34" s="626"/>
      <c r="M34" s="626"/>
      <c r="N34" s="625">
        <v>235</v>
      </c>
      <c r="O34" s="626"/>
      <c r="P34" s="627"/>
      <c r="Q34" s="626">
        <v>0</v>
      </c>
      <c r="R34" s="626"/>
      <c r="S34" s="626"/>
      <c r="T34" s="625">
        <v>0</v>
      </c>
      <c r="U34" s="626"/>
      <c r="V34" s="627"/>
      <c r="W34" s="626">
        <v>0</v>
      </c>
      <c r="X34" s="626"/>
      <c r="Y34" s="627"/>
      <c r="Z34" s="626">
        <v>0</v>
      </c>
      <c r="AA34" s="626"/>
      <c r="AB34" s="627"/>
    </row>
    <row r="35" spans="2:28" ht="17.25" customHeight="1" x14ac:dyDescent="0.15">
      <c r="B35" s="159" t="s">
        <v>94</v>
      </c>
      <c r="C35" s="337"/>
      <c r="D35" s="338"/>
      <c r="E35" s="183" t="s">
        <v>186</v>
      </c>
      <c r="F35" s="184">
        <v>22</v>
      </c>
      <c r="G35" s="185" t="s">
        <v>187</v>
      </c>
      <c r="H35" s="183" t="s">
        <v>186</v>
      </c>
      <c r="I35" s="184">
        <v>14</v>
      </c>
      <c r="J35" s="186" t="s">
        <v>187</v>
      </c>
      <c r="K35" s="185" t="s">
        <v>186</v>
      </c>
      <c r="L35" s="165">
        <v>113</v>
      </c>
      <c r="M35" s="185" t="s">
        <v>187</v>
      </c>
      <c r="N35" s="183" t="s">
        <v>186</v>
      </c>
      <c r="O35" s="165">
        <v>207</v>
      </c>
      <c r="P35" s="186" t="s">
        <v>187</v>
      </c>
      <c r="Q35" s="185" t="s">
        <v>186</v>
      </c>
      <c r="R35" s="184">
        <v>0</v>
      </c>
      <c r="S35" s="185" t="s">
        <v>187</v>
      </c>
      <c r="T35" s="183" t="s">
        <v>186</v>
      </c>
      <c r="U35" s="184">
        <v>0</v>
      </c>
      <c r="V35" s="186" t="s">
        <v>187</v>
      </c>
      <c r="W35" s="185" t="s">
        <v>186</v>
      </c>
      <c r="X35" s="184">
        <v>0</v>
      </c>
      <c r="Y35" s="186" t="s">
        <v>187</v>
      </c>
      <c r="Z35" s="185" t="s">
        <v>186</v>
      </c>
      <c r="AA35" s="184">
        <v>0</v>
      </c>
      <c r="AB35" s="186" t="s">
        <v>187</v>
      </c>
    </row>
    <row r="36" spans="2:28" ht="17.25" customHeight="1" x14ac:dyDescent="0.15">
      <c r="B36" s="160" t="s">
        <v>124</v>
      </c>
      <c r="C36" s="404" t="s">
        <v>12</v>
      </c>
      <c r="D36" s="332"/>
      <c r="E36" s="625">
        <v>3</v>
      </c>
      <c r="F36" s="626"/>
      <c r="G36" s="626"/>
      <c r="H36" s="625">
        <v>4</v>
      </c>
      <c r="I36" s="626"/>
      <c r="J36" s="627"/>
      <c r="K36" s="626">
        <v>29</v>
      </c>
      <c r="L36" s="626"/>
      <c r="M36" s="626"/>
      <c r="N36" s="625">
        <v>53</v>
      </c>
      <c r="O36" s="626"/>
      <c r="P36" s="627"/>
      <c r="Q36" s="626">
        <v>0</v>
      </c>
      <c r="R36" s="626"/>
      <c r="S36" s="626"/>
      <c r="T36" s="625">
        <v>0</v>
      </c>
      <c r="U36" s="626"/>
      <c r="V36" s="627"/>
      <c r="W36" s="626">
        <v>0</v>
      </c>
      <c r="X36" s="626"/>
      <c r="Y36" s="627"/>
      <c r="Z36" s="626">
        <v>0</v>
      </c>
      <c r="AA36" s="626"/>
      <c r="AB36" s="627"/>
    </row>
    <row r="37" spans="2:28" ht="17.25" customHeight="1" x14ac:dyDescent="0.15">
      <c r="B37" s="584" t="s">
        <v>67</v>
      </c>
      <c r="C37" s="337"/>
      <c r="D37" s="338"/>
      <c r="E37" s="183" t="s">
        <v>186</v>
      </c>
      <c r="F37" s="184">
        <v>3</v>
      </c>
      <c r="G37" s="185" t="s">
        <v>187</v>
      </c>
      <c r="H37" s="183" t="s">
        <v>186</v>
      </c>
      <c r="I37" s="184">
        <v>1</v>
      </c>
      <c r="J37" s="186" t="s">
        <v>187</v>
      </c>
      <c r="K37" s="185" t="s">
        <v>186</v>
      </c>
      <c r="L37" s="165">
        <v>25</v>
      </c>
      <c r="M37" s="185" t="s">
        <v>187</v>
      </c>
      <c r="N37" s="183" t="s">
        <v>186</v>
      </c>
      <c r="O37" s="165">
        <v>44</v>
      </c>
      <c r="P37" s="186" t="s">
        <v>187</v>
      </c>
      <c r="Q37" s="185" t="s">
        <v>186</v>
      </c>
      <c r="R37" s="184">
        <v>0</v>
      </c>
      <c r="S37" s="185" t="s">
        <v>187</v>
      </c>
      <c r="T37" s="183" t="s">
        <v>186</v>
      </c>
      <c r="U37" s="184">
        <v>0</v>
      </c>
      <c r="V37" s="186" t="s">
        <v>187</v>
      </c>
      <c r="W37" s="185" t="s">
        <v>186</v>
      </c>
      <c r="X37" s="184">
        <v>0</v>
      </c>
      <c r="Y37" s="186" t="s">
        <v>187</v>
      </c>
      <c r="Z37" s="185" t="s">
        <v>186</v>
      </c>
      <c r="AA37" s="184">
        <v>0</v>
      </c>
      <c r="AB37" s="186" t="s">
        <v>187</v>
      </c>
    </row>
    <row r="38" spans="2:28" ht="17.25" customHeight="1" x14ac:dyDescent="0.15">
      <c r="B38" s="584"/>
      <c r="C38" s="404" t="s">
        <v>13</v>
      </c>
      <c r="D38" s="332"/>
      <c r="E38" s="625">
        <v>9</v>
      </c>
      <c r="F38" s="626"/>
      <c r="G38" s="626"/>
      <c r="H38" s="625">
        <v>5</v>
      </c>
      <c r="I38" s="626"/>
      <c r="J38" s="627"/>
      <c r="K38" s="626">
        <v>112</v>
      </c>
      <c r="L38" s="626"/>
      <c r="M38" s="626"/>
      <c r="N38" s="625">
        <v>212</v>
      </c>
      <c r="O38" s="626"/>
      <c r="P38" s="627"/>
      <c r="Q38" s="626">
        <v>0</v>
      </c>
      <c r="R38" s="626"/>
      <c r="S38" s="626"/>
      <c r="T38" s="625">
        <v>0</v>
      </c>
      <c r="U38" s="626"/>
      <c r="V38" s="627"/>
      <c r="W38" s="626">
        <v>0</v>
      </c>
      <c r="X38" s="626"/>
      <c r="Y38" s="627"/>
      <c r="Z38" s="626">
        <v>0</v>
      </c>
      <c r="AA38" s="626"/>
      <c r="AB38" s="627"/>
    </row>
    <row r="39" spans="2:28" ht="17.25" customHeight="1" x14ac:dyDescent="0.15">
      <c r="B39" s="584"/>
      <c r="C39" s="337"/>
      <c r="D39" s="338"/>
      <c r="E39" s="183" t="s">
        <v>186</v>
      </c>
      <c r="F39" s="184">
        <v>7</v>
      </c>
      <c r="G39" s="185" t="s">
        <v>187</v>
      </c>
      <c r="H39" s="183" t="s">
        <v>186</v>
      </c>
      <c r="I39" s="184">
        <v>8</v>
      </c>
      <c r="J39" s="186" t="s">
        <v>187</v>
      </c>
      <c r="K39" s="185" t="s">
        <v>186</v>
      </c>
      <c r="L39" s="165">
        <v>124</v>
      </c>
      <c r="M39" s="185" t="s">
        <v>187</v>
      </c>
      <c r="N39" s="183" t="s">
        <v>186</v>
      </c>
      <c r="O39" s="165">
        <v>230</v>
      </c>
      <c r="P39" s="186" t="s">
        <v>187</v>
      </c>
      <c r="Q39" s="185" t="s">
        <v>186</v>
      </c>
      <c r="R39" s="184">
        <v>0</v>
      </c>
      <c r="S39" s="185" t="s">
        <v>187</v>
      </c>
      <c r="T39" s="183" t="s">
        <v>186</v>
      </c>
      <c r="U39" s="184">
        <v>0</v>
      </c>
      <c r="V39" s="186" t="s">
        <v>187</v>
      </c>
      <c r="W39" s="185" t="s">
        <v>186</v>
      </c>
      <c r="X39" s="184">
        <v>0</v>
      </c>
      <c r="Y39" s="186" t="s">
        <v>187</v>
      </c>
      <c r="Z39" s="185" t="s">
        <v>186</v>
      </c>
      <c r="AA39" s="184">
        <v>0</v>
      </c>
      <c r="AB39" s="186" t="s">
        <v>187</v>
      </c>
    </row>
    <row r="40" spans="2:28" ht="17.25" customHeight="1" x14ac:dyDescent="0.15">
      <c r="B40" s="584"/>
      <c r="C40" s="404" t="s">
        <v>15</v>
      </c>
      <c r="D40" s="332"/>
      <c r="E40" s="625">
        <v>8</v>
      </c>
      <c r="F40" s="626"/>
      <c r="G40" s="626"/>
      <c r="H40" s="625">
        <v>8</v>
      </c>
      <c r="I40" s="626"/>
      <c r="J40" s="627"/>
      <c r="K40" s="626">
        <v>96</v>
      </c>
      <c r="L40" s="626"/>
      <c r="M40" s="626"/>
      <c r="N40" s="625">
        <v>180</v>
      </c>
      <c r="O40" s="626"/>
      <c r="P40" s="627"/>
      <c r="Q40" s="626">
        <v>0</v>
      </c>
      <c r="R40" s="626"/>
      <c r="S40" s="626"/>
      <c r="T40" s="625">
        <v>0</v>
      </c>
      <c r="U40" s="626"/>
      <c r="V40" s="627"/>
      <c r="W40" s="626">
        <v>0</v>
      </c>
      <c r="X40" s="626"/>
      <c r="Y40" s="627"/>
      <c r="Z40" s="626">
        <v>0</v>
      </c>
      <c r="AA40" s="626"/>
      <c r="AB40" s="627"/>
    </row>
    <row r="41" spans="2:28" ht="17.25" customHeight="1" x14ac:dyDescent="0.15">
      <c r="B41" s="584"/>
      <c r="C41" s="337"/>
      <c r="D41" s="338"/>
      <c r="E41" s="183" t="s">
        <v>186</v>
      </c>
      <c r="F41" s="184">
        <v>3</v>
      </c>
      <c r="G41" s="185" t="s">
        <v>187</v>
      </c>
      <c r="H41" s="183" t="s">
        <v>186</v>
      </c>
      <c r="I41" s="184">
        <v>7</v>
      </c>
      <c r="J41" s="186" t="s">
        <v>187</v>
      </c>
      <c r="K41" s="185" t="s">
        <v>186</v>
      </c>
      <c r="L41" s="165">
        <v>103</v>
      </c>
      <c r="M41" s="185" t="s">
        <v>187</v>
      </c>
      <c r="N41" s="183" t="s">
        <v>186</v>
      </c>
      <c r="O41" s="165">
        <v>191</v>
      </c>
      <c r="P41" s="186" t="s">
        <v>187</v>
      </c>
      <c r="Q41" s="185" t="s">
        <v>186</v>
      </c>
      <c r="R41" s="184">
        <v>0</v>
      </c>
      <c r="S41" s="185" t="s">
        <v>187</v>
      </c>
      <c r="T41" s="183" t="s">
        <v>186</v>
      </c>
      <c r="U41" s="184">
        <v>0</v>
      </c>
      <c r="V41" s="186" t="s">
        <v>187</v>
      </c>
      <c r="W41" s="185" t="s">
        <v>186</v>
      </c>
      <c r="X41" s="184">
        <v>0</v>
      </c>
      <c r="Y41" s="186" t="s">
        <v>187</v>
      </c>
      <c r="Z41" s="185" t="s">
        <v>186</v>
      </c>
      <c r="AA41" s="184">
        <v>0</v>
      </c>
      <c r="AB41" s="186" t="s">
        <v>187</v>
      </c>
    </row>
    <row r="42" spans="2:28" ht="17.25" customHeight="1" x14ac:dyDescent="0.15">
      <c r="B42" s="584"/>
      <c r="C42" s="404" t="s">
        <v>16</v>
      </c>
      <c r="D42" s="332"/>
      <c r="E42" s="625">
        <v>9</v>
      </c>
      <c r="F42" s="626"/>
      <c r="G42" s="626"/>
      <c r="H42" s="625">
        <v>8</v>
      </c>
      <c r="I42" s="626"/>
      <c r="J42" s="627"/>
      <c r="K42" s="626">
        <v>135</v>
      </c>
      <c r="L42" s="626"/>
      <c r="M42" s="626"/>
      <c r="N42" s="625">
        <v>238</v>
      </c>
      <c r="O42" s="626"/>
      <c r="P42" s="627"/>
      <c r="Q42" s="626">
        <v>0</v>
      </c>
      <c r="R42" s="626"/>
      <c r="S42" s="626"/>
      <c r="T42" s="625">
        <v>0</v>
      </c>
      <c r="U42" s="626"/>
      <c r="V42" s="627"/>
      <c r="W42" s="626">
        <v>0</v>
      </c>
      <c r="X42" s="626"/>
      <c r="Y42" s="627"/>
      <c r="Z42" s="626">
        <v>0</v>
      </c>
      <c r="AA42" s="626"/>
      <c r="AB42" s="627"/>
    </row>
    <row r="43" spans="2:28" ht="17.25" customHeight="1" x14ac:dyDescent="0.15">
      <c r="B43" s="584"/>
      <c r="C43" s="337"/>
      <c r="D43" s="338"/>
      <c r="E43" s="183" t="s">
        <v>186</v>
      </c>
      <c r="F43" s="184">
        <v>4</v>
      </c>
      <c r="G43" s="185" t="s">
        <v>187</v>
      </c>
      <c r="H43" s="183" t="s">
        <v>186</v>
      </c>
      <c r="I43" s="184">
        <v>10</v>
      </c>
      <c r="J43" s="186" t="s">
        <v>187</v>
      </c>
      <c r="K43" s="185" t="s">
        <v>186</v>
      </c>
      <c r="L43" s="165">
        <v>125</v>
      </c>
      <c r="M43" s="185" t="s">
        <v>187</v>
      </c>
      <c r="N43" s="183" t="s">
        <v>186</v>
      </c>
      <c r="O43" s="165">
        <v>221</v>
      </c>
      <c r="P43" s="186" t="s">
        <v>187</v>
      </c>
      <c r="Q43" s="185" t="s">
        <v>186</v>
      </c>
      <c r="R43" s="184">
        <v>0</v>
      </c>
      <c r="S43" s="185" t="s">
        <v>187</v>
      </c>
      <c r="T43" s="183" t="s">
        <v>186</v>
      </c>
      <c r="U43" s="184">
        <v>0</v>
      </c>
      <c r="V43" s="186" t="s">
        <v>187</v>
      </c>
      <c r="W43" s="185" t="s">
        <v>186</v>
      </c>
      <c r="X43" s="184">
        <v>0</v>
      </c>
      <c r="Y43" s="186" t="s">
        <v>187</v>
      </c>
      <c r="Z43" s="185" t="s">
        <v>186</v>
      </c>
      <c r="AA43" s="184">
        <v>0</v>
      </c>
      <c r="AB43" s="186" t="s">
        <v>187</v>
      </c>
    </row>
    <row r="44" spans="2:28" ht="17.25" customHeight="1" x14ac:dyDescent="0.15">
      <c r="B44" s="584"/>
      <c r="C44" s="592" t="s">
        <v>9</v>
      </c>
      <c r="D44" s="638"/>
      <c r="E44" s="625">
        <v>0</v>
      </c>
      <c r="F44" s="626"/>
      <c r="G44" s="626"/>
      <c r="H44" s="625">
        <v>0</v>
      </c>
      <c r="I44" s="626"/>
      <c r="J44" s="627"/>
      <c r="K44" s="626">
        <v>0</v>
      </c>
      <c r="L44" s="626"/>
      <c r="M44" s="626"/>
      <c r="N44" s="625">
        <v>0</v>
      </c>
      <c r="O44" s="626"/>
      <c r="P44" s="627"/>
      <c r="Q44" s="626">
        <v>0</v>
      </c>
      <c r="R44" s="626"/>
      <c r="S44" s="626"/>
      <c r="T44" s="625">
        <v>0</v>
      </c>
      <c r="U44" s="626"/>
      <c r="V44" s="627"/>
      <c r="W44" s="626">
        <v>0</v>
      </c>
      <c r="X44" s="626"/>
      <c r="Y44" s="627"/>
      <c r="Z44" s="626">
        <v>0</v>
      </c>
      <c r="AA44" s="626"/>
      <c r="AB44" s="627"/>
    </row>
    <row r="45" spans="2:28" ht="17.25" customHeight="1" x14ac:dyDescent="0.15">
      <c r="B45" s="584"/>
      <c r="C45" s="593" t="s">
        <v>148</v>
      </c>
      <c r="D45" s="635"/>
      <c r="E45" s="183" t="s">
        <v>186</v>
      </c>
      <c r="F45" s="184">
        <v>0</v>
      </c>
      <c r="G45" s="185" t="s">
        <v>187</v>
      </c>
      <c r="H45" s="183" t="s">
        <v>186</v>
      </c>
      <c r="I45" s="184">
        <v>0</v>
      </c>
      <c r="J45" s="186" t="s">
        <v>187</v>
      </c>
      <c r="K45" s="185" t="s">
        <v>186</v>
      </c>
      <c r="L45" s="165">
        <v>0</v>
      </c>
      <c r="M45" s="185" t="s">
        <v>187</v>
      </c>
      <c r="N45" s="183" t="s">
        <v>186</v>
      </c>
      <c r="O45" s="165">
        <v>0</v>
      </c>
      <c r="P45" s="186" t="s">
        <v>187</v>
      </c>
      <c r="Q45" s="185" t="s">
        <v>186</v>
      </c>
      <c r="R45" s="184">
        <v>0</v>
      </c>
      <c r="S45" s="185" t="s">
        <v>187</v>
      </c>
      <c r="T45" s="183" t="s">
        <v>186</v>
      </c>
      <c r="U45" s="184">
        <v>0</v>
      </c>
      <c r="V45" s="186" t="s">
        <v>187</v>
      </c>
      <c r="W45" s="185" t="s">
        <v>186</v>
      </c>
      <c r="X45" s="184">
        <v>0</v>
      </c>
      <c r="Y45" s="186" t="s">
        <v>187</v>
      </c>
      <c r="Z45" s="185" t="s">
        <v>186</v>
      </c>
      <c r="AA45" s="184">
        <v>0</v>
      </c>
      <c r="AB45" s="186" t="s">
        <v>187</v>
      </c>
    </row>
    <row r="46" spans="2:28" ht="17.25" customHeight="1" x14ac:dyDescent="0.15">
      <c r="B46" s="584"/>
      <c r="C46" s="592" t="s">
        <v>177</v>
      </c>
      <c r="D46" s="638"/>
      <c r="E46" s="625">
        <v>0</v>
      </c>
      <c r="F46" s="626"/>
      <c r="G46" s="626"/>
      <c r="H46" s="625">
        <v>0</v>
      </c>
      <c r="I46" s="626"/>
      <c r="J46" s="627"/>
      <c r="K46" s="626">
        <v>0</v>
      </c>
      <c r="L46" s="626"/>
      <c r="M46" s="626"/>
      <c r="N46" s="625">
        <v>0</v>
      </c>
      <c r="O46" s="626"/>
      <c r="P46" s="627"/>
      <c r="Q46" s="626">
        <v>0</v>
      </c>
      <c r="R46" s="626"/>
      <c r="S46" s="626"/>
      <c r="T46" s="625">
        <v>0</v>
      </c>
      <c r="U46" s="626"/>
      <c r="V46" s="627"/>
      <c r="W46" s="626">
        <v>0</v>
      </c>
      <c r="X46" s="626"/>
      <c r="Y46" s="627"/>
      <c r="Z46" s="626">
        <v>0</v>
      </c>
      <c r="AA46" s="626"/>
      <c r="AB46" s="627"/>
    </row>
    <row r="47" spans="2:28" ht="17.25" customHeight="1" x14ac:dyDescent="0.15">
      <c r="B47" s="585"/>
      <c r="C47" s="636" t="s">
        <v>178</v>
      </c>
      <c r="D47" s="637"/>
      <c r="E47" s="182" t="s">
        <v>186</v>
      </c>
      <c r="F47" s="180">
        <v>0</v>
      </c>
      <c r="G47" s="179" t="s">
        <v>187</v>
      </c>
      <c r="H47" s="182" t="s">
        <v>186</v>
      </c>
      <c r="I47" s="180">
        <v>0</v>
      </c>
      <c r="J47" s="181" t="s">
        <v>187</v>
      </c>
      <c r="K47" s="179" t="s">
        <v>186</v>
      </c>
      <c r="L47" s="155">
        <v>0</v>
      </c>
      <c r="M47" s="179" t="s">
        <v>187</v>
      </c>
      <c r="N47" s="182" t="s">
        <v>186</v>
      </c>
      <c r="O47" s="155">
        <v>0</v>
      </c>
      <c r="P47" s="181" t="s">
        <v>187</v>
      </c>
      <c r="Q47" s="179" t="s">
        <v>186</v>
      </c>
      <c r="R47" s="180">
        <v>0</v>
      </c>
      <c r="S47" s="179" t="s">
        <v>187</v>
      </c>
      <c r="T47" s="182" t="s">
        <v>186</v>
      </c>
      <c r="U47" s="180">
        <v>0</v>
      </c>
      <c r="V47" s="181" t="s">
        <v>187</v>
      </c>
      <c r="W47" s="179" t="s">
        <v>186</v>
      </c>
      <c r="X47" s="180">
        <v>0</v>
      </c>
      <c r="Y47" s="181" t="s">
        <v>187</v>
      </c>
      <c r="Z47" s="179" t="s">
        <v>186</v>
      </c>
      <c r="AA47" s="180">
        <v>0</v>
      </c>
      <c r="AB47" s="181" t="s">
        <v>187</v>
      </c>
    </row>
    <row r="48" spans="2:28" ht="18" customHeight="1" x14ac:dyDescent="0.15"/>
    <row r="49" spans="2:28" x14ac:dyDescent="0.15">
      <c r="B49" s="579" t="s">
        <v>129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</row>
    <row r="50" spans="2:28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  <row r="52" spans="2:28" x14ac:dyDescent="0.15"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2:28" x14ac:dyDescent="0.15"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</sheetData>
  <mergeCells count="303">
    <mergeCell ref="E25:G25"/>
    <mergeCell ref="H25:J25"/>
    <mergeCell ref="K25:M25"/>
    <mergeCell ref="N25:P25"/>
    <mergeCell ref="Q25:S25"/>
    <mergeCell ref="T25:V25"/>
    <mergeCell ref="W25:Y25"/>
    <mergeCell ref="Z25:AB25"/>
    <mergeCell ref="E30:G30"/>
    <mergeCell ref="K30:M30"/>
    <mergeCell ref="N28:P28"/>
    <mergeCell ref="K27:M27"/>
    <mergeCell ref="W30:Y30"/>
    <mergeCell ref="W26:Y26"/>
    <mergeCell ref="Z26:AB26"/>
    <mergeCell ref="Z27:AB27"/>
    <mergeCell ref="N26:P26"/>
    <mergeCell ref="N30:P30"/>
    <mergeCell ref="Q27:S27"/>
    <mergeCell ref="E20:G20"/>
    <mergeCell ref="E15:G15"/>
    <mergeCell ref="T19:V19"/>
    <mergeCell ref="Z16:AB16"/>
    <mergeCell ref="Z19:AB19"/>
    <mergeCell ref="Z17:AB17"/>
    <mergeCell ref="Q20:S20"/>
    <mergeCell ref="T20:V20"/>
    <mergeCell ref="E16:G16"/>
    <mergeCell ref="H16:J16"/>
    <mergeCell ref="K16:M16"/>
    <mergeCell ref="N16:P16"/>
    <mergeCell ref="E18:G18"/>
    <mergeCell ref="H18:J18"/>
    <mergeCell ref="K18:M18"/>
    <mergeCell ref="N17:P17"/>
    <mergeCell ref="N18:P18"/>
    <mergeCell ref="W20:Y20"/>
    <mergeCell ref="Z20:AB20"/>
    <mergeCell ref="Q16:S16"/>
    <mergeCell ref="T16:V16"/>
    <mergeCell ref="Z18:AB18"/>
    <mergeCell ref="N15:P15"/>
    <mergeCell ref="Q15:S15"/>
    <mergeCell ref="K5:M5"/>
    <mergeCell ref="E17:G17"/>
    <mergeCell ref="H17:J17"/>
    <mergeCell ref="K17:M17"/>
    <mergeCell ref="E28:G28"/>
    <mergeCell ref="E27:G27"/>
    <mergeCell ref="B22:C22"/>
    <mergeCell ref="E22:G22"/>
    <mergeCell ref="H22:J22"/>
    <mergeCell ref="K22:M22"/>
    <mergeCell ref="E19:G19"/>
    <mergeCell ref="E21:G21"/>
    <mergeCell ref="H21:J21"/>
    <mergeCell ref="K21:M21"/>
    <mergeCell ref="H20:J20"/>
    <mergeCell ref="K20:M20"/>
    <mergeCell ref="B27:D27"/>
    <mergeCell ref="H28:J28"/>
    <mergeCell ref="K28:M28"/>
    <mergeCell ref="H27:J27"/>
    <mergeCell ref="E26:G26"/>
    <mergeCell ref="B28:B31"/>
    <mergeCell ref="C30:D30"/>
    <mergeCell ref="H30:J30"/>
    <mergeCell ref="Q14:S14"/>
    <mergeCell ref="H26:J2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K6:M6"/>
    <mergeCell ref="H14:J14"/>
    <mergeCell ref="H13:J13"/>
    <mergeCell ref="K14:M14"/>
    <mergeCell ref="N14:P14"/>
    <mergeCell ref="K13:M13"/>
    <mergeCell ref="N13:P13"/>
    <mergeCell ref="H7:J7"/>
    <mergeCell ref="H10:J10"/>
    <mergeCell ref="K7:M7"/>
    <mergeCell ref="N7:P7"/>
    <mergeCell ref="H12:J12"/>
    <mergeCell ref="H11:J11"/>
    <mergeCell ref="K8:M8"/>
    <mergeCell ref="K12:M12"/>
    <mergeCell ref="K11:M11"/>
    <mergeCell ref="K10:M10"/>
    <mergeCell ref="K9:M9"/>
    <mergeCell ref="N11:P11"/>
    <mergeCell ref="N10:P10"/>
    <mergeCell ref="N12:P12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E12:G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W44:Y44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T42:V42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N21:P21"/>
    <mergeCell ref="N20:P20"/>
    <mergeCell ref="Q21:S21"/>
    <mergeCell ref="T21:V21"/>
    <mergeCell ref="Q18:S18"/>
    <mergeCell ref="T18:V18"/>
    <mergeCell ref="N19:P19"/>
    <mergeCell ref="Q19:S19"/>
    <mergeCell ref="T27:V27"/>
    <mergeCell ref="H15:J15"/>
    <mergeCell ref="H19:J19"/>
    <mergeCell ref="T26:V26"/>
    <mergeCell ref="T28:V28"/>
    <mergeCell ref="T30:V30"/>
    <mergeCell ref="N36:P36"/>
    <mergeCell ref="T15:V15"/>
    <mergeCell ref="K26:M26"/>
    <mergeCell ref="N22:P22"/>
    <mergeCell ref="Q32:S32"/>
    <mergeCell ref="N32:P32"/>
    <mergeCell ref="Q34:S34"/>
    <mergeCell ref="N34:P34"/>
    <mergeCell ref="H32:J32"/>
    <mergeCell ref="T36:V36"/>
    <mergeCell ref="K32:M32"/>
    <mergeCell ref="Q17:S17"/>
    <mergeCell ref="T17:V17"/>
    <mergeCell ref="Q26:S26"/>
    <mergeCell ref="K15:M15"/>
    <mergeCell ref="K19:M19"/>
    <mergeCell ref="N27:P27"/>
    <mergeCell ref="Q22:S22"/>
    <mergeCell ref="T22:V22"/>
    <mergeCell ref="T40:V40"/>
    <mergeCell ref="Z38:AB38"/>
    <mergeCell ref="W34:Y34"/>
    <mergeCell ref="T34:V34"/>
    <mergeCell ref="W38:Y38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11:Y11"/>
    <mergeCell ref="T13:V13"/>
    <mergeCell ref="Q13:S13"/>
    <mergeCell ref="Z14:AB14"/>
    <mergeCell ref="W13:Y13"/>
    <mergeCell ref="Z13:AB13"/>
    <mergeCell ref="W14:Y14"/>
    <mergeCell ref="T14:V14"/>
    <mergeCell ref="T38:V38"/>
    <mergeCell ref="W17:Y17"/>
    <mergeCell ref="W27:Y27"/>
    <mergeCell ref="W16:Y16"/>
    <mergeCell ref="W19:Y19"/>
    <mergeCell ref="W22:Y22"/>
    <mergeCell ref="Z22:AB22"/>
    <mergeCell ref="Z21:AB21"/>
    <mergeCell ref="T32:V32"/>
    <mergeCell ref="W21:Y21"/>
    <mergeCell ref="W15:Y15"/>
    <mergeCell ref="Z15:AB15"/>
    <mergeCell ref="W36:Y36"/>
    <mergeCell ref="Z34:AB34"/>
    <mergeCell ref="Z36:AB36"/>
    <mergeCell ref="Z32:AB32"/>
    <mergeCell ref="W18:Y18"/>
    <mergeCell ref="W32:Y32"/>
    <mergeCell ref="X2:AB2"/>
    <mergeCell ref="W12:Y12"/>
    <mergeCell ref="Z9:AB9"/>
    <mergeCell ref="Z10:AB10"/>
    <mergeCell ref="Z8:AB8"/>
    <mergeCell ref="W9:Y9"/>
    <mergeCell ref="W7:Y7"/>
    <mergeCell ref="W8:Y8"/>
    <mergeCell ref="Q9:S9"/>
    <mergeCell ref="T11:V11"/>
    <mergeCell ref="Z5:AB5"/>
    <mergeCell ref="Q8:S8"/>
    <mergeCell ref="T9:V9"/>
    <mergeCell ref="E24:G24"/>
    <mergeCell ref="H24:J24"/>
    <mergeCell ref="K24:M24"/>
    <mergeCell ref="N24:P24"/>
    <mergeCell ref="Q24:S24"/>
    <mergeCell ref="T24:V24"/>
    <mergeCell ref="W24:Y24"/>
    <mergeCell ref="Z24:AB24"/>
    <mergeCell ref="E23:G23"/>
    <mergeCell ref="H23:J23"/>
    <mergeCell ref="K23:M23"/>
    <mergeCell ref="N23:P23"/>
    <mergeCell ref="Q23:S23"/>
    <mergeCell ref="T23:V23"/>
    <mergeCell ref="W23:Y23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 activeCell="L2" sqref="L2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13" t="s">
        <v>205</v>
      </c>
      <c r="P2" s="613"/>
      <c r="Q2" s="613"/>
      <c r="R2" s="613"/>
      <c r="S2" s="613"/>
      <c r="T2" s="673" t="s">
        <v>219</v>
      </c>
      <c r="U2" s="674"/>
      <c r="V2" s="674"/>
      <c r="W2" s="674"/>
      <c r="X2" s="674"/>
      <c r="Y2" s="674"/>
      <c r="Z2" s="674"/>
    </row>
    <row r="3" spans="2:33" ht="25.5" customHeight="1" x14ac:dyDescent="0.15">
      <c r="B3" s="153"/>
      <c r="C3" s="588" t="s">
        <v>161</v>
      </c>
      <c r="D3" s="588"/>
      <c r="E3" s="357" t="s">
        <v>81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358"/>
      <c r="Q3" s="677" t="s">
        <v>82</v>
      </c>
      <c r="R3" s="678"/>
      <c r="S3" s="679"/>
      <c r="T3" s="221"/>
      <c r="U3" s="176"/>
      <c r="V3" s="588" t="s">
        <v>160</v>
      </c>
      <c r="W3" s="588"/>
      <c r="X3" s="631" t="s">
        <v>83</v>
      </c>
      <c r="Y3" s="623"/>
      <c r="Z3" s="624"/>
    </row>
    <row r="4" spans="2:33" ht="25.5" customHeight="1" x14ac:dyDescent="0.15">
      <c r="B4" s="76"/>
      <c r="E4" s="659" t="s">
        <v>206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358"/>
      <c r="Q4" s="681" t="s">
        <v>86</v>
      </c>
      <c r="R4" s="682"/>
      <c r="S4" s="683"/>
      <c r="T4" s="221"/>
      <c r="U4" s="77"/>
      <c r="V4" s="71"/>
      <c r="W4" s="71"/>
      <c r="X4" s="681" t="s">
        <v>84</v>
      </c>
      <c r="Y4" s="682"/>
      <c r="Z4" s="683"/>
    </row>
    <row r="5" spans="2:33" ht="25.5" customHeight="1" x14ac:dyDescent="0.15">
      <c r="B5" s="77" t="s">
        <v>5</v>
      </c>
      <c r="C5" s="71"/>
      <c r="E5" s="639" t="s">
        <v>92</v>
      </c>
      <c r="F5" s="632"/>
      <c r="G5" s="632"/>
      <c r="H5" s="631" t="s">
        <v>76</v>
      </c>
      <c r="I5" s="623"/>
      <c r="J5" s="624"/>
      <c r="K5" s="407" t="s">
        <v>77</v>
      </c>
      <c r="L5" s="407"/>
      <c r="M5" s="407"/>
      <c r="N5" s="631" t="s">
        <v>78</v>
      </c>
      <c r="O5" s="623"/>
      <c r="P5" s="624"/>
      <c r="Q5" s="357" t="s">
        <v>85</v>
      </c>
      <c r="R5" s="407"/>
      <c r="S5" s="358"/>
      <c r="T5" s="221"/>
      <c r="U5" s="77" t="s">
        <v>5</v>
      </c>
      <c r="V5" s="71"/>
      <c r="W5" s="71"/>
      <c r="X5" s="325" t="s">
        <v>85</v>
      </c>
      <c r="Y5" s="327"/>
      <c r="Z5" s="326"/>
    </row>
    <row r="6" spans="2:33" ht="17.25" customHeight="1" x14ac:dyDescent="0.15">
      <c r="B6" s="559" t="s">
        <v>7</v>
      </c>
      <c r="C6" s="357">
        <v>26</v>
      </c>
      <c r="D6" s="358"/>
      <c r="E6" s="661">
        <v>98</v>
      </c>
      <c r="F6" s="662"/>
      <c r="G6" s="662"/>
      <c r="H6" s="661">
        <v>96</v>
      </c>
      <c r="I6" s="662"/>
      <c r="J6" s="663"/>
      <c r="K6" s="664">
        <v>471</v>
      </c>
      <c r="L6" s="662"/>
      <c r="M6" s="662"/>
      <c r="N6" s="661">
        <v>973</v>
      </c>
      <c r="O6" s="662"/>
      <c r="P6" s="663"/>
      <c r="Q6" s="664">
        <v>4</v>
      </c>
      <c r="R6" s="662"/>
      <c r="S6" s="663"/>
      <c r="T6" s="247"/>
      <c r="U6" s="559" t="s">
        <v>7</v>
      </c>
      <c r="V6" s="680">
        <v>26</v>
      </c>
      <c r="W6" s="680"/>
      <c r="X6" s="661">
        <v>66</v>
      </c>
      <c r="Y6" s="662"/>
      <c r="Z6" s="589"/>
    </row>
    <row r="7" spans="2:33" ht="17.25" customHeight="1" x14ac:dyDescent="0.15">
      <c r="B7" s="560"/>
      <c r="C7" s="325">
        <v>27</v>
      </c>
      <c r="D7" s="326"/>
      <c r="E7" s="651">
        <v>108</v>
      </c>
      <c r="F7" s="652"/>
      <c r="G7" s="652"/>
      <c r="H7" s="651">
        <v>108</v>
      </c>
      <c r="I7" s="652"/>
      <c r="J7" s="660"/>
      <c r="K7" s="665">
        <v>538</v>
      </c>
      <c r="L7" s="652"/>
      <c r="M7" s="652"/>
      <c r="N7" s="651">
        <v>1114</v>
      </c>
      <c r="O7" s="652"/>
      <c r="P7" s="660"/>
      <c r="Q7" s="665">
        <v>4</v>
      </c>
      <c r="R7" s="652"/>
      <c r="S7" s="660"/>
      <c r="T7" s="245"/>
      <c r="U7" s="560"/>
      <c r="V7" s="676">
        <v>27</v>
      </c>
      <c r="W7" s="676"/>
      <c r="X7" s="651">
        <v>72</v>
      </c>
      <c r="Y7" s="652"/>
      <c r="Z7" s="564"/>
    </row>
    <row r="8" spans="2:33" ht="17.25" customHeight="1" x14ac:dyDescent="0.15">
      <c r="B8" s="560"/>
      <c r="C8" s="325">
        <v>28</v>
      </c>
      <c r="D8" s="326"/>
      <c r="E8" s="651">
        <v>113</v>
      </c>
      <c r="F8" s="652"/>
      <c r="G8" s="652"/>
      <c r="H8" s="651">
        <v>114</v>
      </c>
      <c r="I8" s="652"/>
      <c r="J8" s="660"/>
      <c r="K8" s="665">
        <v>583</v>
      </c>
      <c r="L8" s="652"/>
      <c r="M8" s="652"/>
      <c r="N8" s="651">
        <v>1195</v>
      </c>
      <c r="O8" s="652"/>
      <c r="P8" s="660"/>
      <c r="Q8" s="665">
        <v>5</v>
      </c>
      <c r="R8" s="652"/>
      <c r="S8" s="660"/>
      <c r="T8" s="245"/>
      <c r="U8" s="560"/>
      <c r="V8" s="676">
        <v>28</v>
      </c>
      <c r="W8" s="676"/>
      <c r="X8" s="651">
        <v>72</v>
      </c>
      <c r="Y8" s="652"/>
      <c r="Z8" s="564"/>
      <c r="AB8" s="50"/>
    </row>
    <row r="9" spans="2:33" ht="17.25" customHeight="1" x14ac:dyDescent="0.15">
      <c r="B9" s="560"/>
      <c r="C9" s="325">
        <v>29</v>
      </c>
      <c r="D9" s="326"/>
      <c r="E9" s="651">
        <v>122</v>
      </c>
      <c r="F9" s="652"/>
      <c r="G9" s="652"/>
      <c r="H9" s="651">
        <v>122</v>
      </c>
      <c r="I9" s="652"/>
      <c r="J9" s="660"/>
      <c r="K9" s="665">
        <v>632</v>
      </c>
      <c r="L9" s="652"/>
      <c r="M9" s="652"/>
      <c r="N9" s="651">
        <v>1248</v>
      </c>
      <c r="O9" s="652"/>
      <c r="P9" s="660"/>
      <c r="Q9" s="665">
        <v>7</v>
      </c>
      <c r="R9" s="652"/>
      <c r="S9" s="660"/>
      <c r="T9" s="245"/>
      <c r="U9" s="560"/>
      <c r="V9" s="676">
        <v>29</v>
      </c>
      <c r="W9" s="676"/>
      <c r="X9" s="651">
        <v>67</v>
      </c>
      <c r="Y9" s="652"/>
      <c r="Z9" s="564"/>
      <c r="AB9" s="50"/>
    </row>
    <row r="10" spans="2:33" ht="17.25" customHeight="1" x14ac:dyDescent="0.15">
      <c r="B10" s="560"/>
      <c r="C10" s="325">
        <v>30</v>
      </c>
      <c r="D10" s="326"/>
      <c r="E10" s="651">
        <v>129</v>
      </c>
      <c r="F10" s="652"/>
      <c r="G10" s="652"/>
      <c r="H10" s="651">
        <v>128</v>
      </c>
      <c r="I10" s="652"/>
      <c r="J10" s="660"/>
      <c r="K10" s="665">
        <v>736</v>
      </c>
      <c r="L10" s="652"/>
      <c r="M10" s="652"/>
      <c r="N10" s="651">
        <v>1443</v>
      </c>
      <c r="O10" s="652"/>
      <c r="P10" s="660"/>
      <c r="Q10" s="665">
        <v>7</v>
      </c>
      <c r="R10" s="652"/>
      <c r="S10" s="660"/>
      <c r="T10" s="245"/>
      <c r="U10" s="560"/>
      <c r="V10" s="676">
        <v>30</v>
      </c>
      <c r="W10" s="676"/>
      <c r="X10" s="651">
        <v>55</v>
      </c>
      <c r="Y10" s="652"/>
      <c r="Z10" s="564"/>
      <c r="AB10" s="50"/>
    </row>
    <row r="11" spans="2:33" ht="17.25" customHeight="1" x14ac:dyDescent="0.15">
      <c r="B11" s="560"/>
      <c r="C11" s="330" t="s">
        <v>233</v>
      </c>
      <c r="D11" s="326"/>
      <c r="E11" s="651">
        <v>138</v>
      </c>
      <c r="F11" s="652"/>
      <c r="G11" s="652"/>
      <c r="H11" s="651">
        <v>138</v>
      </c>
      <c r="I11" s="652"/>
      <c r="J11" s="660"/>
      <c r="K11" s="665">
        <v>791</v>
      </c>
      <c r="L11" s="652"/>
      <c r="M11" s="652"/>
      <c r="N11" s="651">
        <v>1540</v>
      </c>
      <c r="O11" s="652"/>
      <c r="P11" s="660"/>
      <c r="Q11" s="665">
        <v>8</v>
      </c>
      <c r="R11" s="652"/>
      <c r="S11" s="660"/>
      <c r="T11" s="245"/>
      <c r="U11" s="560"/>
      <c r="V11" s="675" t="s">
        <v>233</v>
      </c>
      <c r="W11" s="676"/>
      <c r="X11" s="651">
        <v>56</v>
      </c>
      <c r="Y11" s="652"/>
      <c r="Z11" s="564"/>
      <c r="AB11" s="50"/>
    </row>
    <row r="12" spans="2:33" ht="17.25" customHeight="1" x14ac:dyDescent="0.15">
      <c r="B12" s="561"/>
      <c r="C12" s="328">
        <v>2</v>
      </c>
      <c r="D12" s="329"/>
      <c r="E12" s="653">
        <v>150</v>
      </c>
      <c r="F12" s="654"/>
      <c r="G12" s="654"/>
      <c r="H12" s="653">
        <v>152</v>
      </c>
      <c r="I12" s="654"/>
      <c r="J12" s="668"/>
      <c r="K12" s="669">
        <v>899</v>
      </c>
      <c r="L12" s="654"/>
      <c r="M12" s="654"/>
      <c r="N12" s="653">
        <v>1728</v>
      </c>
      <c r="O12" s="654"/>
      <c r="P12" s="668"/>
      <c r="Q12" s="669">
        <v>8</v>
      </c>
      <c r="R12" s="654"/>
      <c r="S12" s="668"/>
      <c r="T12" s="245"/>
      <c r="U12" s="561"/>
      <c r="V12" s="684">
        <v>2</v>
      </c>
      <c r="W12" s="685"/>
      <c r="X12" s="653">
        <v>50</v>
      </c>
      <c r="Y12" s="654"/>
      <c r="Z12" s="557"/>
      <c r="AB12" s="64"/>
      <c r="AC12" s="64"/>
      <c r="AD12" s="64"/>
      <c r="AE12" s="64"/>
      <c r="AF12" s="64"/>
      <c r="AG12" s="64"/>
    </row>
    <row r="13" spans="2:33" ht="17.25" customHeight="1" x14ac:dyDescent="0.15">
      <c r="B13" s="655" t="s">
        <v>229</v>
      </c>
      <c r="C13" s="656"/>
      <c r="D13" s="48" t="s">
        <v>216</v>
      </c>
      <c r="E13" s="641">
        <v>151</v>
      </c>
      <c r="F13" s="642"/>
      <c r="G13" s="643"/>
      <c r="H13" s="641">
        <v>159</v>
      </c>
      <c r="I13" s="642"/>
      <c r="J13" s="643"/>
      <c r="K13" s="641">
        <v>987</v>
      </c>
      <c r="L13" s="642"/>
      <c r="M13" s="643"/>
      <c r="N13" s="641">
        <v>1897</v>
      </c>
      <c r="O13" s="642"/>
      <c r="P13" s="643"/>
      <c r="Q13" s="641">
        <v>7</v>
      </c>
      <c r="R13" s="642"/>
      <c r="S13" s="643"/>
      <c r="T13" s="229"/>
      <c r="U13" s="655" t="s">
        <v>230</v>
      </c>
      <c r="V13" s="656"/>
      <c r="W13" s="48" t="s">
        <v>216</v>
      </c>
      <c r="X13" s="641">
        <v>34</v>
      </c>
      <c r="Y13" s="642"/>
      <c r="Z13" s="643"/>
      <c r="AA13" s="50"/>
      <c r="AB13" s="64"/>
    </row>
    <row r="14" spans="2:33" ht="17.25" customHeight="1" x14ac:dyDescent="0.15">
      <c r="B14" s="76"/>
      <c r="D14" s="22"/>
      <c r="E14" s="657"/>
      <c r="F14" s="658"/>
      <c r="G14" s="658"/>
      <c r="H14" s="657"/>
      <c r="I14" s="658"/>
      <c r="J14" s="658"/>
      <c r="K14" s="657"/>
      <c r="L14" s="658"/>
      <c r="M14" s="658"/>
      <c r="N14" s="657"/>
      <c r="O14" s="658"/>
      <c r="P14" s="658"/>
      <c r="Q14" s="657"/>
      <c r="R14" s="658"/>
      <c r="S14" s="658"/>
      <c r="T14" s="246"/>
      <c r="U14" s="76"/>
      <c r="W14" s="22"/>
      <c r="X14" s="657"/>
      <c r="Y14" s="658"/>
      <c r="Z14" s="686"/>
      <c r="AA14" s="50"/>
      <c r="AB14" s="64"/>
    </row>
    <row r="15" spans="2:33" ht="17.25" customHeight="1" x14ac:dyDescent="0.15">
      <c r="B15" s="98"/>
      <c r="C15" s="66"/>
      <c r="D15" s="48" t="s">
        <v>217</v>
      </c>
      <c r="E15" s="641">
        <v>158</v>
      </c>
      <c r="F15" s="642"/>
      <c r="G15" s="643"/>
      <c r="H15" s="641">
        <v>145</v>
      </c>
      <c r="I15" s="642"/>
      <c r="J15" s="643"/>
      <c r="K15" s="641">
        <v>838</v>
      </c>
      <c r="L15" s="642"/>
      <c r="M15" s="643"/>
      <c r="N15" s="641">
        <v>1583</v>
      </c>
      <c r="O15" s="642"/>
      <c r="P15" s="643"/>
      <c r="Q15" s="641">
        <v>5</v>
      </c>
      <c r="R15" s="642"/>
      <c r="S15" s="643"/>
      <c r="T15" s="223"/>
      <c r="U15" s="78"/>
      <c r="V15" s="212"/>
      <c r="W15" s="48" t="s">
        <v>217</v>
      </c>
      <c r="X15" s="641">
        <v>36</v>
      </c>
      <c r="Y15" s="642"/>
      <c r="Z15" s="643"/>
      <c r="AA15" s="35"/>
    </row>
    <row r="16" spans="2:33" ht="17.25" customHeight="1" x14ac:dyDescent="0.15">
      <c r="B16" s="98"/>
      <c r="C16" s="66"/>
      <c r="D16" s="48" t="s">
        <v>218</v>
      </c>
      <c r="E16" s="641">
        <v>154</v>
      </c>
      <c r="F16" s="642"/>
      <c r="G16" s="643"/>
      <c r="H16" s="641">
        <v>166</v>
      </c>
      <c r="I16" s="642"/>
      <c r="J16" s="643"/>
      <c r="K16" s="641">
        <v>912</v>
      </c>
      <c r="L16" s="642"/>
      <c r="M16" s="643"/>
      <c r="N16" s="641">
        <v>1763</v>
      </c>
      <c r="O16" s="642"/>
      <c r="P16" s="643"/>
      <c r="Q16" s="641">
        <v>6</v>
      </c>
      <c r="R16" s="642"/>
      <c r="S16" s="643"/>
      <c r="T16" s="223"/>
      <c r="U16" s="78"/>
      <c r="V16" s="212"/>
      <c r="W16" s="48" t="s">
        <v>218</v>
      </c>
      <c r="X16" s="641">
        <v>54</v>
      </c>
      <c r="Y16" s="642"/>
      <c r="Z16" s="643"/>
      <c r="AA16" s="35"/>
    </row>
    <row r="17" spans="2:31" ht="17.25" customHeight="1" x14ac:dyDescent="0.15">
      <c r="B17" s="98"/>
      <c r="C17" s="212"/>
      <c r="D17" s="48" t="s">
        <v>222</v>
      </c>
      <c r="E17" s="641">
        <v>146</v>
      </c>
      <c r="F17" s="642"/>
      <c r="G17" s="643"/>
      <c r="H17" s="641">
        <v>141</v>
      </c>
      <c r="I17" s="642"/>
      <c r="J17" s="643"/>
      <c r="K17" s="641">
        <v>760</v>
      </c>
      <c r="L17" s="642"/>
      <c r="M17" s="643"/>
      <c r="N17" s="641">
        <v>1448</v>
      </c>
      <c r="O17" s="642"/>
      <c r="P17" s="643"/>
      <c r="Q17" s="641">
        <v>8</v>
      </c>
      <c r="R17" s="642"/>
      <c r="S17" s="643"/>
      <c r="T17" s="223"/>
      <c r="U17" s="78"/>
      <c r="V17" s="212"/>
      <c r="W17" s="48" t="s">
        <v>222</v>
      </c>
      <c r="X17" s="641">
        <v>43</v>
      </c>
      <c r="Y17" s="642"/>
      <c r="Z17" s="643"/>
      <c r="AA17" s="35"/>
    </row>
    <row r="18" spans="2:31" ht="17.25" customHeight="1" x14ac:dyDescent="0.15">
      <c r="B18" s="98"/>
      <c r="C18" s="66"/>
      <c r="D18" s="48" t="s">
        <v>224</v>
      </c>
      <c r="E18" s="641">
        <v>139</v>
      </c>
      <c r="F18" s="642"/>
      <c r="G18" s="643"/>
      <c r="H18" s="641">
        <v>164</v>
      </c>
      <c r="I18" s="642"/>
      <c r="J18" s="643"/>
      <c r="K18" s="641">
        <v>876</v>
      </c>
      <c r="L18" s="642"/>
      <c r="M18" s="643"/>
      <c r="N18" s="641">
        <v>1695</v>
      </c>
      <c r="O18" s="642"/>
      <c r="P18" s="643"/>
      <c r="Q18" s="641">
        <v>6</v>
      </c>
      <c r="R18" s="642"/>
      <c r="S18" s="643"/>
      <c r="T18" s="223"/>
      <c r="U18" s="78"/>
      <c r="V18" s="212"/>
      <c r="W18" s="48" t="s">
        <v>224</v>
      </c>
      <c r="X18" s="641">
        <v>46</v>
      </c>
      <c r="Y18" s="642"/>
      <c r="Z18" s="643"/>
      <c r="AA18" s="35"/>
    </row>
    <row r="19" spans="2:31" ht="17.25" customHeight="1" x14ac:dyDescent="0.15">
      <c r="B19" s="78"/>
      <c r="C19" s="212"/>
      <c r="D19" s="48" t="s">
        <v>225</v>
      </c>
      <c r="E19" s="641">
        <v>156</v>
      </c>
      <c r="F19" s="642"/>
      <c r="G19" s="643"/>
      <c r="H19" s="641">
        <v>156</v>
      </c>
      <c r="I19" s="642"/>
      <c r="J19" s="643"/>
      <c r="K19" s="641">
        <v>873</v>
      </c>
      <c r="L19" s="642"/>
      <c r="M19" s="643"/>
      <c r="N19" s="641">
        <v>1684</v>
      </c>
      <c r="O19" s="642"/>
      <c r="P19" s="643"/>
      <c r="Q19" s="641">
        <v>11</v>
      </c>
      <c r="R19" s="642"/>
      <c r="S19" s="643"/>
      <c r="T19" s="223"/>
      <c r="U19" s="78"/>
      <c r="V19" s="212"/>
      <c r="W19" s="48" t="s">
        <v>225</v>
      </c>
      <c r="X19" s="641">
        <v>74</v>
      </c>
      <c r="Y19" s="642"/>
      <c r="Z19" s="643"/>
      <c r="AA19" s="35"/>
    </row>
    <row r="20" spans="2:31" ht="17.25" customHeight="1" x14ac:dyDescent="0.15">
      <c r="B20" s="78"/>
      <c r="C20" s="212"/>
      <c r="D20" s="48" t="s">
        <v>226</v>
      </c>
      <c r="E20" s="641">
        <v>134</v>
      </c>
      <c r="F20" s="642"/>
      <c r="G20" s="643"/>
      <c r="H20" s="641">
        <v>124</v>
      </c>
      <c r="I20" s="642"/>
      <c r="J20" s="643"/>
      <c r="K20" s="641">
        <v>848</v>
      </c>
      <c r="L20" s="642"/>
      <c r="M20" s="643"/>
      <c r="N20" s="641">
        <v>1613</v>
      </c>
      <c r="O20" s="642"/>
      <c r="P20" s="643"/>
      <c r="Q20" s="641">
        <v>5</v>
      </c>
      <c r="R20" s="642"/>
      <c r="S20" s="643"/>
      <c r="T20" s="226"/>
      <c r="U20" s="78"/>
      <c r="V20" s="212"/>
      <c r="W20" s="48" t="s">
        <v>226</v>
      </c>
      <c r="X20" s="641">
        <v>67</v>
      </c>
      <c r="Y20" s="642"/>
      <c r="Z20" s="643"/>
      <c r="AA20" s="35"/>
    </row>
    <row r="21" spans="2:31" ht="17.25" customHeight="1" x14ac:dyDescent="0.15">
      <c r="B21" s="78"/>
      <c r="C21" s="212"/>
      <c r="D21" s="48" t="s">
        <v>227</v>
      </c>
      <c r="E21" s="641">
        <v>153</v>
      </c>
      <c r="F21" s="642"/>
      <c r="G21" s="643"/>
      <c r="H21" s="641">
        <v>149</v>
      </c>
      <c r="I21" s="642"/>
      <c r="J21" s="643"/>
      <c r="K21" s="641">
        <v>860</v>
      </c>
      <c r="L21" s="642"/>
      <c r="M21" s="643"/>
      <c r="N21" s="641">
        <v>1635</v>
      </c>
      <c r="O21" s="642"/>
      <c r="P21" s="643"/>
      <c r="Q21" s="641">
        <v>5</v>
      </c>
      <c r="R21" s="642"/>
      <c r="S21" s="643"/>
      <c r="T21" s="229"/>
      <c r="U21" s="78"/>
      <c r="V21" s="212"/>
      <c r="W21" s="48" t="s">
        <v>227</v>
      </c>
      <c r="X21" s="641">
        <v>61</v>
      </c>
      <c r="Y21" s="642"/>
      <c r="Z21" s="643"/>
      <c r="AA21" s="35"/>
    </row>
    <row r="22" spans="2:31" ht="17.25" customHeight="1" x14ac:dyDescent="0.15">
      <c r="B22" s="319" t="s">
        <v>239</v>
      </c>
      <c r="C22" s="320"/>
      <c r="D22" s="48" t="s">
        <v>228</v>
      </c>
      <c r="E22" s="641">
        <v>175</v>
      </c>
      <c r="F22" s="642"/>
      <c r="G22" s="643"/>
      <c r="H22" s="641">
        <v>184</v>
      </c>
      <c r="I22" s="642"/>
      <c r="J22" s="643"/>
      <c r="K22" s="641">
        <v>986</v>
      </c>
      <c r="L22" s="642"/>
      <c r="M22" s="643"/>
      <c r="N22" s="641">
        <v>1882</v>
      </c>
      <c r="O22" s="642"/>
      <c r="P22" s="643"/>
      <c r="Q22" s="641">
        <v>13</v>
      </c>
      <c r="R22" s="642"/>
      <c r="S22" s="643"/>
      <c r="T22" s="229"/>
      <c r="U22" s="319" t="s">
        <v>238</v>
      </c>
      <c r="V22" s="320"/>
      <c r="W22" s="48" t="s">
        <v>228</v>
      </c>
      <c r="X22" s="641">
        <v>43</v>
      </c>
      <c r="Y22" s="642"/>
      <c r="Z22" s="643"/>
      <c r="AA22" s="35"/>
    </row>
    <row r="23" spans="2:31" ht="17.25" customHeight="1" x14ac:dyDescent="0.15">
      <c r="B23" s="78"/>
      <c r="C23" s="212"/>
      <c r="D23" s="48" t="s">
        <v>231</v>
      </c>
      <c r="E23" s="641">
        <v>121</v>
      </c>
      <c r="F23" s="642"/>
      <c r="G23" s="643"/>
      <c r="H23" s="641">
        <v>128</v>
      </c>
      <c r="I23" s="642"/>
      <c r="J23" s="643"/>
      <c r="K23" s="641">
        <v>837</v>
      </c>
      <c r="L23" s="642"/>
      <c r="M23" s="643"/>
      <c r="N23" s="641">
        <v>1575</v>
      </c>
      <c r="O23" s="642"/>
      <c r="P23" s="643"/>
      <c r="Q23" s="641">
        <v>11</v>
      </c>
      <c r="R23" s="642"/>
      <c r="S23" s="643"/>
      <c r="T23" s="229"/>
      <c r="U23" s="78"/>
      <c r="V23" s="212"/>
      <c r="W23" s="48" t="s">
        <v>231</v>
      </c>
      <c r="X23" s="641">
        <v>36</v>
      </c>
      <c r="Y23" s="642"/>
      <c r="Z23" s="643"/>
      <c r="AA23" s="35"/>
    </row>
    <row r="24" spans="2:31" ht="17.25" customHeight="1" x14ac:dyDescent="0.15">
      <c r="B24" s="78"/>
      <c r="C24" s="212"/>
      <c r="D24" s="48" t="s">
        <v>213</v>
      </c>
      <c r="E24" s="641">
        <v>159</v>
      </c>
      <c r="F24" s="642"/>
      <c r="G24" s="643"/>
      <c r="H24" s="641">
        <v>163</v>
      </c>
      <c r="I24" s="642"/>
      <c r="J24" s="643"/>
      <c r="K24" s="641">
        <v>1106</v>
      </c>
      <c r="L24" s="642"/>
      <c r="M24" s="643"/>
      <c r="N24" s="641">
        <v>2182</v>
      </c>
      <c r="O24" s="642"/>
      <c r="P24" s="643"/>
      <c r="Q24" s="641">
        <v>16</v>
      </c>
      <c r="R24" s="642"/>
      <c r="S24" s="643"/>
      <c r="T24" s="229"/>
      <c r="U24" s="78"/>
      <c r="V24" s="212"/>
      <c r="W24" s="48" t="s">
        <v>213</v>
      </c>
      <c r="X24" s="641">
        <v>55</v>
      </c>
      <c r="Y24" s="642"/>
      <c r="Z24" s="643"/>
      <c r="AA24" s="35"/>
    </row>
    <row r="25" spans="2:31" ht="17.25" customHeight="1" x14ac:dyDescent="0.15">
      <c r="B25" s="78"/>
      <c r="C25" s="212"/>
      <c r="D25" s="48" t="s">
        <v>215</v>
      </c>
      <c r="E25" s="641">
        <v>144</v>
      </c>
      <c r="F25" s="642"/>
      <c r="G25" s="643"/>
      <c r="H25" s="641">
        <v>134</v>
      </c>
      <c r="I25" s="642"/>
      <c r="J25" s="643"/>
      <c r="K25" s="641">
        <v>994</v>
      </c>
      <c r="L25" s="642"/>
      <c r="M25" s="643"/>
      <c r="N25" s="641">
        <v>1946</v>
      </c>
      <c r="O25" s="642"/>
      <c r="P25" s="643"/>
      <c r="Q25" s="641">
        <v>13</v>
      </c>
      <c r="R25" s="642"/>
      <c r="S25" s="643"/>
      <c r="T25" s="229"/>
      <c r="U25" s="78"/>
      <c r="V25" s="212"/>
      <c r="W25" s="48" t="s">
        <v>215</v>
      </c>
      <c r="X25" s="641">
        <v>43</v>
      </c>
      <c r="Y25" s="642"/>
      <c r="Z25" s="643"/>
      <c r="AA25" s="35"/>
    </row>
    <row r="26" spans="2:31" ht="17.25" customHeight="1" x14ac:dyDescent="0.15">
      <c r="B26" s="232"/>
      <c r="C26" s="233"/>
      <c r="D26" s="112" t="s">
        <v>216</v>
      </c>
      <c r="E26" s="644">
        <f>E28+E30+E34+E36+E38+E40+E42+E44+E46</f>
        <v>135</v>
      </c>
      <c r="F26" s="645"/>
      <c r="G26" s="646"/>
      <c r="H26" s="644">
        <f>H28+H30+H34+H36+H38+H40+H42+H44+H46</f>
        <v>132</v>
      </c>
      <c r="I26" s="645"/>
      <c r="J26" s="646"/>
      <c r="K26" s="644">
        <f>K28+K30+K34+K36+K38+K40+K42+K44+K46</f>
        <v>1009</v>
      </c>
      <c r="L26" s="645"/>
      <c r="M26" s="646"/>
      <c r="N26" s="644">
        <f>N28+N30+N34+N36+N38+N40+N42+N44+N46</f>
        <v>1941</v>
      </c>
      <c r="O26" s="645"/>
      <c r="P26" s="646"/>
      <c r="Q26" s="644">
        <f>Q28+Q30+Q34+Q36+Q38+Q40+Q42+Q44+Q46</f>
        <v>5</v>
      </c>
      <c r="R26" s="645"/>
      <c r="S26" s="646"/>
      <c r="T26" s="24"/>
      <c r="U26" s="232"/>
      <c r="V26" s="233"/>
      <c r="W26" s="112" t="s">
        <v>216</v>
      </c>
      <c r="X26" s="644">
        <f>X28+X30+X34+X36+X38+X40+X42+X44+X46</f>
        <v>46</v>
      </c>
      <c r="Y26" s="645"/>
      <c r="Z26" s="646"/>
      <c r="AA26" s="35"/>
    </row>
    <row r="27" spans="2:31" ht="20.25" customHeight="1" x14ac:dyDescent="0.15">
      <c r="B27" s="580" t="s">
        <v>8</v>
      </c>
      <c r="C27" s="581"/>
      <c r="D27" s="581"/>
      <c r="E27" s="339">
        <f>IF(ISERROR((E26-E13)/E13*100),"―",(E26-E13)/E13*100)</f>
        <v>-10.596026490066226</v>
      </c>
      <c r="F27" s="340"/>
      <c r="G27" s="340"/>
      <c r="H27" s="339">
        <f>IF(ISERROR((H26-H13)/H13*100),"―",(H26-H13)/H13*100)</f>
        <v>-16.981132075471699</v>
      </c>
      <c r="I27" s="340"/>
      <c r="J27" s="364"/>
      <c r="K27" s="340">
        <f>IF(ISERROR((K26-K13)/K13*100),"―",(K26-K13)/K13*100)</f>
        <v>2.2289766970618032</v>
      </c>
      <c r="L27" s="340"/>
      <c r="M27" s="340"/>
      <c r="N27" s="339">
        <f>IF(ISERROR((N26-N13)/N13*100),"―",(N26-N13)/N13*100)</f>
        <v>2.3194517659462308</v>
      </c>
      <c r="O27" s="340"/>
      <c r="P27" s="364"/>
      <c r="Q27" s="620">
        <f>IF(ISERROR((Q26-Q13)/Q13*100),"―",(Q26-Q13)/Q13*100)</f>
        <v>-28.571428571428569</v>
      </c>
      <c r="R27" s="620"/>
      <c r="S27" s="622"/>
      <c r="T27" s="222"/>
      <c r="U27" s="670" t="s">
        <v>8</v>
      </c>
      <c r="V27" s="671"/>
      <c r="W27" s="672"/>
      <c r="X27" s="339">
        <f>IF(ISERROR((X26-X13)/X13*100),"―",(X26-X13)/X13*100)</f>
        <v>35.294117647058826</v>
      </c>
      <c r="Y27" s="340"/>
      <c r="Z27" s="364"/>
      <c r="AE27" s="49"/>
    </row>
    <row r="28" spans="2:31" ht="17.25" customHeight="1" x14ac:dyDescent="0.15">
      <c r="B28" s="586" t="s">
        <v>88</v>
      </c>
      <c r="C28" s="404" t="s">
        <v>9</v>
      </c>
      <c r="D28" s="404"/>
      <c r="E28" s="625">
        <v>87</v>
      </c>
      <c r="F28" s="626"/>
      <c r="G28" s="626"/>
      <c r="H28" s="625">
        <v>77</v>
      </c>
      <c r="I28" s="626"/>
      <c r="J28" s="627"/>
      <c r="K28" s="626">
        <v>643</v>
      </c>
      <c r="L28" s="626"/>
      <c r="M28" s="626"/>
      <c r="N28" s="625">
        <v>1256</v>
      </c>
      <c r="O28" s="626"/>
      <c r="P28" s="627"/>
      <c r="Q28" s="626">
        <v>2</v>
      </c>
      <c r="R28" s="626"/>
      <c r="S28" s="627"/>
      <c r="T28" s="220"/>
      <c r="U28" s="687" t="s">
        <v>88</v>
      </c>
      <c r="V28" s="649" t="s">
        <v>9</v>
      </c>
      <c r="W28" s="649"/>
      <c r="X28" s="625">
        <v>26</v>
      </c>
      <c r="Y28" s="626"/>
      <c r="Z28" s="627"/>
    </row>
    <row r="29" spans="2:31" ht="17.25" customHeight="1" x14ac:dyDescent="0.15">
      <c r="B29" s="584"/>
      <c r="C29" s="337"/>
      <c r="D29" s="405"/>
      <c r="E29" s="183" t="s">
        <v>186</v>
      </c>
      <c r="F29" s="184">
        <v>96</v>
      </c>
      <c r="G29" s="185" t="s">
        <v>187</v>
      </c>
      <c r="H29" s="183" t="s">
        <v>186</v>
      </c>
      <c r="I29" s="184">
        <v>111</v>
      </c>
      <c r="J29" s="186" t="s">
        <v>187</v>
      </c>
      <c r="K29" s="185" t="s">
        <v>186</v>
      </c>
      <c r="L29" s="184">
        <v>645</v>
      </c>
      <c r="M29" s="185" t="s">
        <v>187</v>
      </c>
      <c r="N29" s="183" t="s">
        <v>186</v>
      </c>
      <c r="O29" s="184">
        <v>1261</v>
      </c>
      <c r="P29" s="186" t="s">
        <v>187</v>
      </c>
      <c r="Q29" s="185" t="s">
        <v>186</v>
      </c>
      <c r="R29" s="184">
        <v>3</v>
      </c>
      <c r="S29" s="186" t="s">
        <v>187</v>
      </c>
      <c r="T29" s="220"/>
      <c r="U29" s="688"/>
      <c r="V29" s="647"/>
      <c r="W29" s="648"/>
      <c r="X29" s="183" t="s">
        <v>186</v>
      </c>
      <c r="Y29" s="184">
        <v>19</v>
      </c>
      <c r="Z29" s="186" t="s">
        <v>187</v>
      </c>
    </row>
    <row r="30" spans="2:31" ht="17.25" customHeight="1" x14ac:dyDescent="0.15">
      <c r="B30" s="584"/>
      <c r="C30" s="404" t="s">
        <v>10</v>
      </c>
      <c r="D30" s="404"/>
      <c r="E30" s="625">
        <v>4</v>
      </c>
      <c r="F30" s="626"/>
      <c r="G30" s="626"/>
      <c r="H30" s="625">
        <v>5</v>
      </c>
      <c r="I30" s="626"/>
      <c r="J30" s="627"/>
      <c r="K30" s="626">
        <v>34</v>
      </c>
      <c r="L30" s="626"/>
      <c r="M30" s="626"/>
      <c r="N30" s="625">
        <v>70</v>
      </c>
      <c r="O30" s="626"/>
      <c r="P30" s="627"/>
      <c r="Q30" s="626">
        <v>0</v>
      </c>
      <c r="R30" s="626"/>
      <c r="S30" s="627"/>
      <c r="T30" s="220"/>
      <c r="U30" s="688"/>
      <c r="V30" s="649" t="s">
        <v>10</v>
      </c>
      <c r="W30" s="649"/>
      <c r="X30" s="625">
        <v>2</v>
      </c>
      <c r="Y30" s="626"/>
      <c r="Z30" s="627"/>
      <c r="AB30" s="49"/>
      <c r="AC30" s="49"/>
    </row>
    <row r="31" spans="2:31" ht="17.25" customHeight="1" x14ac:dyDescent="0.15">
      <c r="B31" s="584"/>
      <c r="C31" s="404"/>
      <c r="D31" s="404"/>
      <c r="E31" s="183" t="s">
        <v>186</v>
      </c>
      <c r="F31" s="184">
        <v>7</v>
      </c>
      <c r="G31" s="185" t="s">
        <v>91</v>
      </c>
      <c r="H31" s="183" t="s">
        <v>186</v>
      </c>
      <c r="I31" s="184">
        <v>5</v>
      </c>
      <c r="J31" s="186" t="s">
        <v>187</v>
      </c>
      <c r="K31" s="185" t="s">
        <v>186</v>
      </c>
      <c r="L31" s="184">
        <v>40</v>
      </c>
      <c r="M31" s="185" t="s">
        <v>187</v>
      </c>
      <c r="N31" s="183" t="s">
        <v>186</v>
      </c>
      <c r="O31" s="184">
        <v>76</v>
      </c>
      <c r="P31" s="186" t="s">
        <v>187</v>
      </c>
      <c r="Q31" s="185" t="s">
        <v>186</v>
      </c>
      <c r="R31" s="184">
        <v>0</v>
      </c>
      <c r="S31" s="186" t="s">
        <v>187</v>
      </c>
      <c r="T31" s="220"/>
      <c r="U31" s="688"/>
      <c r="V31" s="649"/>
      <c r="W31" s="649"/>
      <c r="X31" s="183" t="s">
        <v>186</v>
      </c>
      <c r="Y31" s="184">
        <v>1</v>
      </c>
      <c r="Z31" s="186" t="s">
        <v>187</v>
      </c>
    </row>
    <row r="32" spans="2:31" ht="17.25" customHeight="1" x14ac:dyDescent="0.15">
      <c r="B32" s="159" t="s">
        <v>104</v>
      </c>
      <c r="C32" s="410" t="s">
        <v>105</v>
      </c>
      <c r="D32" s="410"/>
      <c r="E32" s="628">
        <v>1</v>
      </c>
      <c r="F32" s="629"/>
      <c r="G32" s="629"/>
      <c r="H32" s="628">
        <v>0</v>
      </c>
      <c r="I32" s="629"/>
      <c r="J32" s="630"/>
      <c r="K32" s="629">
        <v>3</v>
      </c>
      <c r="L32" s="629"/>
      <c r="M32" s="629"/>
      <c r="N32" s="628">
        <v>5</v>
      </c>
      <c r="O32" s="629"/>
      <c r="P32" s="630"/>
      <c r="Q32" s="629">
        <v>0</v>
      </c>
      <c r="R32" s="629"/>
      <c r="S32" s="630"/>
      <c r="T32" s="220"/>
      <c r="U32" s="191" t="s">
        <v>93</v>
      </c>
      <c r="V32" s="410" t="s">
        <v>105</v>
      </c>
      <c r="W32" s="410"/>
      <c r="X32" s="628">
        <v>0</v>
      </c>
      <c r="Y32" s="629"/>
      <c r="Z32" s="630"/>
    </row>
    <row r="33" spans="2:26" ht="17.25" customHeight="1" x14ac:dyDescent="0.15">
      <c r="B33" s="160">
        <v>5</v>
      </c>
      <c r="C33" s="633"/>
      <c r="D33" s="650"/>
      <c r="E33" s="187" t="s">
        <v>186</v>
      </c>
      <c r="F33" s="188">
        <v>2</v>
      </c>
      <c r="G33" s="189" t="s">
        <v>187</v>
      </c>
      <c r="H33" s="187" t="s">
        <v>186</v>
      </c>
      <c r="I33" s="188">
        <v>1</v>
      </c>
      <c r="J33" s="190" t="s">
        <v>187</v>
      </c>
      <c r="K33" s="189" t="s">
        <v>90</v>
      </c>
      <c r="L33" s="188">
        <v>12</v>
      </c>
      <c r="M33" s="189" t="s">
        <v>187</v>
      </c>
      <c r="N33" s="187" t="s">
        <v>186</v>
      </c>
      <c r="O33" s="188">
        <v>20</v>
      </c>
      <c r="P33" s="190" t="s">
        <v>187</v>
      </c>
      <c r="Q33" s="189" t="s">
        <v>186</v>
      </c>
      <c r="R33" s="188">
        <v>0</v>
      </c>
      <c r="S33" s="190" t="s">
        <v>187</v>
      </c>
      <c r="T33" s="220"/>
      <c r="U33" s="192">
        <v>5</v>
      </c>
      <c r="V33" s="666"/>
      <c r="W33" s="667"/>
      <c r="X33" s="187" t="s">
        <v>186</v>
      </c>
      <c r="Y33" s="188">
        <v>0</v>
      </c>
      <c r="Z33" s="190" t="s">
        <v>187</v>
      </c>
    </row>
    <row r="34" spans="2:26" ht="17.25" customHeight="1" x14ac:dyDescent="0.15">
      <c r="B34" s="159" t="s">
        <v>89</v>
      </c>
      <c r="C34" s="404" t="s">
        <v>11</v>
      </c>
      <c r="D34" s="404"/>
      <c r="E34" s="625">
        <v>14</v>
      </c>
      <c r="F34" s="626"/>
      <c r="G34" s="626"/>
      <c r="H34" s="625">
        <v>14</v>
      </c>
      <c r="I34" s="626"/>
      <c r="J34" s="627"/>
      <c r="K34" s="626">
        <v>106</v>
      </c>
      <c r="L34" s="626"/>
      <c r="M34" s="626"/>
      <c r="N34" s="625">
        <v>182</v>
      </c>
      <c r="O34" s="626"/>
      <c r="P34" s="627"/>
      <c r="Q34" s="626">
        <v>1</v>
      </c>
      <c r="R34" s="626"/>
      <c r="S34" s="627"/>
      <c r="T34" s="220"/>
      <c r="U34" s="191" t="s">
        <v>89</v>
      </c>
      <c r="V34" s="649" t="s">
        <v>11</v>
      </c>
      <c r="W34" s="649"/>
      <c r="X34" s="625">
        <v>8</v>
      </c>
      <c r="Y34" s="626"/>
      <c r="Z34" s="627"/>
    </row>
    <row r="35" spans="2:26" ht="17.25" customHeight="1" x14ac:dyDescent="0.15">
      <c r="B35" s="159" t="s">
        <v>94</v>
      </c>
      <c r="C35" s="337"/>
      <c r="D35" s="405"/>
      <c r="E35" s="183" t="s">
        <v>186</v>
      </c>
      <c r="F35" s="184">
        <v>17</v>
      </c>
      <c r="G35" s="185" t="s">
        <v>187</v>
      </c>
      <c r="H35" s="183" t="s">
        <v>186</v>
      </c>
      <c r="I35" s="184">
        <v>15</v>
      </c>
      <c r="J35" s="186" t="s">
        <v>187</v>
      </c>
      <c r="K35" s="185" t="s">
        <v>186</v>
      </c>
      <c r="L35" s="184">
        <v>103</v>
      </c>
      <c r="M35" s="185" t="s">
        <v>187</v>
      </c>
      <c r="N35" s="183" t="s">
        <v>186</v>
      </c>
      <c r="O35" s="184">
        <v>180</v>
      </c>
      <c r="P35" s="186" t="s">
        <v>187</v>
      </c>
      <c r="Q35" s="185" t="s">
        <v>186</v>
      </c>
      <c r="R35" s="184">
        <v>3</v>
      </c>
      <c r="S35" s="186" t="s">
        <v>187</v>
      </c>
      <c r="T35" s="220"/>
      <c r="U35" s="191" t="s">
        <v>94</v>
      </c>
      <c r="V35" s="647"/>
      <c r="W35" s="648"/>
      <c r="X35" s="183" t="s">
        <v>186</v>
      </c>
      <c r="Y35" s="184">
        <v>7</v>
      </c>
      <c r="Z35" s="186" t="s">
        <v>187</v>
      </c>
    </row>
    <row r="36" spans="2:26" ht="16.5" customHeight="1" x14ac:dyDescent="0.15">
      <c r="B36" s="160" t="s">
        <v>112</v>
      </c>
      <c r="C36" s="404" t="s">
        <v>12</v>
      </c>
      <c r="D36" s="404"/>
      <c r="E36" s="625">
        <v>7</v>
      </c>
      <c r="F36" s="626"/>
      <c r="G36" s="626"/>
      <c r="H36" s="625">
        <v>10</v>
      </c>
      <c r="I36" s="626"/>
      <c r="J36" s="627"/>
      <c r="K36" s="626">
        <v>52</v>
      </c>
      <c r="L36" s="626"/>
      <c r="M36" s="626"/>
      <c r="N36" s="625">
        <v>103</v>
      </c>
      <c r="O36" s="626"/>
      <c r="P36" s="627"/>
      <c r="Q36" s="626">
        <v>1</v>
      </c>
      <c r="R36" s="626"/>
      <c r="S36" s="627"/>
      <c r="T36" s="220"/>
      <c r="U36" s="193" t="s">
        <v>113</v>
      </c>
      <c r="V36" s="649" t="s">
        <v>12</v>
      </c>
      <c r="W36" s="649"/>
      <c r="X36" s="625">
        <v>2</v>
      </c>
      <c r="Y36" s="626"/>
      <c r="Z36" s="627"/>
    </row>
    <row r="37" spans="2:26" ht="17.25" customHeight="1" x14ac:dyDescent="0.15">
      <c r="B37" s="584" t="s">
        <v>67</v>
      </c>
      <c r="C37" s="337"/>
      <c r="D37" s="405"/>
      <c r="E37" s="183" t="s">
        <v>186</v>
      </c>
      <c r="F37" s="184">
        <v>6</v>
      </c>
      <c r="G37" s="185" t="s">
        <v>187</v>
      </c>
      <c r="H37" s="183" t="s">
        <v>186</v>
      </c>
      <c r="I37" s="184">
        <v>5</v>
      </c>
      <c r="J37" s="186" t="s">
        <v>187</v>
      </c>
      <c r="K37" s="185" t="s">
        <v>186</v>
      </c>
      <c r="L37" s="184">
        <v>31</v>
      </c>
      <c r="M37" s="185" t="s">
        <v>187</v>
      </c>
      <c r="N37" s="183" t="s">
        <v>186</v>
      </c>
      <c r="O37" s="184">
        <v>57</v>
      </c>
      <c r="P37" s="186" t="s">
        <v>187</v>
      </c>
      <c r="Q37" s="185" t="s">
        <v>186</v>
      </c>
      <c r="R37" s="184">
        <v>0</v>
      </c>
      <c r="S37" s="186" t="s">
        <v>187</v>
      </c>
      <c r="T37" s="220"/>
      <c r="U37" s="688" t="s">
        <v>67</v>
      </c>
      <c r="V37" s="647"/>
      <c r="W37" s="648"/>
      <c r="X37" s="183" t="s">
        <v>186</v>
      </c>
      <c r="Y37" s="184">
        <v>1</v>
      </c>
      <c r="Z37" s="186" t="s">
        <v>187</v>
      </c>
    </row>
    <row r="38" spans="2:26" ht="17.25" customHeight="1" x14ac:dyDescent="0.15">
      <c r="B38" s="584"/>
      <c r="C38" s="404" t="s">
        <v>13</v>
      </c>
      <c r="D38" s="404"/>
      <c r="E38" s="625">
        <v>5</v>
      </c>
      <c r="F38" s="626"/>
      <c r="G38" s="626"/>
      <c r="H38" s="625">
        <v>6</v>
      </c>
      <c r="I38" s="626"/>
      <c r="J38" s="627"/>
      <c r="K38" s="626">
        <v>63</v>
      </c>
      <c r="L38" s="626"/>
      <c r="M38" s="626"/>
      <c r="N38" s="625">
        <v>122</v>
      </c>
      <c r="O38" s="626"/>
      <c r="P38" s="627"/>
      <c r="Q38" s="626">
        <v>0</v>
      </c>
      <c r="R38" s="626"/>
      <c r="S38" s="627"/>
      <c r="T38" s="220"/>
      <c r="U38" s="688"/>
      <c r="V38" s="649" t="s">
        <v>13</v>
      </c>
      <c r="W38" s="649"/>
      <c r="X38" s="625">
        <v>3</v>
      </c>
      <c r="Y38" s="626"/>
      <c r="Z38" s="627"/>
    </row>
    <row r="39" spans="2:26" ht="17.25" customHeight="1" x14ac:dyDescent="0.15">
      <c r="B39" s="584"/>
      <c r="C39" s="337"/>
      <c r="D39" s="405"/>
      <c r="E39" s="183" t="s">
        <v>186</v>
      </c>
      <c r="F39" s="184">
        <v>8</v>
      </c>
      <c r="G39" s="185" t="s">
        <v>91</v>
      </c>
      <c r="H39" s="183" t="s">
        <v>186</v>
      </c>
      <c r="I39" s="184">
        <v>10</v>
      </c>
      <c r="J39" s="186" t="s">
        <v>187</v>
      </c>
      <c r="K39" s="185" t="s">
        <v>186</v>
      </c>
      <c r="L39" s="184">
        <v>50</v>
      </c>
      <c r="M39" s="185" t="s">
        <v>187</v>
      </c>
      <c r="N39" s="183" t="s">
        <v>186</v>
      </c>
      <c r="O39" s="184">
        <v>96</v>
      </c>
      <c r="P39" s="186" t="s">
        <v>187</v>
      </c>
      <c r="Q39" s="185" t="s">
        <v>186</v>
      </c>
      <c r="R39" s="184">
        <v>0</v>
      </c>
      <c r="S39" s="186" t="s">
        <v>187</v>
      </c>
      <c r="T39" s="220"/>
      <c r="U39" s="688"/>
      <c r="V39" s="647"/>
      <c r="W39" s="648"/>
      <c r="X39" s="183" t="s">
        <v>186</v>
      </c>
      <c r="Y39" s="184">
        <v>2</v>
      </c>
      <c r="Z39" s="186" t="s">
        <v>187</v>
      </c>
    </row>
    <row r="40" spans="2:26" ht="17.25" customHeight="1" x14ac:dyDescent="0.15">
      <c r="B40" s="584"/>
      <c r="C40" s="404" t="s">
        <v>15</v>
      </c>
      <c r="D40" s="404"/>
      <c r="E40" s="625">
        <v>5</v>
      </c>
      <c r="F40" s="626"/>
      <c r="G40" s="626"/>
      <c r="H40" s="625">
        <v>8</v>
      </c>
      <c r="I40" s="626"/>
      <c r="J40" s="627"/>
      <c r="K40" s="626">
        <v>49</v>
      </c>
      <c r="L40" s="626"/>
      <c r="M40" s="626"/>
      <c r="N40" s="625">
        <v>96</v>
      </c>
      <c r="O40" s="626"/>
      <c r="P40" s="627"/>
      <c r="Q40" s="626">
        <v>1</v>
      </c>
      <c r="R40" s="626"/>
      <c r="S40" s="627"/>
      <c r="T40" s="220"/>
      <c r="U40" s="688"/>
      <c r="V40" s="649" t="s">
        <v>15</v>
      </c>
      <c r="W40" s="649"/>
      <c r="X40" s="625">
        <v>3</v>
      </c>
      <c r="Y40" s="626"/>
      <c r="Z40" s="627"/>
    </row>
    <row r="41" spans="2:26" ht="17.25" customHeight="1" x14ac:dyDescent="0.15">
      <c r="B41" s="584"/>
      <c r="C41" s="337"/>
      <c r="D41" s="405"/>
      <c r="E41" s="183" t="s">
        <v>186</v>
      </c>
      <c r="F41" s="184">
        <v>9</v>
      </c>
      <c r="G41" s="185" t="s">
        <v>187</v>
      </c>
      <c r="H41" s="183" t="s">
        <v>186</v>
      </c>
      <c r="I41" s="184">
        <v>5</v>
      </c>
      <c r="J41" s="186" t="s">
        <v>187</v>
      </c>
      <c r="K41" s="185" t="s">
        <v>186</v>
      </c>
      <c r="L41" s="184">
        <v>51</v>
      </c>
      <c r="M41" s="185" t="s">
        <v>187</v>
      </c>
      <c r="N41" s="183" t="s">
        <v>186</v>
      </c>
      <c r="O41" s="184">
        <v>104</v>
      </c>
      <c r="P41" s="186" t="s">
        <v>187</v>
      </c>
      <c r="Q41" s="185" t="s">
        <v>186</v>
      </c>
      <c r="R41" s="184">
        <v>1</v>
      </c>
      <c r="S41" s="186" t="s">
        <v>187</v>
      </c>
      <c r="T41" s="220"/>
      <c r="U41" s="688"/>
      <c r="V41" s="647"/>
      <c r="W41" s="648"/>
      <c r="X41" s="183" t="s">
        <v>186</v>
      </c>
      <c r="Y41" s="184">
        <v>2</v>
      </c>
      <c r="Z41" s="186" t="s">
        <v>187</v>
      </c>
    </row>
    <row r="42" spans="2:26" ht="17.25" customHeight="1" x14ac:dyDescent="0.15">
      <c r="B42" s="584"/>
      <c r="C42" s="404" t="s">
        <v>16</v>
      </c>
      <c r="D42" s="404"/>
      <c r="E42" s="625">
        <v>13</v>
      </c>
      <c r="F42" s="626"/>
      <c r="G42" s="626"/>
      <c r="H42" s="625">
        <v>12</v>
      </c>
      <c r="I42" s="626"/>
      <c r="J42" s="627"/>
      <c r="K42" s="626">
        <v>62</v>
      </c>
      <c r="L42" s="626"/>
      <c r="M42" s="626"/>
      <c r="N42" s="625">
        <v>112</v>
      </c>
      <c r="O42" s="626"/>
      <c r="P42" s="627"/>
      <c r="Q42" s="626">
        <v>0</v>
      </c>
      <c r="R42" s="626"/>
      <c r="S42" s="627"/>
      <c r="T42" s="220"/>
      <c r="U42" s="688"/>
      <c r="V42" s="649" t="s">
        <v>16</v>
      </c>
      <c r="W42" s="649"/>
      <c r="X42" s="625">
        <v>2</v>
      </c>
      <c r="Y42" s="626"/>
      <c r="Z42" s="627"/>
    </row>
    <row r="43" spans="2:26" ht="17.25" customHeight="1" x14ac:dyDescent="0.15">
      <c r="B43" s="584"/>
      <c r="C43" s="337"/>
      <c r="D43" s="405"/>
      <c r="E43" s="183" t="s">
        <v>186</v>
      </c>
      <c r="F43" s="184">
        <v>8</v>
      </c>
      <c r="G43" s="185" t="s">
        <v>187</v>
      </c>
      <c r="H43" s="183" t="s">
        <v>186</v>
      </c>
      <c r="I43" s="184">
        <v>8</v>
      </c>
      <c r="J43" s="186" t="s">
        <v>187</v>
      </c>
      <c r="K43" s="185" t="s">
        <v>186</v>
      </c>
      <c r="L43" s="184">
        <v>67</v>
      </c>
      <c r="M43" s="185" t="s">
        <v>187</v>
      </c>
      <c r="N43" s="183" t="s">
        <v>186</v>
      </c>
      <c r="O43" s="184">
        <v>123</v>
      </c>
      <c r="P43" s="186" t="s">
        <v>187</v>
      </c>
      <c r="Q43" s="185" t="s">
        <v>186</v>
      </c>
      <c r="R43" s="184">
        <v>0</v>
      </c>
      <c r="S43" s="186" t="s">
        <v>187</v>
      </c>
      <c r="T43" s="220"/>
      <c r="U43" s="688"/>
      <c r="V43" s="647"/>
      <c r="W43" s="648"/>
      <c r="X43" s="183" t="s">
        <v>186</v>
      </c>
      <c r="Y43" s="184">
        <v>2</v>
      </c>
      <c r="Z43" s="186" t="s">
        <v>187</v>
      </c>
    </row>
    <row r="44" spans="2:26" ht="17.25" customHeight="1" x14ac:dyDescent="0.15">
      <c r="B44" s="584"/>
      <c r="C44" s="592" t="s">
        <v>9</v>
      </c>
      <c r="D44" s="592"/>
      <c r="E44" s="625">
        <v>0</v>
      </c>
      <c r="F44" s="626"/>
      <c r="G44" s="626"/>
      <c r="H44" s="625">
        <v>0</v>
      </c>
      <c r="I44" s="626"/>
      <c r="J44" s="627"/>
      <c r="K44" s="626">
        <v>0</v>
      </c>
      <c r="L44" s="626"/>
      <c r="M44" s="626"/>
      <c r="N44" s="625">
        <v>0</v>
      </c>
      <c r="O44" s="626"/>
      <c r="P44" s="627"/>
      <c r="Q44" s="626">
        <v>0</v>
      </c>
      <c r="R44" s="626"/>
      <c r="S44" s="627"/>
      <c r="T44" s="24"/>
      <c r="U44" s="688"/>
      <c r="V44" s="592" t="s">
        <v>9</v>
      </c>
      <c r="W44" s="592"/>
      <c r="X44" s="625">
        <v>0</v>
      </c>
      <c r="Y44" s="626"/>
      <c r="Z44" s="627"/>
    </row>
    <row r="45" spans="2:26" ht="17.25" customHeight="1" x14ac:dyDescent="0.15">
      <c r="B45" s="584"/>
      <c r="C45" s="593" t="s">
        <v>148</v>
      </c>
      <c r="D45" s="594"/>
      <c r="E45" s="183" t="s">
        <v>186</v>
      </c>
      <c r="F45" s="184">
        <v>0</v>
      </c>
      <c r="G45" s="185" t="s">
        <v>187</v>
      </c>
      <c r="H45" s="183" t="s">
        <v>186</v>
      </c>
      <c r="I45" s="184">
        <v>0</v>
      </c>
      <c r="J45" s="186" t="s">
        <v>187</v>
      </c>
      <c r="K45" s="185" t="s">
        <v>186</v>
      </c>
      <c r="L45" s="184">
        <v>0</v>
      </c>
      <c r="M45" s="185" t="s">
        <v>187</v>
      </c>
      <c r="N45" s="183" t="s">
        <v>186</v>
      </c>
      <c r="O45" s="184">
        <v>0</v>
      </c>
      <c r="P45" s="186" t="s">
        <v>187</v>
      </c>
      <c r="Q45" s="185" t="s">
        <v>186</v>
      </c>
      <c r="R45" s="184">
        <v>0</v>
      </c>
      <c r="S45" s="186" t="s">
        <v>187</v>
      </c>
      <c r="T45" s="24"/>
      <c r="U45" s="688"/>
      <c r="V45" s="593" t="s">
        <v>148</v>
      </c>
      <c r="W45" s="594"/>
      <c r="X45" s="183" t="s">
        <v>186</v>
      </c>
      <c r="Y45" s="184">
        <v>0</v>
      </c>
      <c r="Z45" s="186" t="s">
        <v>187</v>
      </c>
    </row>
    <row r="46" spans="2:26" ht="17.25" customHeight="1" x14ac:dyDescent="0.15">
      <c r="B46" s="584"/>
      <c r="C46" s="592" t="s">
        <v>177</v>
      </c>
      <c r="D46" s="592"/>
      <c r="E46" s="625">
        <v>0</v>
      </c>
      <c r="F46" s="626"/>
      <c r="G46" s="626"/>
      <c r="H46" s="625">
        <v>0</v>
      </c>
      <c r="I46" s="626"/>
      <c r="J46" s="627"/>
      <c r="K46" s="626">
        <v>0</v>
      </c>
      <c r="L46" s="626"/>
      <c r="M46" s="626"/>
      <c r="N46" s="625">
        <v>0</v>
      </c>
      <c r="O46" s="626"/>
      <c r="P46" s="627"/>
      <c r="Q46" s="626">
        <v>0</v>
      </c>
      <c r="R46" s="626"/>
      <c r="S46" s="627"/>
      <c r="T46" s="24"/>
      <c r="U46" s="688"/>
      <c r="V46" s="592" t="s">
        <v>177</v>
      </c>
      <c r="W46" s="592"/>
      <c r="X46" s="625">
        <v>0</v>
      </c>
      <c r="Y46" s="626"/>
      <c r="Z46" s="627"/>
    </row>
    <row r="47" spans="2:26" ht="17.25" customHeight="1" x14ac:dyDescent="0.15">
      <c r="B47" s="585"/>
      <c r="C47" s="636" t="s">
        <v>178</v>
      </c>
      <c r="D47" s="636"/>
      <c r="E47" s="182" t="s">
        <v>186</v>
      </c>
      <c r="F47" s="180">
        <v>0</v>
      </c>
      <c r="G47" s="179" t="s">
        <v>187</v>
      </c>
      <c r="H47" s="182" t="s">
        <v>186</v>
      </c>
      <c r="I47" s="180">
        <v>0</v>
      </c>
      <c r="J47" s="181" t="s">
        <v>187</v>
      </c>
      <c r="K47" s="179" t="s">
        <v>186</v>
      </c>
      <c r="L47" s="180">
        <v>0</v>
      </c>
      <c r="M47" s="179" t="s">
        <v>187</v>
      </c>
      <c r="N47" s="182" t="s">
        <v>186</v>
      </c>
      <c r="O47" s="180">
        <v>0</v>
      </c>
      <c r="P47" s="181" t="s">
        <v>187</v>
      </c>
      <c r="Q47" s="179" t="s">
        <v>186</v>
      </c>
      <c r="R47" s="180">
        <v>0</v>
      </c>
      <c r="S47" s="181" t="s">
        <v>187</v>
      </c>
      <c r="T47" s="24"/>
      <c r="U47" s="689"/>
      <c r="V47" s="636" t="s">
        <v>178</v>
      </c>
      <c r="W47" s="636"/>
      <c r="X47" s="182" t="s">
        <v>186</v>
      </c>
      <c r="Y47" s="180">
        <v>0</v>
      </c>
      <c r="Z47" s="181" t="s">
        <v>187</v>
      </c>
    </row>
    <row r="48" spans="2:26" ht="18" customHeight="1" x14ac:dyDescent="0.15"/>
    <row r="49" spans="2:26" x14ac:dyDescent="0.15">
      <c r="B49" s="579" t="s">
        <v>130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</row>
    <row r="50" spans="2:26" x14ac:dyDescent="0.15">
      <c r="B50" s="30"/>
      <c r="C50" s="31"/>
      <c r="D50" s="31"/>
      <c r="T50" s="31"/>
      <c r="U50" s="31"/>
      <c r="V50" s="31"/>
      <c r="W50" s="31"/>
      <c r="X50" s="31"/>
      <c r="Y50" s="31"/>
      <c r="Z50" s="31"/>
    </row>
    <row r="52" spans="2:26" x14ac:dyDescent="0.15"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2:26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2:26" x14ac:dyDescent="0.1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2:26" x14ac:dyDescent="0.15"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</sheetData>
  <mergeCells count="275">
    <mergeCell ref="E25:G25"/>
    <mergeCell ref="H25:J25"/>
    <mergeCell ref="K25:M25"/>
    <mergeCell ref="N25:P25"/>
    <mergeCell ref="Q25:S25"/>
    <mergeCell ref="X25:Z25"/>
    <mergeCell ref="E16:G16"/>
    <mergeCell ref="H16:J16"/>
    <mergeCell ref="E17:G17"/>
    <mergeCell ref="X21:Z21"/>
    <mergeCell ref="N18:P18"/>
    <mergeCell ref="K21:M21"/>
    <mergeCell ref="Q24:S24"/>
    <mergeCell ref="X24:Z24"/>
    <mergeCell ref="H17:J17"/>
    <mergeCell ref="X16:Z16"/>
    <mergeCell ref="Q19:S19"/>
    <mergeCell ref="X19:Z19"/>
    <mergeCell ref="X42:Z42"/>
    <mergeCell ref="K32:M32"/>
    <mergeCell ref="K34:M34"/>
    <mergeCell ref="K42:M42"/>
    <mergeCell ref="Q40:S40"/>
    <mergeCell ref="X32:Z32"/>
    <mergeCell ref="Q20:S20"/>
    <mergeCell ref="X20:Z20"/>
    <mergeCell ref="Q26:S26"/>
    <mergeCell ref="Q22:S22"/>
    <mergeCell ref="U22:V22"/>
    <mergeCell ref="X22:Z22"/>
    <mergeCell ref="Q23:S23"/>
    <mergeCell ref="X23:Z23"/>
    <mergeCell ref="U37:U47"/>
    <mergeCell ref="Q46:S46"/>
    <mergeCell ref="V41:W41"/>
    <mergeCell ref="N21:P21"/>
    <mergeCell ref="Q21:S21"/>
    <mergeCell ref="N34:P34"/>
    <mergeCell ref="X38:Z38"/>
    <mergeCell ref="N36:P36"/>
    <mergeCell ref="N32:P32"/>
    <mergeCell ref="Q27:S27"/>
    <mergeCell ref="X40:Z40"/>
    <mergeCell ref="V36:W36"/>
    <mergeCell ref="V34:W34"/>
    <mergeCell ref="V35:W35"/>
    <mergeCell ref="Q32:S32"/>
    <mergeCell ref="Q30:S30"/>
    <mergeCell ref="V28:W28"/>
    <mergeCell ref="V30:W30"/>
    <mergeCell ref="Q36:S36"/>
    <mergeCell ref="V32:W32"/>
    <mergeCell ref="V29:W29"/>
    <mergeCell ref="U28:U31"/>
    <mergeCell ref="V31:W31"/>
    <mergeCell ref="X4:Z4"/>
    <mergeCell ref="X5:Z5"/>
    <mergeCell ref="Q9:S9"/>
    <mergeCell ref="V8:W8"/>
    <mergeCell ref="Q8:S8"/>
    <mergeCell ref="N11:P11"/>
    <mergeCell ref="N9:P9"/>
    <mergeCell ref="H36:J36"/>
    <mergeCell ref="H32:J32"/>
    <mergeCell ref="H34:J34"/>
    <mergeCell ref="N24:P24"/>
    <mergeCell ref="N19:P19"/>
    <mergeCell ref="H10:J10"/>
    <mergeCell ref="X15:Z15"/>
    <mergeCell ref="N17:P17"/>
    <mergeCell ref="N15:P15"/>
    <mergeCell ref="X13:Z13"/>
    <mergeCell ref="X14:Z14"/>
    <mergeCell ref="N14:P14"/>
    <mergeCell ref="Q18:S18"/>
    <mergeCell ref="X17:Z17"/>
    <mergeCell ref="X18:Z18"/>
    <mergeCell ref="X10:Z10"/>
    <mergeCell ref="V10:W1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V9:W9"/>
    <mergeCell ref="X9:Z9"/>
    <mergeCell ref="X11:Z11"/>
    <mergeCell ref="V12:W12"/>
    <mergeCell ref="Q11:S11"/>
    <mergeCell ref="Q12:S12"/>
    <mergeCell ref="X12:Z12"/>
    <mergeCell ref="H11:J11"/>
    <mergeCell ref="H12:J12"/>
    <mergeCell ref="K12:M12"/>
    <mergeCell ref="U27:W27"/>
    <mergeCell ref="H27:J27"/>
    <mergeCell ref="N28:P28"/>
    <mergeCell ref="N26:P26"/>
    <mergeCell ref="K15:M15"/>
    <mergeCell ref="H28:J28"/>
    <mergeCell ref="U13:V13"/>
    <mergeCell ref="H30:J30"/>
    <mergeCell ref="Q13:S13"/>
    <mergeCell ref="N13:P13"/>
    <mergeCell ref="K14:M14"/>
    <mergeCell ref="K13:M13"/>
    <mergeCell ref="Q14:S14"/>
    <mergeCell ref="N16:P16"/>
    <mergeCell ref="K16:M16"/>
    <mergeCell ref="H13:J13"/>
    <mergeCell ref="Q28:S28"/>
    <mergeCell ref="Q16:S16"/>
    <mergeCell ref="H15:J15"/>
    <mergeCell ref="Q15:S15"/>
    <mergeCell ref="H9:J9"/>
    <mergeCell ref="K11:M11"/>
    <mergeCell ref="X36:Z36"/>
    <mergeCell ref="Q17:S17"/>
    <mergeCell ref="Q34:S34"/>
    <mergeCell ref="V33:W33"/>
    <mergeCell ref="K10:M10"/>
    <mergeCell ref="N10:P10"/>
    <mergeCell ref="N12:P12"/>
    <mergeCell ref="K9:M9"/>
    <mergeCell ref="N20:P20"/>
    <mergeCell ref="K28:M28"/>
    <mergeCell ref="N27:P27"/>
    <mergeCell ref="K27:M27"/>
    <mergeCell ref="X26:Z26"/>
    <mergeCell ref="X28:Z28"/>
    <mergeCell ref="X27:Z27"/>
    <mergeCell ref="H14:J14"/>
    <mergeCell ref="X30:Z30"/>
    <mergeCell ref="K20:M20"/>
    <mergeCell ref="N30:P30"/>
    <mergeCell ref="X34:Z34"/>
    <mergeCell ref="K36:M36"/>
    <mergeCell ref="K30:M30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6:M6"/>
    <mergeCell ref="N6:P6"/>
    <mergeCell ref="K8:M8"/>
    <mergeCell ref="K7:M7"/>
    <mergeCell ref="H7:J7"/>
    <mergeCell ref="H8:J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2:G12"/>
    <mergeCell ref="C29:D29"/>
    <mergeCell ref="C30:D30"/>
    <mergeCell ref="B13:C13"/>
    <mergeCell ref="C31:D31"/>
    <mergeCell ref="E13:G13"/>
    <mergeCell ref="B22:C22"/>
    <mergeCell ref="E22:G22"/>
    <mergeCell ref="E14:G14"/>
    <mergeCell ref="E15:G15"/>
    <mergeCell ref="E24:G24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V47:W47"/>
    <mergeCell ref="V46:W46"/>
    <mergeCell ref="V45:W45"/>
    <mergeCell ref="V43:W43"/>
    <mergeCell ref="V42:W42"/>
    <mergeCell ref="H46:J46"/>
    <mergeCell ref="K46:M46"/>
    <mergeCell ref="N44:P44"/>
    <mergeCell ref="Q44:S44"/>
    <mergeCell ref="Q42:S42"/>
    <mergeCell ref="V40:W40"/>
    <mergeCell ref="N42:P42"/>
    <mergeCell ref="N40:P40"/>
    <mergeCell ref="V44:W44"/>
    <mergeCell ref="V39:W39"/>
    <mergeCell ref="V38:W38"/>
    <mergeCell ref="H40:J40"/>
    <mergeCell ref="H38:J38"/>
    <mergeCell ref="Q38:S38"/>
    <mergeCell ref="K38:M38"/>
    <mergeCell ref="N38:P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V37:W37"/>
    <mergeCell ref="C43:D43"/>
    <mergeCell ref="C39:D39"/>
    <mergeCell ref="C41:D41"/>
    <mergeCell ref="H42:J42"/>
    <mergeCell ref="K40:M40"/>
    <mergeCell ref="C42:D42"/>
    <mergeCell ref="C40:D40"/>
    <mergeCell ref="E30:G30"/>
    <mergeCell ref="H22:J22"/>
    <mergeCell ref="K22:M22"/>
    <mergeCell ref="N22:P22"/>
    <mergeCell ref="K26:M26"/>
    <mergeCell ref="K17:M17"/>
    <mergeCell ref="H26:J26"/>
    <mergeCell ref="H18:J18"/>
    <mergeCell ref="K18:M18"/>
    <mergeCell ref="E21:G21"/>
    <mergeCell ref="E26:G26"/>
    <mergeCell ref="E20:G20"/>
    <mergeCell ref="H20:J20"/>
    <mergeCell ref="E19:G19"/>
    <mergeCell ref="H19:J19"/>
    <mergeCell ref="K19:M19"/>
    <mergeCell ref="E23:G23"/>
    <mergeCell ref="H23:J23"/>
    <mergeCell ref="K23:M23"/>
    <mergeCell ref="N23:P23"/>
    <mergeCell ref="E18:G18"/>
    <mergeCell ref="H21:J21"/>
    <mergeCell ref="H24:J24"/>
    <mergeCell ref="K24:M24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68" customWidth="1"/>
    <col min="2" max="2" width="4.625" style="268" customWidth="1"/>
    <col min="3" max="3" width="9" style="253" customWidth="1"/>
    <col min="4" max="4" width="4.625" style="268" customWidth="1"/>
    <col min="5" max="5" width="36.875" style="268" customWidth="1"/>
    <col min="6" max="8" width="4.625" style="268" customWidth="1"/>
    <col min="9" max="10" width="2.625" style="268" customWidth="1"/>
    <col min="11" max="11" width="5.625" style="268" customWidth="1"/>
    <col min="12" max="16384" width="9" style="268"/>
  </cols>
  <sheetData>
    <row r="4" spans="3:10" s="253" customFormat="1" ht="14.25" thickBot="1" x14ac:dyDescent="0.2">
      <c r="C4" s="252"/>
    </row>
    <row r="5" spans="3:10" s="253" customFormat="1" x14ac:dyDescent="0.15">
      <c r="C5" s="254"/>
      <c r="D5" s="255"/>
      <c r="E5" s="255"/>
      <c r="F5" s="255"/>
      <c r="G5" s="255"/>
      <c r="H5" s="255"/>
      <c r="I5" s="256"/>
    </row>
    <row r="6" spans="3:10" s="253" customFormat="1" ht="18" customHeight="1" x14ac:dyDescent="0.15">
      <c r="C6" s="285" t="s">
        <v>244</v>
      </c>
      <c r="D6" s="286"/>
      <c r="E6" s="286"/>
      <c r="F6" s="286"/>
      <c r="G6" s="286"/>
      <c r="H6" s="286"/>
      <c r="I6" s="287"/>
      <c r="J6" s="257"/>
    </row>
    <row r="7" spans="3:10" s="253" customFormat="1" ht="8.1" customHeight="1" x14ac:dyDescent="0.15">
      <c r="C7" s="258"/>
      <c r="I7" s="259"/>
    </row>
    <row r="8" spans="3:10" s="263" customFormat="1" ht="18" customHeight="1" x14ac:dyDescent="0.15">
      <c r="C8" s="260" t="s">
        <v>245</v>
      </c>
      <c r="D8" s="261"/>
      <c r="E8" s="261"/>
      <c r="F8" s="261"/>
      <c r="G8" s="261"/>
      <c r="H8" s="261"/>
      <c r="I8" s="262"/>
    </row>
    <row r="9" spans="3:10" ht="18" customHeight="1" x14ac:dyDescent="0.15">
      <c r="C9" s="264" t="s">
        <v>246</v>
      </c>
      <c r="D9" s="265"/>
      <c r="E9" s="265" t="s">
        <v>247</v>
      </c>
      <c r="F9" s="265"/>
      <c r="G9" s="265"/>
      <c r="H9" s="266">
        <v>1</v>
      </c>
      <c r="I9" s="267"/>
    </row>
    <row r="10" spans="3:10" ht="18" customHeight="1" x14ac:dyDescent="0.15">
      <c r="C10" s="264" t="s">
        <v>248</v>
      </c>
      <c r="D10" s="265"/>
      <c r="E10" s="265" t="s">
        <v>249</v>
      </c>
      <c r="F10" s="265"/>
      <c r="G10" s="265"/>
      <c r="H10" s="266">
        <v>2</v>
      </c>
      <c r="I10" s="267"/>
    </row>
    <row r="11" spans="3:10" ht="18" customHeight="1" x14ac:dyDescent="0.15">
      <c r="C11" s="264" t="s">
        <v>250</v>
      </c>
      <c r="D11" s="265"/>
      <c r="E11" s="265" t="s">
        <v>251</v>
      </c>
      <c r="F11" s="265"/>
      <c r="G11" s="265"/>
      <c r="H11" s="266">
        <v>3</v>
      </c>
      <c r="I11" s="267"/>
    </row>
    <row r="12" spans="3:10" ht="18" customHeight="1" x14ac:dyDescent="0.15">
      <c r="C12" s="264" t="s">
        <v>252</v>
      </c>
      <c r="D12" s="265"/>
      <c r="E12" s="265" t="s">
        <v>253</v>
      </c>
      <c r="F12" s="265"/>
      <c r="G12" s="265"/>
      <c r="H12" s="266">
        <v>4</v>
      </c>
      <c r="I12" s="267"/>
    </row>
    <row r="13" spans="3:10" ht="18" customHeight="1" x14ac:dyDescent="0.15">
      <c r="C13" s="264" t="s">
        <v>254</v>
      </c>
      <c r="D13" s="265"/>
      <c r="E13" s="265" t="s">
        <v>255</v>
      </c>
      <c r="F13" s="265"/>
      <c r="G13" s="265"/>
      <c r="H13" s="266">
        <v>5</v>
      </c>
      <c r="I13" s="267"/>
    </row>
    <row r="14" spans="3:10" ht="18" customHeight="1" x14ac:dyDescent="0.15">
      <c r="C14" s="264" t="s">
        <v>256</v>
      </c>
      <c r="D14" s="265"/>
      <c r="E14" s="265" t="s">
        <v>257</v>
      </c>
      <c r="F14" s="265"/>
      <c r="G14" s="265"/>
      <c r="H14" s="266">
        <v>6</v>
      </c>
      <c r="I14" s="267"/>
    </row>
    <row r="15" spans="3:10" ht="18" customHeight="1" x14ac:dyDescent="0.15">
      <c r="C15" s="264" t="s">
        <v>258</v>
      </c>
      <c r="D15" s="265"/>
      <c r="E15" s="265" t="s">
        <v>259</v>
      </c>
      <c r="F15" s="265"/>
      <c r="G15" s="265"/>
      <c r="H15" s="266">
        <v>7</v>
      </c>
      <c r="I15" s="267"/>
    </row>
    <row r="16" spans="3:10" ht="18" customHeight="1" x14ac:dyDescent="0.15">
      <c r="C16" s="264" t="s">
        <v>260</v>
      </c>
      <c r="D16" s="265"/>
      <c r="E16" s="265" t="s">
        <v>261</v>
      </c>
      <c r="F16" s="265"/>
      <c r="G16" s="265"/>
      <c r="H16" s="266">
        <v>8</v>
      </c>
      <c r="I16" s="267"/>
    </row>
    <row r="17" spans="1:11" ht="18" customHeight="1" x14ac:dyDescent="0.15">
      <c r="C17" s="264" t="s">
        <v>262</v>
      </c>
      <c r="D17" s="269" t="s">
        <v>263</v>
      </c>
      <c r="E17" s="265" t="s">
        <v>264</v>
      </c>
      <c r="F17" s="265"/>
      <c r="G17" s="265"/>
      <c r="H17" s="266">
        <v>9</v>
      </c>
      <c r="I17" s="267"/>
    </row>
    <row r="18" spans="1:11" ht="18" customHeight="1" x14ac:dyDescent="0.15">
      <c r="C18" s="264" t="s">
        <v>262</v>
      </c>
      <c r="D18" s="269" t="s">
        <v>265</v>
      </c>
      <c r="E18" s="265" t="s">
        <v>266</v>
      </c>
      <c r="F18" s="265"/>
      <c r="G18" s="265"/>
      <c r="H18" s="266">
        <v>10</v>
      </c>
      <c r="I18" s="267"/>
    </row>
    <row r="19" spans="1:11" ht="18" customHeight="1" x14ac:dyDescent="0.15">
      <c r="C19" s="264" t="s">
        <v>267</v>
      </c>
      <c r="D19" s="265"/>
      <c r="E19" s="265" t="s">
        <v>268</v>
      </c>
      <c r="F19" s="265"/>
      <c r="G19" s="265"/>
      <c r="H19" s="266">
        <v>10</v>
      </c>
      <c r="I19" s="267"/>
    </row>
    <row r="20" spans="1:11" ht="18" customHeight="1" x14ac:dyDescent="0.15">
      <c r="C20" s="264"/>
      <c r="D20" s="265"/>
      <c r="E20" s="265"/>
      <c r="F20" s="265"/>
      <c r="G20" s="265"/>
      <c r="H20" s="266"/>
      <c r="I20" s="267"/>
    </row>
    <row r="21" spans="1:11" ht="14.25" thickBot="1" x14ac:dyDescent="0.2">
      <c r="C21" s="270"/>
      <c r="D21" s="271"/>
      <c r="E21" s="271"/>
      <c r="F21" s="271"/>
      <c r="G21" s="271"/>
      <c r="H21" s="271"/>
      <c r="I21" s="272"/>
    </row>
    <row r="24" spans="1:11" ht="17.25" x14ac:dyDescent="0.2">
      <c r="E24" s="273" t="s">
        <v>269</v>
      </c>
    </row>
    <row r="26" spans="1:11" ht="13.5" customHeight="1" x14ac:dyDescent="0.15">
      <c r="A26" s="288" t="s">
        <v>276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  <row r="27" spans="1:11" ht="13.5" customHeight="1" x14ac:dyDescent="0.1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1" ht="13.5" customHeight="1" x14ac:dyDescent="0.1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3.5" customHeight="1" x14ac:dyDescent="0.1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</row>
    <row r="30" spans="1:11" ht="13.5" customHeight="1" x14ac:dyDescent="0.1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</row>
    <row r="31" spans="1:11" ht="13.5" customHeight="1" x14ac:dyDescent="0.1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</row>
    <row r="32" spans="1:11" ht="13.5" customHeight="1" x14ac:dyDescent="0.1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</row>
    <row r="33" spans="1:11" ht="13.5" customHeight="1" x14ac:dyDescent="0.1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</row>
    <row r="34" spans="1:11" ht="13.5" customHeight="1" x14ac:dyDescent="0.1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</row>
    <row r="35" spans="1:11" ht="13.5" customHeight="1" x14ac:dyDescent="0.1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</row>
    <row r="36" spans="1:11" ht="13.5" customHeight="1" x14ac:dyDescent="0.1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</row>
    <row r="37" spans="1:11" ht="13.5" customHeight="1" x14ac:dyDescent="0.1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</row>
    <row r="38" spans="1:11" ht="13.5" customHeight="1" x14ac:dyDescent="0.1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</row>
    <row r="39" spans="1:11" ht="13.5" customHeight="1" x14ac:dyDescent="0.1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</row>
    <row r="40" spans="1:11" ht="13.5" customHeight="1" x14ac:dyDescent="0.1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</row>
    <row r="41" spans="1:11" ht="13.5" customHeight="1" x14ac:dyDescent="0.1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</row>
    <row r="42" spans="1:11" ht="13.5" customHeight="1" x14ac:dyDescent="0.15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</row>
    <row r="43" spans="1:11" ht="13.5" customHeight="1" x14ac:dyDescent="0.15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</row>
    <row r="44" spans="1:11" ht="13.5" customHeight="1" x14ac:dyDescent="0.15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</row>
    <row r="45" spans="1:11" ht="13.5" customHeight="1" x14ac:dyDescent="0.15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</row>
    <row r="47" spans="1:11" ht="13.5" customHeight="1" x14ac:dyDescent="0.15">
      <c r="A47" s="289" t="s">
        <v>275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</row>
    <row r="48" spans="1:11" x14ac:dyDescent="0.15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</row>
    <row r="49" spans="1:11" x14ac:dyDescent="0.15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</row>
    <row r="50" spans="1:11" x14ac:dyDescent="0.15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  <row r="51" spans="1:11" x14ac:dyDescent="0.15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</row>
    <row r="52" spans="1:11" x14ac:dyDescent="0.15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2"/>
      <c r="I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95" t="s">
        <v>192</v>
      </c>
      <c r="Y2" s="295"/>
      <c r="Z2" s="295"/>
      <c r="AA2" s="295"/>
      <c r="AB2" s="295"/>
      <c r="AD2" s="6"/>
      <c r="AE2" s="6"/>
    </row>
    <row r="3" spans="2:32" ht="28.5" customHeight="1" x14ac:dyDescent="0.15">
      <c r="B3" s="73"/>
      <c r="C3" s="355" t="s">
        <v>150</v>
      </c>
      <c r="D3" s="356"/>
      <c r="E3" s="362" t="s">
        <v>1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304" t="s">
        <v>2</v>
      </c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7"/>
    </row>
    <row r="4" spans="2:32" x14ac:dyDescent="0.15">
      <c r="B4" s="74"/>
      <c r="C4" s="10"/>
      <c r="D4" s="86"/>
      <c r="E4" s="363" t="s">
        <v>3</v>
      </c>
      <c r="F4" s="315"/>
      <c r="G4" s="315"/>
      <c r="H4" s="69"/>
      <c r="I4" s="69"/>
      <c r="J4" s="69"/>
      <c r="K4" s="69"/>
      <c r="L4" s="69"/>
      <c r="M4" s="69"/>
      <c r="N4" s="69"/>
      <c r="O4" s="69"/>
      <c r="P4" s="97"/>
      <c r="Q4" s="315" t="s">
        <v>3</v>
      </c>
      <c r="R4" s="315"/>
      <c r="S4" s="315"/>
      <c r="T4" s="69"/>
      <c r="U4" s="69"/>
      <c r="V4" s="69"/>
      <c r="W4" s="69"/>
      <c r="X4" s="69"/>
      <c r="Y4" s="69"/>
      <c r="Z4" s="69"/>
      <c r="AA4" s="69"/>
      <c r="AB4" s="97"/>
      <c r="AC4" s="8"/>
      <c r="AD4" s="379"/>
      <c r="AE4" s="379"/>
      <c r="AF4" s="379"/>
    </row>
    <row r="5" spans="2:32" ht="15" customHeight="1" x14ac:dyDescent="0.15">
      <c r="B5" s="74"/>
      <c r="C5" s="10"/>
      <c r="D5" s="86"/>
      <c r="E5" s="363"/>
      <c r="F5" s="315"/>
      <c r="G5" s="315"/>
      <c r="H5" s="69"/>
      <c r="I5" s="69"/>
      <c r="J5" s="69"/>
      <c r="K5" s="309" t="s">
        <v>106</v>
      </c>
      <c r="L5" s="310"/>
      <c r="M5" s="310"/>
      <c r="N5" s="309" t="s">
        <v>107</v>
      </c>
      <c r="O5" s="310"/>
      <c r="P5" s="311"/>
      <c r="Q5" s="315"/>
      <c r="R5" s="315"/>
      <c r="S5" s="315"/>
      <c r="T5" s="69"/>
      <c r="U5" s="69"/>
      <c r="V5" s="69"/>
      <c r="W5" s="309" t="s">
        <v>106</v>
      </c>
      <c r="X5" s="310"/>
      <c r="Y5" s="311"/>
      <c r="Z5" s="309" t="s">
        <v>107</v>
      </c>
      <c r="AA5" s="310"/>
      <c r="AB5" s="311"/>
      <c r="AC5" s="8"/>
      <c r="AD5" s="379"/>
      <c r="AE5" s="379"/>
      <c r="AF5" s="379"/>
    </row>
    <row r="6" spans="2:32" ht="27" customHeight="1" x14ac:dyDescent="0.15">
      <c r="B6" s="75" t="s">
        <v>5</v>
      </c>
      <c r="C6" s="10"/>
      <c r="D6" s="86"/>
      <c r="E6" s="363"/>
      <c r="F6" s="315"/>
      <c r="G6" s="315"/>
      <c r="H6" s="306" t="s">
        <v>6</v>
      </c>
      <c r="I6" s="307"/>
      <c r="J6" s="307"/>
      <c r="K6" s="312"/>
      <c r="L6" s="313"/>
      <c r="M6" s="313"/>
      <c r="N6" s="312"/>
      <c r="O6" s="313"/>
      <c r="P6" s="314"/>
      <c r="Q6" s="315"/>
      <c r="R6" s="315"/>
      <c r="S6" s="315"/>
      <c r="T6" s="306" t="s">
        <v>6</v>
      </c>
      <c r="U6" s="307"/>
      <c r="V6" s="308"/>
      <c r="W6" s="312"/>
      <c r="X6" s="313"/>
      <c r="Y6" s="314"/>
      <c r="Z6" s="312"/>
      <c r="AA6" s="313"/>
      <c r="AB6" s="314"/>
      <c r="AC6" s="8"/>
      <c r="AD6" s="379"/>
      <c r="AE6" s="379"/>
      <c r="AF6" s="379"/>
    </row>
    <row r="7" spans="2:32" ht="17.45" customHeight="1" x14ac:dyDescent="0.15">
      <c r="B7" s="322" t="s">
        <v>7</v>
      </c>
      <c r="C7" s="357">
        <v>26</v>
      </c>
      <c r="D7" s="358"/>
      <c r="E7" s="359">
        <v>15173</v>
      </c>
      <c r="F7" s="360"/>
      <c r="G7" s="361"/>
      <c r="H7" s="359">
        <v>6323</v>
      </c>
      <c r="I7" s="360"/>
      <c r="J7" s="361"/>
      <c r="K7" s="359">
        <v>9984</v>
      </c>
      <c r="L7" s="360"/>
      <c r="M7" s="361"/>
      <c r="N7" s="359">
        <v>5189</v>
      </c>
      <c r="O7" s="360"/>
      <c r="P7" s="361"/>
      <c r="Q7" s="359">
        <v>3672</v>
      </c>
      <c r="R7" s="360"/>
      <c r="S7" s="361"/>
      <c r="T7" s="359">
        <v>1081</v>
      </c>
      <c r="U7" s="360"/>
      <c r="V7" s="361"/>
      <c r="W7" s="359">
        <v>2440</v>
      </c>
      <c r="X7" s="360"/>
      <c r="Y7" s="361"/>
      <c r="Z7" s="359">
        <v>1231</v>
      </c>
      <c r="AA7" s="360"/>
      <c r="AB7" s="361"/>
      <c r="AC7" s="9"/>
      <c r="AD7" s="294"/>
      <c r="AE7" s="294"/>
      <c r="AF7" s="294"/>
    </row>
    <row r="8" spans="2:32" ht="17.45" customHeight="1" x14ac:dyDescent="0.15">
      <c r="B8" s="323"/>
      <c r="C8" s="325">
        <v>27</v>
      </c>
      <c r="D8" s="326"/>
      <c r="E8" s="297">
        <v>14790</v>
      </c>
      <c r="F8" s="296"/>
      <c r="G8" s="298"/>
      <c r="H8" s="297">
        <v>6020</v>
      </c>
      <c r="I8" s="296"/>
      <c r="J8" s="298"/>
      <c r="K8" s="297">
        <v>9746</v>
      </c>
      <c r="L8" s="296"/>
      <c r="M8" s="298"/>
      <c r="N8" s="297">
        <v>5043</v>
      </c>
      <c r="O8" s="296"/>
      <c r="P8" s="298"/>
      <c r="Q8" s="297">
        <v>3623</v>
      </c>
      <c r="R8" s="296"/>
      <c r="S8" s="298"/>
      <c r="T8" s="297">
        <v>1036</v>
      </c>
      <c r="U8" s="296"/>
      <c r="V8" s="298"/>
      <c r="W8" s="297">
        <v>2417</v>
      </c>
      <c r="X8" s="296"/>
      <c r="Y8" s="298"/>
      <c r="Z8" s="297">
        <v>1205</v>
      </c>
      <c r="AA8" s="296"/>
      <c r="AB8" s="298"/>
      <c r="AC8" s="9"/>
      <c r="AD8" s="294"/>
      <c r="AE8" s="294"/>
      <c r="AF8" s="294"/>
    </row>
    <row r="9" spans="2:32" ht="17.45" customHeight="1" x14ac:dyDescent="0.15">
      <c r="B9" s="323"/>
      <c r="C9" s="325">
        <v>28</v>
      </c>
      <c r="D9" s="326"/>
      <c r="E9" s="297">
        <v>14036</v>
      </c>
      <c r="F9" s="296"/>
      <c r="G9" s="298"/>
      <c r="H9" s="297">
        <v>5676</v>
      </c>
      <c r="I9" s="296"/>
      <c r="J9" s="298"/>
      <c r="K9" s="297">
        <v>9062</v>
      </c>
      <c r="L9" s="296"/>
      <c r="M9" s="298"/>
      <c r="N9" s="297">
        <v>4974</v>
      </c>
      <c r="O9" s="296"/>
      <c r="P9" s="298"/>
      <c r="Q9" s="297">
        <v>3378</v>
      </c>
      <c r="R9" s="296"/>
      <c r="S9" s="298"/>
      <c r="T9" s="297">
        <v>976</v>
      </c>
      <c r="U9" s="296"/>
      <c r="V9" s="298"/>
      <c r="W9" s="297">
        <v>2211</v>
      </c>
      <c r="X9" s="296"/>
      <c r="Y9" s="298"/>
      <c r="Z9" s="297">
        <v>1167</v>
      </c>
      <c r="AA9" s="296"/>
      <c r="AB9" s="298"/>
      <c r="AC9" s="9"/>
      <c r="AD9" s="294"/>
      <c r="AE9" s="294"/>
      <c r="AF9" s="294"/>
    </row>
    <row r="10" spans="2:32" ht="17.45" customHeight="1" x14ac:dyDescent="0.15">
      <c r="B10" s="323"/>
      <c r="C10" s="325">
        <v>29</v>
      </c>
      <c r="D10" s="326"/>
      <c r="E10" s="297">
        <v>13356</v>
      </c>
      <c r="F10" s="296"/>
      <c r="G10" s="298"/>
      <c r="H10" s="297">
        <v>5280</v>
      </c>
      <c r="I10" s="296"/>
      <c r="J10" s="298"/>
      <c r="K10" s="297">
        <v>8462</v>
      </c>
      <c r="L10" s="296"/>
      <c r="M10" s="298"/>
      <c r="N10" s="297">
        <v>4894</v>
      </c>
      <c r="O10" s="296"/>
      <c r="P10" s="298"/>
      <c r="Q10" s="297">
        <v>3227</v>
      </c>
      <c r="R10" s="296"/>
      <c r="S10" s="298"/>
      <c r="T10" s="297">
        <v>934</v>
      </c>
      <c r="U10" s="296"/>
      <c r="V10" s="298"/>
      <c r="W10" s="297">
        <v>2080</v>
      </c>
      <c r="X10" s="296"/>
      <c r="Y10" s="298"/>
      <c r="Z10" s="297">
        <v>1147</v>
      </c>
      <c r="AA10" s="296"/>
      <c r="AB10" s="298"/>
      <c r="AC10" s="9"/>
      <c r="AD10" s="380"/>
      <c r="AE10" s="380"/>
      <c r="AF10" s="380"/>
    </row>
    <row r="11" spans="2:32" x14ac:dyDescent="0.15">
      <c r="B11" s="323"/>
      <c r="C11" s="327">
        <v>30</v>
      </c>
      <c r="D11" s="326"/>
      <c r="E11" s="297">
        <v>12843</v>
      </c>
      <c r="F11" s="296"/>
      <c r="G11" s="296"/>
      <c r="H11" s="297">
        <v>5264</v>
      </c>
      <c r="I11" s="296"/>
      <c r="J11" s="298"/>
      <c r="K11" s="296">
        <v>7826</v>
      </c>
      <c r="L11" s="296"/>
      <c r="M11" s="296"/>
      <c r="N11" s="297">
        <v>5017</v>
      </c>
      <c r="O11" s="296"/>
      <c r="P11" s="298"/>
      <c r="Q11" s="296">
        <v>3077</v>
      </c>
      <c r="R11" s="296"/>
      <c r="S11" s="296"/>
      <c r="T11" s="297">
        <v>938</v>
      </c>
      <c r="U11" s="296"/>
      <c r="V11" s="298"/>
      <c r="W11" s="297">
        <v>1905</v>
      </c>
      <c r="X11" s="296"/>
      <c r="Y11" s="298"/>
      <c r="Z11" s="297">
        <v>1172</v>
      </c>
      <c r="AA11" s="296"/>
      <c r="AB11" s="298"/>
      <c r="AC11" s="9"/>
      <c r="AD11" s="294"/>
      <c r="AE11" s="294"/>
      <c r="AF11" s="294"/>
    </row>
    <row r="12" spans="2:32" ht="17.45" customHeight="1" x14ac:dyDescent="0.15">
      <c r="B12" s="323"/>
      <c r="C12" s="330" t="s">
        <v>233</v>
      </c>
      <c r="D12" s="326"/>
      <c r="E12" s="292">
        <v>12933</v>
      </c>
      <c r="F12" s="296"/>
      <c r="G12" s="296"/>
      <c r="H12" s="292">
        <v>5495</v>
      </c>
      <c r="I12" s="296"/>
      <c r="J12" s="296"/>
      <c r="K12" s="292">
        <v>7672</v>
      </c>
      <c r="L12" s="296"/>
      <c r="M12" s="296"/>
      <c r="N12" s="292">
        <v>5261</v>
      </c>
      <c r="O12" s="296"/>
      <c r="P12" s="296"/>
      <c r="Q12" s="292">
        <v>3062</v>
      </c>
      <c r="R12" s="296"/>
      <c r="S12" s="296"/>
      <c r="T12" s="292">
        <v>997</v>
      </c>
      <c r="U12" s="296"/>
      <c r="V12" s="296"/>
      <c r="W12" s="292">
        <v>1882</v>
      </c>
      <c r="X12" s="296"/>
      <c r="Y12" s="296"/>
      <c r="Z12" s="292">
        <v>1180</v>
      </c>
      <c r="AA12" s="296"/>
      <c r="AB12" s="298"/>
      <c r="AC12" s="9"/>
      <c r="AD12" s="29"/>
      <c r="AE12" s="29"/>
      <c r="AF12" s="29"/>
    </row>
    <row r="13" spans="2:32" ht="17.45" customHeight="1" x14ac:dyDescent="0.15">
      <c r="B13" s="324"/>
      <c r="C13" s="328">
        <v>2</v>
      </c>
      <c r="D13" s="329"/>
      <c r="E13" s="299">
        <v>14798</v>
      </c>
      <c r="F13" s="321"/>
      <c r="G13" s="321"/>
      <c r="H13" s="299">
        <v>6987</v>
      </c>
      <c r="I13" s="300"/>
      <c r="J13" s="301"/>
      <c r="K13" s="299">
        <v>8677</v>
      </c>
      <c r="L13" s="300"/>
      <c r="M13" s="301"/>
      <c r="N13" s="299">
        <v>6121</v>
      </c>
      <c r="O13" s="300"/>
      <c r="P13" s="301"/>
      <c r="Q13" s="299">
        <v>3053</v>
      </c>
      <c r="R13" s="300"/>
      <c r="S13" s="301"/>
      <c r="T13" s="299">
        <v>1048</v>
      </c>
      <c r="U13" s="300"/>
      <c r="V13" s="301"/>
      <c r="W13" s="299">
        <v>1863</v>
      </c>
      <c r="X13" s="300"/>
      <c r="Y13" s="301"/>
      <c r="Z13" s="299">
        <v>1190</v>
      </c>
      <c r="AA13" s="300"/>
      <c r="AB13" s="301"/>
      <c r="AC13" s="9"/>
      <c r="AD13" s="294"/>
      <c r="AE13" s="294"/>
      <c r="AF13" s="294"/>
    </row>
    <row r="14" spans="2:32" ht="17.45" customHeight="1" x14ac:dyDescent="0.15">
      <c r="B14" s="319" t="s">
        <v>230</v>
      </c>
      <c r="C14" s="320"/>
      <c r="D14" s="87" t="s">
        <v>216</v>
      </c>
      <c r="E14" s="292">
        <v>14122</v>
      </c>
      <c r="F14" s="291"/>
      <c r="G14" s="291"/>
      <c r="H14" s="292">
        <v>6280</v>
      </c>
      <c r="I14" s="291"/>
      <c r="J14" s="293"/>
      <c r="K14" s="291">
        <v>8247</v>
      </c>
      <c r="L14" s="291"/>
      <c r="M14" s="291"/>
      <c r="N14" s="292">
        <v>5875</v>
      </c>
      <c r="O14" s="291"/>
      <c r="P14" s="293"/>
      <c r="Q14" s="291">
        <v>2955</v>
      </c>
      <c r="R14" s="291"/>
      <c r="S14" s="291"/>
      <c r="T14" s="292">
        <v>1160</v>
      </c>
      <c r="U14" s="291"/>
      <c r="V14" s="293"/>
      <c r="W14" s="292">
        <v>1814</v>
      </c>
      <c r="X14" s="291"/>
      <c r="Y14" s="293"/>
      <c r="Z14" s="292">
        <v>1141</v>
      </c>
      <c r="AA14" s="291"/>
      <c r="AB14" s="293"/>
      <c r="AC14" s="9"/>
      <c r="AD14" s="294"/>
      <c r="AE14" s="294"/>
      <c r="AF14" s="294"/>
    </row>
    <row r="15" spans="2:32" s="201" customFormat="1" ht="17.45" customHeight="1" x14ac:dyDescent="0.15">
      <c r="B15" s="200"/>
      <c r="D15" s="202"/>
      <c r="E15" s="316"/>
      <c r="F15" s="317"/>
      <c r="G15" s="317"/>
      <c r="H15" s="302"/>
      <c r="I15" s="303"/>
      <c r="J15" s="303"/>
      <c r="K15" s="302"/>
      <c r="L15" s="303"/>
      <c r="M15" s="303"/>
      <c r="N15" s="302"/>
      <c r="O15" s="303"/>
      <c r="P15" s="303"/>
      <c r="Q15" s="316"/>
      <c r="R15" s="317"/>
      <c r="S15" s="317"/>
      <c r="T15" s="316"/>
      <c r="U15" s="317"/>
      <c r="V15" s="317"/>
      <c r="W15" s="302"/>
      <c r="X15" s="303"/>
      <c r="Y15" s="303"/>
      <c r="Z15" s="316"/>
      <c r="AA15" s="317"/>
      <c r="AB15" s="381"/>
      <c r="AC15" s="203"/>
      <c r="AD15" s="294"/>
      <c r="AE15" s="294"/>
      <c r="AF15" s="294"/>
    </row>
    <row r="16" spans="2:32" ht="17.45" customHeight="1" x14ac:dyDescent="0.15">
      <c r="B16" s="98"/>
      <c r="C16" s="66"/>
      <c r="D16" s="87" t="s">
        <v>217</v>
      </c>
      <c r="E16" s="292">
        <v>14383</v>
      </c>
      <c r="F16" s="291"/>
      <c r="G16" s="291"/>
      <c r="H16" s="292">
        <v>6707</v>
      </c>
      <c r="I16" s="291"/>
      <c r="J16" s="293"/>
      <c r="K16" s="291">
        <v>8340</v>
      </c>
      <c r="L16" s="291"/>
      <c r="M16" s="291"/>
      <c r="N16" s="292">
        <v>6043</v>
      </c>
      <c r="O16" s="291"/>
      <c r="P16" s="293"/>
      <c r="Q16" s="291">
        <v>3273</v>
      </c>
      <c r="R16" s="291"/>
      <c r="S16" s="291"/>
      <c r="T16" s="292">
        <v>1143</v>
      </c>
      <c r="U16" s="291"/>
      <c r="V16" s="293"/>
      <c r="W16" s="292">
        <v>1933</v>
      </c>
      <c r="X16" s="291"/>
      <c r="Y16" s="293"/>
      <c r="Z16" s="292">
        <v>1340</v>
      </c>
      <c r="AA16" s="291"/>
      <c r="AB16" s="293"/>
      <c r="AC16" s="211"/>
      <c r="AD16" s="294"/>
      <c r="AE16" s="294"/>
      <c r="AF16" s="294"/>
    </row>
    <row r="17" spans="2:32" ht="17.45" customHeight="1" x14ac:dyDescent="0.15">
      <c r="B17" s="98"/>
      <c r="C17" s="66"/>
      <c r="D17" s="87" t="s">
        <v>218</v>
      </c>
      <c r="E17" s="292">
        <v>14495</v>
      </c>
      <c r="F17" s="291"/>
      <c r="G17" s="291"/>
      <c r="H17" s="292">
        <v>6932</v>
      </c>
      <c r="I17" s="291"/>
      <c r="J17" s="293"/>
      <c r="K17" s="291">
        <v>8564</v>
      </c>
      <c r="L17" s="291"/>
      <c r="M17" s="291"/>
      <c r="N17" s="292">
        <v>5931</v>
      </c>
      <c r="O17" s="291"/>
      <c r="P17" s="293"/>
      <c r="Q17" s="291">
        <v>3046</v>
      </c>
      <c r="R17" s="291"/>
      <c r="S17" s="291"/>
      <c r="T17" s="292">
        <v>1052</v>
      </c>
      <c r="U17" s="291"/>
      <c r="V17" s="293"/>
      <c r="W17" s="292">
        <v>1962</v>
      </c>
      <c r="X17" s="291"/>
      <c r="Y17" s="293"/>
      <c r="Z17" s="292">
        <v>1084</v>
      </c>
      <c r="AA17" s="291"/>
      <c r="AB17" s="293"/>
      <c r="AC17" s="213"/>
      <c r="AD17" s="294"/>
      <c r="AE17" s="294"/>
      <c r="AF17" s="294"/>
    </row>
    <row r="18" spans="2:32" ht="17.45" customHeight="1" x14ac:dyDescent="0.15">
      <c r="B18" s="98"/>
      <c r="C18" s="66"/>
      <c r="D18" s="87" t="s">
        <v>222</v>
      </c>
      <c r="E18" s="292">
        <v>14804</v>
      </c>
      <c r="F18" s="291"/>
      <c r="G18" s="291"/>
      <c r="H18" s="292">
        <v>7423</v>
      </c>
      <c r="I18" s="291"/>
      <c r="J18" s="293"/>
      <c r="K18" s="291">
        <v>8791</v>
      </c>
      <c r="L18" s="291"/>
      <c r="M18" s="291"/>
      <c r="N18" s="292">
        <v>6013</v>
      </c>
      <c r="O18" s="291"/>
      <c r="P18" s="293"/>
      <c r="Q18" s="291">
        <v>2737</v>
      </c>
      <c r="R18" s="291"/>
      <c r="S18" s="291"/>
      <c r="T18" s="292">
        <v>952</v>
      </c>
      <c r="U18" s="291"/>
      <c r="V18" s="293"/>
      <c r="W18" s="292">
        <v>1729</v>
      </c>
      <c r="X18" s="291"/>
      <c r="Y18" s="293"/>
      <c r="Z18" s="292">
        <v>1008</v>
      </c>
      <c r="AA18" s="291"/>
      <c r="AB18" s="293"/>
      <c r="AC18" s="214"/>
      <c r="AD18" s="294"/>
      <c r="AE18" s="294"/>
      <c r="AF18" s="294"/>
    </row>
    <row r="19" spans="2:32" ht="17.45" customHeight="1" x14ac:dyDescent="0.15">
      <c r="B19" s="98"/>
      <c r="C19" s="212"/>
      <c r="D19" s="87" t="s">
        <v>224</v>
      </c>
      <c r="E19" s="292">
        <v>15316</v>
      </c>
      <c r="F19" s="291"/>
      <c r="G19" s="291"/>
      <c r="H19" s="292">
        <v>7790</v>
      </c>
      <c r="I19" s="291"/>
      <c r="J19" s="293"/>
      <c r="K19" s="291">
        <v>9114</v>
      </c>
      <c r="L19" s="291"/>
      <c r="M19" s="291"/>
      <c r="N19" s="292">
        <v>6202</v>
      </c>
      <c r="O19" s="291"/>
      <c r="P19" s="293"/>
      <c r="Q19" s="291">
        <v>2981</v>
      </c>
      <c r="R19" s="291"/>
      <c r="S19" s="291"/>
      <c r="T19" s="292">
        <v>940</v>
      </c>
      <c r="U19" s="291"/>
      <c r="V19" s="293"/>
      <c r="W19" s="292">
        <v>1838</v>
      </c>
      <c r="X19" s="291"/>
      <c r="Y19" s="293"/>
      <c r="Z19" s="292">
        <v>1143</v>
      </c>
      <c r="AA19" s="291"/>
      <c r="AB19" s="293"/>
      <c r="AC19" s="218"/>
      <c r="AD19" s="294"/>
      <c r="AE19" s="294"/>
      <c r="AF19" s="294"/>
    </row>
    <row r="20" spans="2:32" ht="17.45" customHeight="1" x14ac:dyDescent="0.15">
      <c r="B20" s="98"/>
      <c r="C20" s="66"/>
      <c r="D20" s="87" t="s">
        <v>225</v>
      </c>
      <c r="E20" s="292">
        <v>15747</v>
      </c>
      <c r="F20" s="291"/>
      <c r="G20" s="291"/>
      <c r="H20" s="292">
        <v>7895</v>
      </c>
      <c r="I20" s="291"/>
      <c r="J20" s="293"/>
      <c r="K20" s="291">
        <v>9240</v>
      </c>
      <c r="L20" s="291"/>
      <c r="M20" s="291"/>
      <c r="N20" s="292">
        <v>6507</v>
      </c>
      <c r="O20" s="291"/>
      <c r="P20" s="293"/>
      <c r="Q20" s="291">
        <v>3204</v>
      </c>
      <c r="R20" s="291"/>
      <c r="S20" s="291"/>
      <c r="T20" s="292">
        <v>1145</v>
      </c>
      <c r="U20" s="291"/>
      <c r="V20" s="293"/>
      <c r="W20" s="292">
        <v>1901</v>
      </c>
      <c r="X20" s="291"/>
      <c r="Y20" s="293"/>
      <c r="Z20" s="292">
        <v>1303</v>
      </c>
      <c r="AA20" s="291"/>
      <c r="AB20" s="293"/>
      <c r="AC20" s="219"/>
      <c r="AD20" s="294"/>
      <c r="AE20" s="294"/>
      <c r="AF20" s="294"/>
    </row>
    <row r="21" spans="2:32" ht="17.45" customHeight="1" x14ac:dyDescent="0.15">
      <c r="B21" s="78"/>
      <c r="C21" s="212"/>
      <c r="D21" s="87" t="s">
        <v>226</v>
      </c>
      <c r="E21" s="292">
        <v>15189</v>
      </c>
      <c r="F21" s="291"/>
      <c r="G21" s="291"/>
      <c r="H21" s="292">
        <v>7593</v>
      </c>
      <c r="I21" s="291"/>
      <c r="J21" s="293"/>
      <c r="K21" s="291">
        <v>8869</v>
      </c>
      <c r="L21" s="291"/>
      <c r="M21" s="291"/>
      <c r="N21" s="292">
        <v>6320</v>
      </c>
      <c r="O21" s="291"/>
      <c r="P21" s="293"/>
      <c r="Q21" s="291">
        <v>2398</v>
      </c>
      <c r="R21" s="291"/>
      <c r="S21" s="291"/>
      <c r="T21" s="292">
        <v>813</v>
      </c>
      <c r="U21" s="291"/>
      <c r="V21" s="293"/>
      <c r="W21" s="292">
        <v>1482</v>
      </c>
      <c r="X21" s="291"/>
      <c r="Y21" s="293"/>
      <c r="Z21" s="292">
        <v>916</v>
      </c>
      <c r="AA21" s="291"/>
      <c r="AB21" s="293"/>
      <c r="AC21" s="224"/>
      <c r="AD21" s="294"/>
      <c r="AE21" s="294"/>
      <c r="AF21" s="294"/>
    </row>
    <row r="22" spans="2:32" ht="17.45" customHeight="1" x14ac:dyDescent="0.15">
      <c r="B22" s="78"/>
      <c r="C22" s="212"/>
      <c r="D22" s="87" t="s">
        <v>227</v>
      </c>
      <c r="E22" s="292">
        <v>14500</v>
      </c>
      <c r="F22" s="291"/>
      <c r="G22" s="291"/>
      <c r="H22" s="292">
        <v>7250</v>
      </c>
      <c r="I22" s="291"/>
      <c r="J22" s="293"/>
      <c r="K22" s="291">
        <v>8496</v>
      </c>
      <c r="L22" s="291"/>
      <c r="M22" s="291"/>
      <c r="N22" s="292">
        <v>6004</v>
      </c>
      <c r="O22" s="291"/>
      <c r="P22" s="293"/>
      <c r="Q22" s="291">
        <v>2310</v>
      </c>
      <c r="R22" s="291"/>
      <c r="S22" s="291"/>
      <c r="T22" s="292">
        <v>821</v>
      </c>
      <c r="U22" s="291"/>
      <c r="V22" s="293"/>
      <c r="W22" s="292">
        <v>1475</v>
      </c>
      <c r="X22" s="291"/>
      <c r="Y22" s="293"/>
      <c r="Z22" s="292">
        <v>835</v>
      </c>
      <c r="AA22" s="291"/>
      <c r="AB22" s="293"/>
      <c r="AC22" s="227"/>
      <c r="AD22" s="294"/>
      <c r="AE22" s="294"/>
      <c r="AF22" s="294"/>
    </row>
    <row r="23" spans="2:32" ht="17.45" customHeight="1" x14ac:dyDescent="0.15">
      <c r="B23" s="319" t="s">
        <v>238</v>
      </c>
      <c r="C23" s="320"/>
      <c r="D23" s="87" t="s">
        <v>228</v>
      </c>
      <c r="E23" s="292">
        <v>14599</v>
      </c>
      <c r="F23" s="291"/>
      <c r="G23" s="291"/>
      <c r="H23" s="292">
        <v>7037</v>
      </c>
      <c r="I23" s="291"/>
      <c r="J23" s="293"/>
      <c r="K23" s="291">
        <v>8557</v>
      </c>
      <c r="L23" s="291"/>
      <c r="M23" s="291"/>
      <c r="N23" s="292">
        <v>6042</v>
      </c>
      <c r="O23" s="291"/>
      <c r="P23" s="293"/>
      <c r="Q23" s="291">
        <v>3143</v>
      </c>
      <c r="R23" s="291"/>
      <c r="S23" s="291"/>
      <c r="T23" s="292">
        <v>1066</v>
      </c>
      <c r="U23" s="291"/>
      <c r="V23" s="293"/>
      <c r="W23" s="292">
        <v>1918</v>
      </c>
      <c r="X23" s="291"/>
      <c r="Y23" s="293"/>
      <c r="Z23" s="292">
        <v>1225</v>
      </c>
      <c r="AA23" s="291"/>
      <c r="AB23" s="293"/>
      <c r="AC23" s="230"/>
      <c r="AD23" s="294"/>
      <c r="AE23" s="294"/>
      <c r="AF23" s="294"/>
    </row>
    <row r="24" spans="2:32" ht="17.45" customHeight="1" x14ac:dyDescent="0.15">
      <c r="B24" s="98"/>
      <c r="C24" s="66"/>
      <c r="D24" s="87" t="s">
        <v>231</v>
      </c>
      <c r="E24" s="292">
        <v>14854</v>
      </c>
      <c r="F24" s="291"/>
      <c r="G24" s="291"/>
      <c r="H24" s="292">
        <v>6533</v>
      </c>
      <c r="I24" s="291"/>
      <c r="J24" s="293"/>
      <c r="K24" s="291">
        <v>8706</v>
      </c>
      <c r="L24" s="291"/>
      <c r="M24" s="291"/>
      <c r="N24" s="292">
        <v>6148</v>
      </c>
      <c r="O24" s="291"/>
      <c r="P24" s="293"/>
      <c r="Q24" s="291">
        <v>3104</v>
      </c>
      <c r="R24" s="291"/>
      <c r="S24" s="291"/>
      <c r="T24" s="292">
        <v>821</v>
      </c>
      <c r="U24" s="291"/>
      <c r="V24" s="293"/>
      <c r="W24" s="292">
        <v>1912</v>
      </c>
      <c r="X24" s="291"/>
      <c r="Y24" s="293"/>
      <c r="Z24" s="292">
        <v>1192</v>
      </c>
      <c r="AA24" s="291"/>
      <c r="AB24" s="293"/>
      <c r="AC24" s="234"/>
      <c r="AD24" s="294"/>
      <c r="AE24" s="294"/>
      <c r="AF24" s="294"/>
    </row>
    <row r="25" spans="2:32" ht="17.45" customHeight="1" x14ac:dyDescent="0.15">
      <c r="B25" s="98"/>
      <c r="C25" s="66"/>
      <c r="D25" s="87" t="s">
        <v>213</v>
      </c>
      <c r="E25" s="292">
        <v>15367</v>
      </c>
      <c r="F25" s="291"/>
      <c r="G25" s="291"/>
      <c r="H25" s="292">
        <v>6572</v>
      </c>
      <c r="I25" s="291"/>
      <c r="J25" s="293"/>
      <c r="K25" s="291">
        <v>8924</v>
      </c>
      <c r="L25" s="291"/>
      <c r="M25" s="291"/>
      <c r="N25" s="292">
        <v>6443</v>
      </c>
      <c r="O25" s="291"/>
      <c r="P25" s="293"/>
      <c r="Q25" s="291">
        <v>3515</v>
      </c>
      <c r="R25" s="291"/>
      <c r="S25" s="291"/>
      <c r="T25" s="292">
        <v>1058</v>
      </c>
      <c r="U25" s="291"/>
      <c r="V25" s="293"/>
      <c r="W25" s="292">
        <v>2086</v>
      </c>
      <c r="X25" s="291"/>
      <c r="Y25" s="293"/>
      <c r="Z25" s="292">
        <v>1429</v>
      </c>
      <c r="AA25" s="291"/>
      <c r="AB25" s="293"/>
      <c r="AC25" s="248"/>
      <c r="AD25" s="294"/>
      <c r="AE25" s="294"/>
      <c r="AF25" s="294"/>
    </row>
    <row r="26" spans="2:32" ht="17.45" customHeight="1" x14ac:dyDescent="0.15">
      <c r="B26" s="98"/>
      <c r="C26" s="66"/>
      <c r="D26" s="87" t="s">
        <v>215</v>
      </c>
      <c r="E26" s="292">
        <v>15872</v>
      </c>
      <c r="F26" s="291"/>
      <c r="G26" s="291"/>
      <c r="H26" s="292">
        <v>6741</v>
      </c>
      <c r="I26" s="291"/>
      <c r="J26" s="293"/>
      <c r="K26" s="291">
        <v>8983</v>
      </c>
      <c r="L26" s="291"/>
      <c r="M26" s="291"/>
      <c r="N26" s="292">
        <v>6889</v>
      </c>
      <c r="O26" s="291"/>
      <c r="P26" s="293"/>
      <c r="Q26" s="291">
        <v>4152</v>
      </c>
      <c r="R26" s="291"/>
      <c r="S26" s="291"/>
      <c r="T26" s="292">
        <v>1519</v>
      </c>
      <c r="U26" s="291"/>
      <c r="V26" s="293"/>
      <c r="W26" s="292">
        <v>2296</v>
      </c>
      <c r="X26" s="291"/>
      <c r="Y26" s="293"/>
      <c r="Z26" s="292">
        <v>1856</v>
      </c>
      <c r="AA26" s="291"/>
      <c r="AB26" s="293"/>
      <c r="AC26" s="250"/>
      <c r="AD26" s="294"/>
      <c r="AE26" s="294"/>
      <c r="AF26" s="294"/>
    </row>
    <row r="27" spans="2:32" ht="17.45" customHeight="1" x14ac:dyDescent="0.15">
      <c r="B27" s="98"/>
      <c r="C27" s="66"/>
      <c r="D27" s="91" t="s">
        <v>216</v>
      </c>
      <c r="E27" s="351">
        <f>SUM(E29,E31,E35,E37,E39,E41,E43)</f>
        <v>15416</v>
      </c>
      <c r="F27" s="318"/>
      <c r="G27" s="318"/>
      <c r="H27" s="351">
        <f>SUM(H29,H31,H35,H37,H39,H41,H43)</f>
        <v>6668</v>
      </c>
      <c r="I27" s="318"/>
      <c r="J27" s="368"/>
      <c r="K27" s="318">
        <f>SUM(K29,K31,K35,K37,K39,K41,K43)</f>
        <v>8654</v>
      </c>
      <c r="L27" s="318"/>
      <c r="M27" s="318"/>
      <c r="N27" s="351">
        <f>SUM(N29,N31,N35,N37,N39,N41,N43)</f>
        <v>6762</v>
      </c>
      <c r="O27" s="318"/>
      <c r="P27" s="368"/>
      <c r="Q27" s="318">
        <f>SUM(Q29,Q31,Q35,Q37,Q39,Q41,Q43)</f>
        <v>2914</v>
      </c>
      <c r="R27" s="318"/>
      <c r="S27" s="318"/>
      <c r="T27" s="351">
        <f>SUM(T29,T31,T35,T37,T39,T41,T43)</f>
        <v>1037</v>
      </c>
      <c r="U27" s="318"/>
      <c r="V27" s="368"/>
      <c r="W27" s="351">
        <f>SUM(W29,W31,W35,W37,W39,W41,W43)</f>
        <v>1691</v>
      </c>
      <c r="X27" s="318"/>
      <c r="Y27" s="368"/>
      <c r="Z27" s="351">
        <f>SUM(Z29,Z31,Z35,Z37,Z39,Z41,Z43)</f>
        <v>1223</v>
      </c>
      <c r="AA27" s="318"/>
      <c r="AB27" s="368"/>
      <c r="AC27" s="65"/>
      <c r="AD27" s="294"/>
      <c r="AE27" s="294"/>
      <c r="AF27" s="294"/>
    </row>
    <row r="28" spans="2:32" ht="20.25" customHeight="1" x14ac:dyDescent="0.15">
      <c r="B28" s="352" t="s">
        <v>8</v>
      </c>
      <c r="C28" s="353"/>
      <c r="D28" s="354"/>
      <c r="E28" s="339">
        <f>IF(ISERROR((E27-E14)/E14*100),"―",(E27-E14)/E14*100)</f>
        <v>9.1630080725109746</v>
      </c>
      <c r="F28" s="340"/>
      <c r="G28" s="340"/>
      <c r="H28" s="339">
        <f>IF(ISERROR((H27-H14)/H14*100),"―",(H27-H14)/H14*100)</f>
        <v>6.1783439490445859</v>
      </c>
      <c r="I28" s="340"/>
      <c r="J28" s="364"/>
      <c r="K28" s="340">
        <f>IF(ISERROR((K27-K14)/K14*100),"―",(K27-K14)/K14*100)</f>
        <v>4.9351279253061726</v>
      </c>
      <c r="L28" s="340"/>
      <c r="M28" s="340"/>
      <c r="N28" s="339">
        <f>IF(ISERROR((N27-N14)/N14*100),"―",(N27-N14)/N14*100)</f>
        <v>15.097872340425534</v>
      </c>
      <c r="O28" s="340"/>
      <c r="P28" s="364"/>
      <c r="Q28" s="340">
        <f>IF(ISERROR((Q27-Q14)/Q14*100),"―",(Q27-Q14)/Q14*100)</f>
        <v>-1.3874788494077834</v>
      </c>
      <c r="R28" s="340"/>
      <c r="S28" s="340"/>
      <c r="T28" s="339">
        <f>IF(ISERROR((T27-T14)/T14*100),"―",(T27-T14)/T14*100)</f>
        <v>-10.603448275862069</v>
      </c>
      <c r="U28" s="340"/>
      <c r="V28" s="364"/>
      <c r="W28" s="339">
        <f>IF(ISERROR((W27-W14)/W14*100),"―",(W27-W14)/W14*100)</f>
        <v>-6.7805953693495038</v>
      </c>
      <c r="X28" s="340"/>
      <c r="Y28" s="364"/>
      <c r="Z28" s="339">
        <f>IF(ISERROR((Z27-Z14)/Z14*100),"―",(Z27-Z14)/Z14*100)</f>
        <v>7.1866783523225246</v>
      </c>
      <c r="AA28" s="340"/>
      <c r="AB28" s="364"/>
      <c r="AC28" s="12"/>
      <c r="AD28" s="369"/>
      <c r="AE28" s="369"/>
      <c r="AF28" s="369"/>
    </row>
    <row r="29" spans="2:32" ht="17.25" customHeight="1" x14ac:dyDescent="0.15">
      <c r="B29" s="333" t="s">
        <v>88</v>
      </c>
      <c r="C29" s="335" t="s">
        <v>9</v>
      </c>
      <c r="D29" s="336"/>
      <c r="E29" s="341">
        <f>SUM(K29:P29)</f>
        <v>8790</v>
      </c>
      <c r="F29" s="342"/>
      <c r="G29" s="342"/>
      <c r="H29" s="341">
        <v>4032</v>
      </c>
      <c r="I29" s="342"/>
      <c r="J29" s="367"/>
      <c r="K29" s="342">
        <v>5067</v>
      </c>
      <c r="L29" s="342"/>
      <c r="M29" s="342"/>
      <c r="N29" s="341">
        <v>3723</v>
      </c>
      <c r="O29" s="342"/>
      <c r="P29" s="367"/>
      <c r="Q29" s="342">
        <f>SUM(W29:AB29)</f>
        <v>1598</v>
      </c>
      <c r="R29" s="342"/>
      <c r="S29" s="342"/>
      <c r="T29" s="341">
        <v>659</v>
      </c>
      <c r="U29" s="342"/>
      <c r="V29" s="367"/>
      <c r="W29" s="341">
        <v>946</v>
      </c>
      <c r="X29" s="342"/>
      <c r="Y29" s="367"/>
      <c r="Z29" s="341">
        <v>652</v>
      </c>
      <c r="AA29" s="342"/>
      <c r="AB29" s="367"/>
      <c r="AC29" s="13"/>
      <c r="AD29" s="370"/>
      <c r="AE29" s="370"/>
      <c r="AF29" s="370"/>
    </row>
    <row r="30" spans="2:32" ht="17.25" customHeight="1" x14ac:dyDescent="0.15">
      <c r="B30" s="334"/>
      <c r="C30" s="337"/>
      <c r="D30" s="338"/>
      <c r="E30" s="101" t="s">
        <v>135</v>
      </c>
      <c r="F30" s="102">
        <v>15.8</v>
      </c>
      <c r="G30" s="103" t="s">
        <v>187</v>
      </c>
      <c r="H30" s="101" t="s">
        <v>186</v>
      </c>
      <c r="I30" s="102">
        <v>11</v>
      </c>
      <c r="J30" s="104" t="s">
        <v>187</v>
      </c>
      <c r="K30" s="103" t="s">
        <v>186</v>
      </c>
      <c r="L30" s="102">
        <v>11.4</v>
      </c>
      <c r="M30" s="103" t="s">
        <v>187</v>
      </c>
      <c r="N30" s="101" t="s">
        <v>186</v>
      </c>
      <c r="O30" s="102">
        <v>22.3</v>
      </c>
      <c r="P30" s="104" t="s">
        <v>187</v>
      </c>
      <c r="Q30" s="103" t="s">
        <v>186</v>
      </c>
      <c r="R30" s="102">
        <v>4</v>
      </c>
      <c r="S30" s="103" t="s">
        <v>187</v>
      </c>
      <c r="T30" s="101" t="s">
        <v>186</v>
      </c>
      <c r="U30" s="102">
        <v>-8.1999999999999993</v>
      </c>
      <c r="V30" s="104" t="s">
        <v>187</v>
      </c>
      <c r="W30" s="101" t="s">
        <v>186</v>
      </c>
      <c r="X30" s="102">
        <v>-3</v>
      </c>
      <c r="Y30" s="104" t="s">
        <v>187</v>
      </c>
      <c r="Z30" s="101" t="s">
        <v>186</v>
      </c>
      <c r="AA30" s="102">
        <v>16.2</v>
      </c>
      <c r="AB30" s="104" t="s">
        <v>187</v>
      </c>
      <c r="AC30" s="14"/>
      <c r="AD30" s="14"/>
      <c r="AE30" s="15"/>
      <c r="AF30" s="14"/>
    </row>
    <row r="31" spans="2:32" ht="17.25" customHeight="1" x14ac:dyDescent="0.15">
      <c r="B31" s="334"/>
      <c r="C31" s="331" t="s">
        <v>10</v>
      </c>
      <c r="D31" s="332"/>
      <c r="E31" s="343">
        <f>SUM(K31:P31)</f>
        <v>1195</v>
      </c>
      <c r="F31" s="344"/>
      <c r="G31" s="344"/>
      <c r="H31" s="343">
        <v>405</v>
      </c>
      <c r="I31" s="344"/>
      <c r="J31" s="366"/>
      <c r="K31" s="344">
        <v>608</v>
      </c>
      <c r="L31" s="344"/>
      <c r="M31" s="344"/>
      <c r="N31" s="343">
        <v>587</v>
      </c>
      <c r="O31" s="344"/>
      <c r="P31" s="366"/>
      <c r="Q31" s="344">
        <f>SUM(W31:AB31)</f>
        <v>191</v>
      </c>
      <c r="R31" s="344"/>
      <c r="S31" s="344"/>
      <c r="T31" s="343">
        <v>62</v>
      </c>
      <c r="U31" s="344"/>
      <c r="V31" s="366"/>
      <c r="W31" s="343">
        <v>111</v>
      </c>
      <c r="X31" s="344"/>
      <c r="Y31" s="366"/>
      <c r="Z31" s="343">
        <v>80</v>
      </c>
      <c r="AA31" s="344"/>
      <c r="AB31" s="366"/>
      <c r="AC31" s="9"/>
      <c r="AD31" s="294"/>
      <c r="AE31" s="294"/>
      <c r="AF31" s="294"/>
    </row>
    <row r="32" spans="2:32" ht="17.25" customHeight="1" x14ac:dyDescent="0.15">
      <c r="B32" s="334"/>
      <c r="C32" s="331"/>
      <c r="D32" s="332"/>
      <c r="E32" s="101" t="s">
        <v>186</v>
      </c>
      <c r="F32" s="102">
        <v>0</v>
      </c>
      <c r="G32" s="103" t="s">
        <v>187</v>
      </c>
      <c r="H32" s="101" t="s">
        <v>186</v>
      </c>
      <c r="I32" s="102">
        <v>-7.7</v>
      </c>
      <c r="J32" s="104" t="s">
        <v>187</v>
      </c>
      <c r="K32" s="103" t="s">
        <v>186</v>
      </c>
      <c r="L32" s="102">
        <v>-4.3</v>
      </c>
      <c r="M32" s="103" t="s">
        <v>187</v>
      </c>
      <c r="N32" s="101" t="s">
        <v>186</v>
      </c>
      <c r="O32" s="102">
        <v>4.8</v>
      </c>
      <c r="P32" s="104" t="s">
        <v>187</v>
      </c>
      <c r="Q32" s="103" t="s">
        <v>186</v>
      </c>
      <c r="R32" s="102">
        <v>-12</v>
      </c>
      <c r="S32" s="103" t="s">
        <v>187</v>
      </c>
      <c r="T32" s="101" t="s">
        <v>186</v>
      </c>
      <c r="U32" s="102">
        <v>-7.5</v>
      </c>
      <c r="V32" s="104" t="s">
        <v>187</v>
      </c>
      <c r="W32" s="101" t="s">
        <v>186</v>
      </c>
      <c r="X32" s="102">
        <v>-6.7</v>
      </c>
      <c r="Y32" s="104" t="s">
        <v>187</v>
      </c>
      <c r="Z32" s="101" t="s">
        <v>186</v>
      </c>
      <c r="AA32" s="102">
        <v>-18.399999999999999</v>
      </c>
      <c r="AB32" s="104" t="s">
        <v>187</v>
      </c>
      <c r="AC32" s="14"/>
      <c r="AD32" s="14"/>
      <c r="AE32" s="15"/>
      <c r="AF32" s="14"/>
    </row>
    <row r="33" spans="2:32" ht="17.25" customHeight="1" x14ac:dyDescent="0.15">
      <c r="B33" s="92" t="s">
        <v>90</v>
      </c>
      <c r="C33" s="347" t="s">
        <v>105</v>
      </c>
      <c r="D33" s="348"/>
      <c r="E33" s="349">
        <f>SUM(K33:P33)</f>
        <v>287</v>
      </c>
      <c r="F33" s="350"/>
      <c r="G33" s="350"/>
      <c r="H33" s="349">
        <v>114</v>
      </c>
      <c r="I33" s="350"/>
      <c r="J33" s="365"/>
      <c r="K33" s="350">
        <v>140</v>
      </c>
      <c r="L33" s="350"/>
      <c r="M33" s="350"/>
      <c r="N33" s="349">
        <v>147</v>
      </c>
      <c r="O33" s="350"/>
      <c r="P33" s="365"/>
      <c r="Q33" s="350">
        <f>SUM(W33:AB33)</f>
        <v>46</v>
      </c>
      <c r="R33" s="350"/>
      <c r="S33" s="350"/>
      <c r="T33" s="349">
        <v>18</v>
      </c>
      <c r="U33" s="350"/>
      <c r="V33" s="365"/>
      <c r="W33" s="349">
        <v>23</v>
      </c>
      <c r="X33" s="350"/>
      <c r="Y33" s="365"/>
      <c r="Z33" s="349">
        <v>23</v>
      </c>
      <c r="AA33" s="350"/>
      <c r="AB33" s="365"/>
      <c r="AC33" s="9"/>
      <c r="AD33" s="294"/>
      <c r="AE33" s="294"/>
      <c r="AF33" s="294"/>
    </row>
    <row r="34" spans="2:32" ht="17.25" customHeight="1" x14ac:dyDescent="0.15">
      <c r="B34" s="93">
        <v>5</v>
      </c>
      <c r="C34" s="345"/>
      <c r="D34" s="346"/>
      <c r="E34" s="105" t="s">
        <v>186</v>
      </c>
      <c r="F34" s="106">
        <v>-1.4</v>
      </c>
      <c r="G34" s="107" t="s">
        <v>187</v>
      </c>
      <c r="H34" s="105" t="s">
        <v>186</v>
      </c>
      <c r="I34" s="106">
        <v>-3.4</v>
      </c>
      <c r="J34" s="108" t="s">
        <v>187</v>
      </c>
      <c r="K34" s="107" t="s">
        <v>186</v>
      </c>
      <c r="L34" s="106">
        <v>-17.600000000000001</v>
      </c>
      <c r="M34" s="107" t="s">
        <v>187</v>
      </c>
      <c r="N34" s="105" t="s">
        <v>186</v>
      </c>
      <c r="O34" s="106">
        <v>21.5</v>
      </c>
      <c r="P34" s="108" t="s">
        <v>187</v>
      </c>
      <c r="Q34" s="107" t="s">
        <v>186</v>
      </c>
      <c r="R34" s="106">
        <v>-2.1</v>
      </c>
      <c r="S34" s="107" t="s">
        <v>187</v>
      </c>
      <c r="T34" s="105" t="s">
        <v>186</v>
      </c>
      <c r="U34" s="106">
        <v>5.9</v>
      </c>
      <c r="V34" s="108" t="s">
        <v>187</v>
      </c>
      <c r="W34" s="105" t="s">
        <v>186</v>
      </c>
      <c r="X34" s="106">
        <v>-14.8</v>
      </c>
      <c r="Y34" s="108" t="s">
        <v>187</v>
      </c>
      <c r="Z34" s="105" t="s">
        <v>186</v>
      </c>
      <c r="AA34" s="106">
        <v>15</v>
      </c>
      <c r="AB34" s="108" t="s">
        <v>187</v>
      </c>
      <c r="AC34" s="14"/>
      <c r="AD34" s="14"/>
      <c r="AE34" s="15"/>
      <c r="AF34" s="14"/>
    </row>
    <row r="35" spans="2:32" ht="17.25" customHeight="1" x14ac:dyDescent="0.15">
      <c r="B35" s="92" t="s">
        <v>89</v>
      </c>
      <c r="C35" s="331" t="s">
        <v>11</v>
      </c>
      <c r="D35" s="332"/>
      <c r="E35" s="343">
        <f>SUM(K35:P35)</f>
        <v>1773</v>
      </c>
      <c r="F35" s="344"/>
      <c r="G35" s="344"/>
      <c r="H35" s="343">
        <v>774</v>
      </c>
      <c r="I35" s="344"/>
      <c r="J35" s="366"/>
      <c r="K35" s="344">
        <v>1058</v>
      </c>
      <c r="L35" s="344"/>
      <c r="M35" s="344"/>
      <c r="N35" s="343">
        <v>715</v>
      </c>
      <c r="O35" s="344"/>
      <c r="P35" s="366"/>
      <c r="Q35" s="344">
        <f>SUM(W35:AB35)</f>
        <v>389</v>
      </c>
      <c r="R35" s="344"/>
      <c r="S35" s="344"/>
      <c r="T35" s="343">
        <v>111</v>
      </c>
      <c r="U35" s="344"/>
      <c r="V35" s="366"/>
      <c r="W35" s="343">
        <v>234</v>
      </c>
      <c r="X35" s="344"/>
      <c r="Y35" s="366"/>
      <c r="Z35" s="343">
        <v>155</v>
      </c>
      <c r="AA35" s="344"/>
      <c r="AB35" s="366"/>
      <c r="AC35" s="9"/>
      <c r="AD35" s="294"/>
      <c r="AE35" s="294"/>
      <c r="AF35" s="294"/>
    </row>
    <row r="36" spans="2:32" ht="17.25" customHeight="1" x14ac:dyDescent="0.15">
      <c r="B36" s="92" t="s">
        <v>91</v>
      </c>
      <c r="C36" s="337"/>
      <c r="D36" s="338"/>
      <c r="E36" s="101" t="s">
        <v>186</v>
      </c>
      <c r="F36" s="102">
        <v>3.7</v>
      </c>
      <c r="G36" s="103" t="s">
        <v>187</v>
      </c>
      <c r="H36" s="101" t="s">
        <v>186</v>
      </c>
      <c r="I36" s="102">
        <v>2.9</v>
      </c>
      <c r="J36" s="104" t="s">
        <v>187</v>
      </c>
      <c r="K36" s="103" t="s">
        <v>186</v>
      </c>
      <c r="L36" s="102">
        <v>3.2</v>
      </c>
      <c r="M36" s="103" t="s">
        <v>187</v>
      </c>
      <c r="N36" s="101" t="s">
        <v>186</v>
      </c>
      <c r="O36" s="102">
        <v>4.4000000000000004</v>
      </c>
      <c r="P36" s="104" t="s">
        <v>187</v>
      </c>
      <c r="Q36" s="103" t="s">
        <v>186</v>
      </c>
      <c r="R36" s="102">
        <v>-8.9</v>
      </c>
      <c r="S36" s="103" t="s">
        <v>187</v>
      </c>
      <c r="T36" s="101" t="s">
        <v>186</v>
      </c>
      <c r="U36" s="102">
        <v>-30.2</v>
      </c>
      <c r="V36" s="104" t="s">
        <v>187</v>
      </c>
      <c r="W36" s="101" t="s">
        <v>186</v>
      </c>
      <c r="X36" s="102">
        <v>-11</v>
      </c>
      <c r="Y36" s="104" t="s">
        <v>187</v>
      </c>
      <c r="Z36" s="101" t="s">
        <v>186</v>
      </c>
      <c r="AA36" s="102">
        <v>-5.5</v>
      </c>
      <c r="AB36" s="104" t="s">
        <v>187</v>
      </c>
      <c r="AC36" s="14"/>
      <c r="AD36" s="14"/>
      <c r="AE36" s="15"/>
      <c r="AF36" s="14"/>
    </row>
    <row r="37" spans="2:32" ht="17.25" customHeight="1" x14ac:dyDescent="0.15">
      <c r="B37" s="93" t="s">
        <v>112</v>
      </c>
      <c r="C37" s="331" t="s">
        <v>12</v>
      </c>
      <c r="D37" s="332"/>
      <c r="E37" s="343">
        <f>SUM(K37:P37)</f>
        <v>746</v>
      </c>
      <c r="F37" s="344"/>
      <c r="G37" s="344"/>
      <c r="H37" s="343">
        <v>326</v>
      </c>
      <c r="I37" s="344"/>
      <c r="J37" s="366"/>
      <c r="K37" s="344">
        <v>354</v>
      </c>
      <c r="L37" s="344"/>
      <c r="M37" s="344"/>
      <c r="N37" s="343">
        <v>392</v>
      </c>
      <c r="O37" s="344"/>
      <c r="P37" s="366"/>
      <c r="Q37" s="344">
        <f>SUM(W37:AB37)</f>
        <v>161</v>
      </c>
      <c r="R37" s="344"/>
      <c r="S37" s="344"/>
      <c r="T37" s="343">
        <v>42</v>
      </c>
      <c r="U37" s="344"/>
      <c r="V37" s="366"/>
      <c r="W37" s="343">
        <v>66</v>
      </c>
      <c r="X37" s="344"/>
      <c r="Y37" s="366"/>
      <c r="Z37" s="343">
        <v>95</v>
      </c>
      <c r="AA37" s="344"/>
      <c r="AB37" s="366"/>
      <c r="AC37" s="9"/>
      <c r="AD37" s="294"/>
      <c r="AE37" s="294"/>
      <c r="AF37" s="294"/>
    </row>
    <row r="38" spans="2:32" ht="17.25" customHeight="1" x14ac:dyDescent="0.15">
      <c r="B38" s="334" t="s">
        <v>14</v>
      </c>
      <c r="C38" s="337"/>
      <c r="D38" s="338"/>
      <c r="E38" s="101" t="s">
        <v>186</v>
      </c>
      <c r="F38" s="102">
        <v>8.6</v>
      </c>
      <c r="G38" s="103" t="s">
        <v>187</v>
      </c>
      <c r="H38" s="101" t="s">
        <v>186</v>
      </c>
      <c r="I38" s="102">
        <v>3.2</v>
      </c>
      <c r="J38" s="104" t="s">
        <v>187</v>
      </c>
      <c r="K38" s="103" t="s">
        <v>186</v>
      </c>
      <c r="L38" s="102">
        <v>-5.0999999999999996</v>
      </c>
      <c r="M38" s="103" t="s">
        <v>187</v>
      </c>
      <c r="N38" s="101" t="s">
        <v>186</v>
      </c>
      <c r="O38" s="102">
        <v>24.8</v>
      </c>
      <c r="P38" s="104" t="s">
        <v>187</v>
      </c>
      <c r="Q38" s="103" t="s">
        <v>186</v>
      </c>
      <c r="R38" s="102">
        <v>8.1</v>
      </c>
      <c r="S38" s="103" t="s">
        <v>187</v>
      </c>
      <c r="T38" s="101" t="s">
        <v>186</v>
      </c>
      <c r="U38" s="102">
        <v>-20.8</v>
      </c>
      <c r="V38" s="104" t="s">
        <v>187</v>
      </c>
      <c r="W38" s="101" t="s">
        <v>186</v>
      </c>
      <c r="X38" s="102">
        <v>-24.1</v>
      </c>
      <c r="Y38" s="104" t="s">
        <v>187</v>
      </c>
      <c r="Z38" s="101" t="s">
        <v>186</v>
      </c>
      <c r="AA38" s="102">
        <v>53.2</v>
      </c>
      <c r="AB38" s="104" t="s">
        <v>187</v>
      </c>
      <c r="AC38" s="14"/>
      <c r="AD38" s="14"/>
      <c r="AE38" s="15"/>
      <c r="AF38" s="14"/>
    </row>
    <row r="39" spans="2:32" ht="17.25" customHeight="1" x14ac:dyDescent="0.15">
      <c r="B39" s="334"/>
      <c r="C39" s="331" t="s">
        <v>13</v>
      </c>
      <c r="D39" s="332"/>
      <c r="E39" s="343">
        <f>SUM(K39:P39)</f>
        <v>911</v>
      </c>
      <c r="F39" s="344"/>
      <c r="G39" s="344"/>
      <c r="H39" s="343">
        <v>348</v>
      </c>
      <c r="I39" s="344"/>
      <c r="J39" s="366"/>
      <c r="K39" s="344">
        <v>488</v>
      </c>
      <c r="L39" s="344"/>
      <c r="M39" s="344"/>
      <c r="N39" s="343">
        <v>423</v>
      </c>
      <c r="O39" s="344"/>
      <c r="P39" s="366"/>
      <c r="Q39" s="344">
        <f>SUM(W39:AB39)</f>
        <v>179</v>
      </c>
      <c r="R39" s="344"/>
      <c r="S39" s="344"/>
      <c r="T39" s="343">
        <v>40</v>
      </c>
      <c r="U39" s="344"/>
      <c r="V39" s="366"/>
      <c r="W39" s="343">
        <v>109</v>
      </c>
      <c r="X39" s="344"/>
      <c r="Y39" s="366"/>
      <c r="Z39" s="343">
        <v>70</v>
      </c>
      <c r="AA39" s="344"/>
      <c r="AB39" s="366"/>
      <c r="AC39" s="9"/>
      <c r="AD39" s="294"/>
      <c r="AE39" s="294"/>
      <c r="AF39" s="294"/>
    </row>
    <row r="40" spans="2:32" ht="17.25" customHeight="1" x14ac:dyDescent="0.15">
      <c r="B40" s="334"/>
      <c r="C40" s="337"/>
      <c r="D40" s="338"/>
      <c r="E40" s="101" t="s">
        <v>186</v>
      </c>
      <c r="F40" s="102">
        <v>7.8</v>
      </c>
      <c r="G40" s="103" t="s">
        <v>187</v>
      </c>
      <c r="H40" s="101" t="s">
        <v>186</v>
      </c>
      <c r="I40" s="102">
        <v>2.1</v>
      </c>
      <c r="J40" s="104" t="s">
        <v>187</v>
      </c>
      <c r="K40" s="103" t="s">
        <v>186</v>
      </c>
      <c r="L40" s="102">
        <v>2.2999999999999998</v>
      </c>
      <c r="M40" s="103" t="s">
        <v>187</v>
      </c>
      <c r="N40" s="101" t="s">
        <v>186</v>
      </c>
      <c r="O40" s="102">
        <v>14.9</v>
      </c>
      <c r="P40" s="104" t="s">
        <v>187</v>
      </c>
      <c r="Q40" s="103" t="s">
        <v>186</v>
      </c>
      <c r="R40" s="102">
        <v>-15.2</v>
      </c>
      <c r="S40" s="103" t="s">
        <v>187</v>
      </c>
      <c r="T40" s="101" t="s">
        <v>186</v>
      </c>
      <c r="U40" s="102">
        <v>-4.8</v>
      </c>
      <c r="V40" s="104" t="s">
        <v>187</v>
      </c>
      <c r="W40" s="101" t="s">
        <v>186</v>
      </c>
      <c r="X40" s="102">
        <v>-8.4</v>
      </c>
      <c r="Y40" s="104" t="s">
        <v>187</v>
      </c>
      <c r="Z40" s="101" t="s">
        <v>186</v>
      </c>
      <c r="AA40" s="102">
        <v>-23.9</v>
      </c>
      <c r="AB40" s="104" t="s">
        <v>187</v>
      </c>
      <c r="AC40" s="14"/>
      <c r="AD40" s="14"/>
      <c r="AE40" s="15"/>
      <c r="AF40" s="14"/>
    </row>
    <row r="41" spans="2:32" ht="17.25" customHeight="1" x14ac:dyDescent="0.15">
      <c r="B41" s="334"/>
      <c r="C41" s="331" t="s">
        <v>15</v>
      </c>
      <c r="D41" s="332"/>
      <c r="E41" s="343">
        <f>SUM(K41:P41)</f>
        <v>821</v>
      </c>
      <c r="F41" s="344"/>
      <c r="G41" s="344"/>
      <c r="H41" s="343">
        <v>310</v>
      </c>
      <c r="I41" s="344"/>
      <c r="J41" s="366"/>
      <c r="K41" s="344">
        <v>449</v>
      </c>
      <c r="L41" s="344"/>
      <c r="M41" s="344"/>
      <c r="N41" s="343">
        <v>372</v>
      </c>
      <c r="O41" s="344"/>
      <c r="P41" s="366"/>
      <c r="Q41" s="344">
        <f>SUM(W41:AB41)</f>
        <v>160</v>
      </c>
      <c r="R41" s="344"/>
      <c r="S41" s="344"/>
      <c r="T41" s="343">
        <v>52</v>
      </c>
      <c r="U41" s="344"/>
      <c r="V41" s="366"/>
      <c r="W41" s="343">
        <v>98</v>
      </c>
      <c r="X41" s="344"/>
      <c r="Y41" s="366"/>
      <c r="Z41" s="343">
        <v>62</v>
      </c>
      <c r="AA41" s="344"/>
      <c r="AB41" s="366"/>
      <c r="AC41" s="9"/>
      <c r="AD41" s="294"/>
      <c r="AE41" s="294"/>
      <c r="AF41" s="294"/>
    </row>
    <row r="42" spans="2:32" ht="17.25" customHeight="1" x14ac:dyDescent="0.15">
      <c r="B42" s="334"/>
      <c r="C42" s="337"/>
      <c r="D42" s="338"/>
      <c r="E42" s="101" t="s">
        <v>186</v>
      </c>
      <c r="F42" s="102">
        <v>-10</v>
      </c>
      <c r="G42" s="103" t="s">
        <v>187</v>
      </c>
      <c r="H42" s="101" t="s">
        <v>186</v>
      </c>
      <c r="I42" s="102">
        <v>-9.6</v>
      </c>
      <c r="J42" s="104" t="s">
        <v>187</v>
      </c>
      <c r="K42" s="103" t="s">
        <v>186</v>
      </c>
      <c r="L42" s="102">
        <v>-12.8</v>
      </c>
      <c r="M42" s="103" t="s">
        <v>187</v>
      </c>
      <c r="N42" s="101" t="s">
        <v>186</v>
      </c>
      <c r="O42" s="102">
        <v>-6.3</v>
      </c>
      <c r="P42" s="104" t="s">
        <v>187</v>
      </c>
      <c r="Q42" s="103" t="s">
        <v>186</v>
      </c>
      <c r="R42" s="102">
        <v>-14</v>
      </c>
      <c r="S42" s="103" t="s">
        <v>187</v>
      </c>
      <c r="T42" s="101" t="s">
        <v>186</v>
      </c>
      <c r="U42" s="102">
        <v>-13.3</v>
      </c>
      <c r="V42" s="104" t="s">
        <v>187</v>
      </c>
      <c r="W42" s="101" t="s">
        <v>186</v>
      </c>
      <c r="X42" s="102">
        <v>-14</v>
      </c>
      <c r="Y42" s="104" t="s">
        <v>187</v>
      </c>
      <c r="Z42" s="101" t="s">
        <v>186</v>
      </c>
      <c r="AA42" s="102">
        <v>-13.9</v>
      </c>
      <c r="AB42" s="104" t="s">
        <v>187</v>
      </c>
      <c r="AC42" s="14"/>
      <c r="AD42" s="14"/>
      <c r="AE42" s="15"/>
      <c r="AF42" s="14"/>
    </row>
    <row r="43" spans="2:32" ht="17.25" customHeight="1" x14ac:dyDescent="0.15">
      <c r="B43" s="334"/>
      <c r="C43" s="331" t="s">
        <v>16</v>
      </c>
      <c r="D43" s="332"/>
      <c r="E43" s="343">
        <f>SUM(K43:P43)</f>
        <v>1180</v>
      </c>
      <c r="F43" s="344"/>
      <c r="G43" s="344"/>
      <c r="H43" s="343">
        <v>473</v>
      </c>
      <c r="I43" s="344"/>
      <c r="J43" s="366"/>
      <c r="K43" s="344">
        <v>630</v>
      </c>
      <c r="L43" s="344"/>
      <c r="M43" s="344"/>
      <c r="N43" s="343">
        <v>550</v>
      </c>
      <c r="O43" s="344"/>
      <c r="P43" s="366"/>
      <c r="Q43" s="344">
        <f>SUM(W43:AB43)</f>
        <v>236</v>
      </c>
      <c r="R43" s="344"/>
      <c r="S43" s="344"/>
      <c r="T43" s="343">
        <v>71</v>
      </c>
      <c r="U43" s="344"/>
      <c r="V43" s="366"/>
      <c r="W43" s="343">
        <v>127</v>
      </c>
      <c r="X43" s="344"/>
      <c r="Y43" s="366"/>
      <c r="Z43" s="343">
        <v>109</v>
      </c>
      <c r="AA43" s="344"/>
      <c r="AB43" s="366"/>
      <c r="AC43" s="9"/>
      <c r="AD43" s="294"/>
      <c r="AE43" s="294"/>
      <c r="AF43" s="294"/>
    </row>
    <row r="44" spans="2:32" ht="17.25" customHeight="1" x14ac:dyDescent="0.15">
      <c r="B44" s="376"/>
      <c r="C44" s="377"/>
      <c r="D44" s="378"/>
      <c r="E44" s="94" t="s">
        <v>186</v>
      </c>
      <c r="F44" s="95">
        <v>-0.2</v>
      </c>
      <c r="G44" s="99" t="s">
        <v>187</v>
      </c>
      <c r="H44" s="94" t="s">
        <v>186</v>
      </c>
      <c r="I44" s="95">
        <v>4</v>
      </c>
      <c r="J44" s="96" t="s">
        <v>187</v>
      </c>
      <c r="K44" s="99" t="s">
        <v>186</v>
      </c>
      <c r="L44" s="95">
        <v>-6.7</v>
      </c>
      <c r="M44" s="99" t="s">
        <v>187</v>
      </c>
      <c r="N44" s="94" t="s">
        <v>186</v>
      </c>
      <c r="O44" s="95">
        <v>8.5</v>
      </c>
      <c r="P44" s="96" t="s">
        <v>187</v>
      </c>
      <c r="Q44" s="99" t="s">
        <v>232</v>
      </c>
      <c r="R44" s="95">
        <v>3.1</v>
      </c>
      <c r="S44" s="99" t="s">
        <v>187</v>
      </c>
      <c r="T44" s="94" t="s">
        <v>232</v>
      </c>
      <c r="U44" s="95">
        <v>16.399999999999999</v>
      </c>
      <c r="V44" s="96" t="s">
        <v>187</v>
      </c>
      <c r="W44" s="94" t="s">
        <v>186</v>
      </c>
      <c r="X44" s="95">
        <v>-7.3</v>
      </c>
      <c r="Y44" s="96" t="s">
        <v>187</v>
      </c>
      <c r="Z44" s="94" t="s">
        <v>223</v>
      </c>
      <c r="AA44" s="95">
        <v>18.5</v>
      </c>
      <c r="AB44" s="96" t="s">
        <v>187</v>
      </c>
      <c r="AC44" s="14"/>
      <c r="AD44" s="14"/>
      <c r="AE44" s="15"/>
      <c r="AF44" s="14"/>
    </row>
    <row r="45" spans="2:32" ht="17.45" customHeight="1" x14ac:dyDescent="0.15">
      <c r="B45" s="374" t="s">
        <v>146</v>
      </c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73" t="s">
        <v>207</v>
      </c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</row>
    <row r="47" spans="2:32" x14ac:dyDescent="0.15"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2"/>
    </row>
  </sheetData>
  <mergeCells count="314">
    <mergeCell ref="H26:J26"/>
    <mergeCell ref="K26:M26"/>
    <mergeCell ref="N26:P26"/>
    <mergeCell ref="Q26:S26"/>
    <mergeCell ref="T26:V26"/>
    <mergeCell ref="W26:Y26"/>
    <mergeCell ref="Z26:AB26"/>
    <mergeCell ref="AD26:AF26"/>
    <mergeCell ref="W17:Y17"/>
    <mergeCell ref="Z22:AB22"/>
    <mergeCell ref="Z21:AB21"/>
    <mergeCell ref="N22:P22"/>
    <mergeCell ref="Q22:S22"/>
    <mergeCell ref="T21:V21"/>
    <mergeCell ref="W21:Y21"/>
    <mergeCell ref="N23:P23"/>
    <mergeCell ref="Q23:S23"/>
    <mergeCell ref="T23:V23"/>
    <mergeCell ref="H24:J24"/>
    <mergeCell ref="K24:M24"/>
    <mergeCell ref="N24:P24"/>
    <mergeCell ref="Q24:S24"/>
    <mergeCell ref="T24:V24"/>
    <mergeCell ref="H25:J25"/>
    <mergeCell ref="E18:G18"/>
    <mergeCell ref="E17:G17"/>
    <mergeCell ref="H17:J17"/>
    <mergeCell ref="H16:J16"/>
    <mergeCell ref="E16:G16"/>
    <mergeCell ref="K16:M16"/>
    <mergeCell ref="Q16:S16"/>
    <mergeCell ref="K18:M18"/>
    <mergeCell ref="N18:P18"/>
    <mergeCell ref="Q18:S18"/>
    <mergeCell ref="N17:P17"/>
    <mergeCell ref="N16:P16"/>
    <mergeCell ref="H18:J18"/>
    <mergeCell ref="E20:G20"/>
    <mergeCell ref="E19:G19"/>
    <mergeCell ref="E21:G21"/>
    <mergeCell ref="T22:V22"/>
    <mergeCell ref="W22:Y22"/>
    <mergeCell ref="Q19:S19"/>
    <mergeCell ref="T19:V19"/>
    <mergeCell ref="N20:P20"/>
    <mergeCell ref="AD21:AF21"/>
    <mergeCell ref="Z16:AB16"/>
    <mergeCell ref="AD16:AF16"/>
    <mergeCell ref="W16:Y16"/>
    <mergeCell ref="AD4:AF6"/>
    <mergeCell ref="AD10:AF10"/>
    <mergeCell ref="Z17:AB17"/>
    <mergeCell ref="W7:Y7"/>
    <mergeCell ref="T17:V17"/>
    <mergeCell ref="T16:V16"/>
    <mergeCell ref="AD9:AF9"/>
    <mergeCell ref="Z15:AB15"/>
    <mergeCell ref="T12:V12"/>
    <mergeCell ref="Z5:AB6"/>
    <mergeCell ref="AD8:AF8"/>
    <mergeCell ref="AD11:AF11"/>
    <mergeCell ref="AD14:AF14"/>
    <mergeCell ref="AD15:AF15"/>
    <mergeCell ref="AD13:AF13"/>
    <mergeCell ref="T15:V15"/>
    <mergeCell ref="Z12:AB12"/>
    <mergeCell ref="Z14:AB14"/>
    <mergeCell ref="W14:Y14"/>
    <mergeCell ref="W13:Y13"/>
    <mergeCell ref="W12:Y12"/>
    <mergeCell ref="W11:Y11"/>
    <mergeCell ref="T14:V14"/>
    <mergeCell ref="Q12:S12"/>
    <mergeCell ref="Z13:AB13"/>
    <mergeCell ref="Q13:S13"/>
    <mergeCell ref="W8:Y8"/>
    <mergeCell ref="Q8:S8"/>
    <mergeCell ref="Q9:S9"/>
    <mergeCell ref="Q10:S10"/>
    <mergeCell ref="T8:V8"/>
    <mergeCell ref="T9:V9"/>
    <mergeCell ref="Z9:AB9"/>
    <mergeCell ref="T13:V1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C38:D38"/>
    <mergeCell ref="C40:D40"/>
    <mergeCell ref="AD39:AF39"/>
    <mergeCell ref="W39:Y39"/>
    <mergeCell ref="Z39:AB39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Q7:S7"/>
    <mergeCell ref="Q20:S20"/>
    <mergeCell ref="T20:V20"/>
    <mergeCell ref="W20:Y20"/>
    <mergeCell ref="Z20:AB20"/>
    <mergeCell ref="Z19:AB19"/>
    <mergeCell ref="Z11:AB11"/>
    <mergeCell ref="Q17:S17"/>
    <mergeCell ref="AD22:AF22"/>
    <mergeCell ref="Q11:S11"/>
    <mergeCell ref="Q14:S14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AD37:AF37"/>
    <mergeCell ref="AD28:AF28"/>
    <mergeCell ref="AD27:AF27"/>
    <mergeCell ref="AD20:AF20"/>
    <mergeCell ref="AD19:AF19"/>
    <mergeCell ref="AD17:AF17"/>
    <mergeCell ref="W18:Y18"/>
    <mergeCell ref="Z18:AB18"/>
    <mergeCell ref="AD18:AF18"/>
    <mergeCell ref="Z27:AB27"/>
    <mergeCell ref="Z28:AB28"/>
    <mergeCell ref="W19:Y19"/>
    <mergeCell ref="W35:Y35"/>
    <mergeCell ref="AD33:AF33"/>
    <mergeCell ref="Z31:AB31"/>
    <mergeCell ref="W33:Y33"/>
    <mergeCell ref="W31:Y31"/>
    <mergeCell ref="W29:Y29"/>
    <mergeCell ref="AD29:AF29"/>
    <mergeCell ref="AD31:AF31"/>
    <mergeCell ref="W28:Y28"/>
    <mergeCell ref="W23:Y23"/>
    <mergeCell ref="Z23:AB23"/>
    <mergeCell ref="AD23:AF23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W27:Y27"/>
    <mergeCell ref="H29:J29"/>
    <mergeCell ref="Q28:S28"/>
    <mergeCell ref="T37:V37"/>
    <mergeCell ref="T35:V35"/>
    <mergeCell ref="H37:J37"/>
    <mergeCell ref="W37:Y37"/>
    <mergeCell ref="K28:M28"/>
    <mergeCell ref="K33:M33"/>
    <mergeCell ref="K29:M29"/>
    <mergeCell ref="Z29:AB29"/>
    <mergeCell ref="Z33:AB33"/>
    <mergeCell ref="N37:P37"/>
    <mergeCell ref="Q37:S37"/>
    <mergeCell ref="AD35:AF35"/>
    <mergeCell ref="T28:V28"/>
    <mergeCell ref="N33:P33"/>
    <mergeCell ref="Z35:AB35"/>
    <mergeCell ref="K35:M35"/>
    <mergeCell ref="Q35:S35"/>
    <mergeCell ref="Q29:S29"/>
    <mergeCell ref="Q33:S33"/>
    <mergeCell ref="N29:P29"/>
    <mergeCell ref="N28:P28"/>
    <mergeCell ref="Q31:S31"/>
    <mergeCell ref="T33:V33"/>
    <mergeCell ref="K31:M3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9:D9"/>
    <mergeCell ref="E15:G15"/>
    <mergeCell ref="C37:D37"/>
    <mergeCell ref="C39:D39"/>
    <mergeCell ref="B29:B32"/>
    <mergeCell ref="C29:D29"/>
    <mergeCell ref="C30:D30"/>
    <mergeCell ref="E28:G28"/>
    <mergeCell ref="E29:G29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E27:G27"/>
    <mergeCell ref="B28:D28"/>
    <mergeCell ref="C36:D36"/>
    <mergeCell ref="E25:G25"/>
    <mergeCell ref="E26:G26"/>
    <mergeCell ref="E24:G24"/>
    <mergeCell ref="C10:D10"/>
    <mergeCell ref="C11:D11"/>
    <mergeCell ref="C13:D13"/>
    <mergeCell ref="C12:D12"/>
    <mergeCell ref="C8:D8"/>
    <mergeCell ref="H10:J10"/>
    <mergeCell ref="N8:P8"/>
    <mergeCell ref="K8:M8"/>
    <mergeCell ref="K11:M11"/>
    <mergeCell ref="K13:M13"/>
    <mergeCell ref="E10:G10"/>
    <mergeCell ref="E11:G11"/>
    <mergeCell ref="E12:G12"/>
    <mergeCell ref="Q27:S27"/>
    <mergeCell ref="T18:V18"/>
    <mergeCell ref="K17:M17"/>
    <mergeCell ref="B23:C23"/>
    <mergeCell ref="E23:G23"/>
    <mergeCell ref="E13:G13"/>
    <mergeCell ref="H13:J13"/>
    <mergeCell ref="H15:J15"/>
    <mergeCell ref="E14:G14"/>
    <mergeCell ref="H14:J14"/>
    <mergeCell ref="H19:J19"/>
    <mergeCell ref="K19:M19"/>
    <mergeCell ref="B14:C14"/>
    <mergeCell ref="H23:J23"/>
    <mergeCell ref="K23:M23"/>
    <mergeCell ref="E22:G22"/>
    <mergeCell ref="H21:J21"/>
    <mergeCell ref="K21:M21"/>
    <mergeCell ref="K20:M20"/>
    <mergeCell ref="H22:J22"/>
    <mergeCell ref="K22:M22"/>
    <mergeCell ref="N21:P21"/>
    <mergeCell ref="Q21:S21"/>
    <mergeCell ref="B7:B13"/>
    <mergeCell ref="X2:AB2"/>
    <mergeCell ref="H12:J12"/>
    <mergeCell ref="H20:J20"/>
    <mergeCell ref="H11:J11"/>
    <mergeCell ref="N10:P10"/>
    <mergeCell ref="N12:P12"/>
    <mergeCell ref="N11:P11"/>
    <mergeCell ref="N13:P13"/>
    <mergeCell ref="N14:P14"/>
    <mergeCell ref="N15:P15"/>
    <mergeCell ref="K12:M12"/>
    <mergeCell ref="K14:M14"/>
    <mergeCell ref="Z8:AB8"/>
    <mergeCell ref="K15:M15"/>
    <mergeCell ref="K10:M10"/>
    <mergeCell ref="N19:P19"/>
    <mergeCell ref="Q3:AB3"/>
    <mergeCell ref="T6:V6"/>
    <mergeCell ref="W5:Y6"/>
    <mergeCell ref="Q4:S6"/>
    <mergeCell ref="W15:Y15"/>
    <mergeCell ref="T10:V10"/>
    <mergeCell ref="W10:Y10"/>
    <mergeCell ref="Q15:S15"/>
    <mergeCell ref="K25:M25"/>
    <mergeCell ref="N25:P25"/>
    <mergeCell ref="Q25:S25"/>
    <mergeCell ref="T25:V25"/>
    <mergeCell ref="W25:Y25"/>
    <mergeCell ref="Z25:AB25"/>
    <mergeCell ref="AD25:AF25"/>
    <mergeCell ref="W24:Y24"/>
    <mergeCell ref="Z24:AB24"/>
    <mergeCell ref="AD24:AF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95" t="s">
        <v>193</v>
      </c>
      <c r="Y2" s="391"/>
      <c r="Z2" s="391"/>
      <c r="AA2" s="391"/>
      <c r="AB2" s="391"/>
    </row>
    <row r="3" spans="2:35" ht="25.5" customHeight="1" x14ac:dyDescent="0.15">
      <c r="B3" s="73"/>
      <c r="C3" s="355" t="s">
        <v>151</v>
      </c>
      <c r="D3" s="355"/>
      <c r="E3" s="362" t="s">
        <v>18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362" t="s">
        <v>19</v>
      </c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D3" s="6"/>
      <c r="AE3" s="6"/>
    </row>
    <row r="4" spans="2:35" ht="11.25" customHeight="1" x14ac:dyDescent="0.15">
      <c r="B4" s="74"/>
      <c r="C4" s="10"/>
      <c r="D4" s="10"/>
      <c r="E4" s="415" t="s">
        <v>3</v>
      </c>
      <c r="F4" s="416"/>
      <c r="G4" s="416"/>
      <c r="H4" s="54"/>
      <c r="I4" s="54"/>
      <c r="J4" s="54"/>
      <c r="K4" s="52"/>
      <c r="L4" s="53"/>
      <c r="M4" s="53"/>
      <c r="N4" s="52"/>
      <c r="O4" s="52"/>
      <c r="P4" s="100"/>
      <c r="Q4" s="416" t="s">
        <v>3</v>
      </c>
      <c r="R4" s="416"/>
      <c r="S4" s="416"/>
      <c r="T4" s="54"/>
      <c r="U4" s="54"/>
      <c r="V4" s="54"/>
      <c r="W4" s="52"/>
      <c r="X4" s="53"/>
      <c r="Y4" s="53"/>
      <c r="Z4" s="52"/>
      <c r="AA4" s="52"/>
      <c r="AB4" s="100"/>
    </row>
    <row r="5" spans="2:35" ht="13.5" customHeight="1" x14ac:dyDescent="0.15">
      <c r="B5" s="74"/>
      <c r="C5" s="10"/>
      <c r="D5" s="10"/>
      <c r="E5" s="415"/>
      <c r="F5" s="416"/>
      <c r="G5" s="416"/>
      <c r="H5" s="54"/>
      <c r="I5" s="54"/>
      <c r="J5" s="54"/>
      <c r="K5" s="309" t="s">
        <v>106</v>
      </c>
      <c r="L5" s="310"/>
      <c r="M5" s="311"/>
      <c r="N5" s="309" t="s">
        <v>107</v>
      </c>
      <c r="O5" s="310"/>
      <c r="P5" s="311"/>
      <c r="Q5" s="416"/>
      <c r="R5" s="416"/>
      <c r="S5" s="416"/>
      <c r="T5" s="54"/>
      <c r="U5" s="54"/>
      <c r="V5" s="54"/>
      <c r="W5" s="309" t="s">
        <v>106</v>
      </c>
      <c r="X5" s="310"/>
      <c r="Y5" s="311"/>
      <c r="Z5" s="309" t="s">
        <v>107</v>
      </c>
      <c r="AA5" s="310"/>
      <c r="AB5" s="311"/>
    </row>
    <row r="6" spans="2:35" ht="27" customHeight="1" x14ac:dyDescent="0.15">
      <c r="B6" s="75" t="s">
        <v>5</v>
      </c>
      <c r="C6" s="10"/>
      <c r="D6" s="10"/>
      <c r="E6" s="415"/>
      <c r="F6" s="416"/>
      <c r="G6" s="416"/>
      <c r="H6" s="306" t="s">
        <v>6</v>
      </c>
      <c r="I6" s="307"/>
      <c r="J6" s="307"/>
      <c r="K6" s="312"/>
      <c r="L6" s="313"/>
      <c r="M6" s="314"/>
      <c r="N6" s="312"/>
      <c r="O6" s="313"/>
      <c r="P6" s="314"/>
      <c r="Q6" s="416"/>
      <c r="R6" s="416"/>
      <c r="S6" s="416"/>
      <c r="T6" s="306" t="s">
        <v>6</v>
      </c>
      <c r="U6" s="307"/>
      <c r="V6" s="307"/>
      <c r="W6" s="312"/>
      <c r="X6" s="313"/>
      <c r="Y6" s="314"/>
      <c r="Z6" s="312"/>
      <c r="AA6" s="313"/>
      <c r="AB6" s="314"/>
    </row>
    <row r="7" spans="2:35" ht="17.25" customHeight="1" x14ac:dyDescent="0.15">
      <c r="B7" s="322" t="s">
        <v>7</v>
      </c>
      <c r="C7" s="407">
        <v>26</v>
      </c>
      <c r="D7" s="407"/>
      <c r="E7" s="389">
        <v>5346</v>
      </c>
      <c r="F7" s="385"/>
      <c r="G7" s="385"/>
      <c r="H7" s="389">
        <v>1062</v>
      </c>
      <c r="I7" s="385"/>
      <c r="J7" s="385"/>
      <c r="K7" s="389">
        <v>3619</v>
      </c>
      <c r="L7" s="385"/>
      <c r="M7" s="390"/>
      <c r="N7" s="389">
        <v>1727</v>
      </c>
      <c r="O7" s="385"/>
      <c r="P7" s="390"/>
      <c r="Q7" s="385">
        <v>1483</v>
      </c>
      <c r="R7" s="385"/>
      <c r="S7" s="385"/>
      <c r="T7" s="389">
        <v>322</v>
      </c>
      <c r="U7" s="385"/>
      <c r="V7" s="385"/>
      <c r="W7" s="389">
        <v>864</v>
      </c>
      <c r="X7" s="385"/>
      <c r="Y7" s="390"/>
      <c r="Z7" s="389">
        <v>619</v>
      </c>
      <c r="AA7" s="385"/>
      <c r="AB7" s="390"/>
      <c r="AD7" s="294"/>
      <c r="AE7" s="411"/>
      <c r="AF7" s="411"/>
    </row>
    <row r="8" spans="2:35" ht="17.25" customHeight="1" x14ac:dyDescent="0.15">
      <c r="B8" s="323"/>
      <c r="C8" s="327">
        <v>27</v>
      </c>
      <c r="D8" s="327"/>
      <c r="E8" s="386">
        <v>5053</v>
      </c>
      <c r="F8" s="387"/>
      <c r="G8" s="387"/>
      <c r="H8" s="386">
        <v>1034</v>
      </c>
      <c r="I8" s="387"/>
      <c r="J8" s="387"/>
      <c r="K8" s="386">
        <v>3426</v>
      </c>
      <c r="L8" s="387"/>
      <c r="M8" s="388"/>
      <c r="N8" s="386">
        <v>1627</v>
      </c>
      <c r="O8" s="387"/>
      <c r="P8" s="388"/>
      <c r="Q8" s="387">
        <v>1464</v>
      </c>
      <c r="R8" s="387"/>
      <c r="S8" s="387"/>
      <c r="T8" s="386">
        <v>321</v>
      </c>
      <c r="U8" s="387"/>
      <c r="V8" s="387"/>
      <c r="W8" s="386">
        <v>840</v>
      </c>
      <c r="X8" s="387"/>
      <c r="Y8" s="388"/>
      <c r="Z8" s="386">
        <v>624</v>
      </c>
      <c r="AA8" s="387"/>
      <c r="AB8" s="388"/>
      <c r="AD8" s="294"/>
      <c r="AE8" s="411"/>
      <c r="AF8" s="411"/>
    </row>
    <row r="9" spans="2:35" ht="17.25" customHeight="1" x14ac:dyDescent="0.15">
      <c r="B9" s="323"/>
      <c r="C9" s="327">
        <v>28</v>
      </c>
      <c r="D9" s="327"/>
      <c r="E9" s="386">
        <v>4619</v>
      </c>
      <c r="F9" s="387"/>
      <c r="G9" s="387"/>
      <c r="H9" s="386">
        <v>970</v>
      </c>
      <c r="I9" s="387"/>
      <c r="J9" s="387"/>
      <c r="K9" s="386">
        <v>3044</v>
      </c>
      <c r="L9" s="387"/>
      <c r="M9" s="388"/>
      <c r="N9" s="386">
        <v>1575</v>
      </c>
      <c r="O9" s="387"/>
      <c r="P9" s="388"/>
      <c r="Q9" s="387">
        <v>1426</v>
      </c>
      <c r="R9" s="387"/>
      <c r="S9" s="387"/>
      <c r="T9" s="386">
        <v>324</v>
      </c>
      <c r="U9" s="387"/>
      <c r="V9" s="387"/>
      <c r="W9" s="386">
        <v>785</v>
      </c>
      <c r="X9" s="387"/>
      <c r="Y9" s="388"/>
      <c r="Z9" s="386">
        <v>641</v>
      </c>
      <c r="AA9" s="387"/>
      <c r="AB9" s="388"/>
      <c r="AD9" s="294"/>
      <c r="AE9" s="411"/>
      <c r="AF9" s="411"/>
    </row>
    <row r="10" spans="2:35" ht="17.25" customHeight="1" x14ac:dyDescent="0.15">
      <c r="B10" s="323"/>
      <c r="C10" s="327">
        <v>29</v>
      </c>
      <c r="D10" s="327"/>
      <c r="E10" s="386">
        <v>4208</v>
      </c>
      <c r="F10" s="387"/>
      <c r="G10" s="387"/>
      <c r="H10" s="386">
        <v>880</v>
      </c>
      <c r="I10" s="387"/>
      <c r="J10" s="387"/>
      <c r="K10" s="386">
        <v>2733</v>
      </c>
      <c r="L10" s="387"/>
      <c r="M10" s="388"/>
      <c r="N10" s="386">
        <v>1475</v>
      </c>
      <c r="O10" s="387"/>
      <c r="P10" s="388"/>
      <c r="Q10" s="387">
        <v>1372</v>
      </c>
      <c r="R10" s="387"/>
      <c r="S10" s="387"/>
      <c r="T10" s="386">
        <v>316</v>
      </c>
      <c r="U10" s="387"/>
      <c r="V10" s="387"/>
      <c r="W10" s="386">
        <v>760</v>
      </c>
      <c r="X10" s="387"/>
      <c r="Y10" s="388"/>
      <c r="Z10" s="386">
        <v>612</v>
      </c>
      <c r="AA10" s="387"/>
      <c r="AB10" s="388"/>
      <c r="AD10" s="294"/>
      <c r="AE10" s="411"/>
      <c r="AF10" s="411"/>
    </row>
    <row r="11" spans="2:35" ht="17.25" customHeight="1" x14ac:dyDescent="0.15">
      <c r="B11" s="323"/>
      <c r="C11" s="327">
        <v>30</v>
      </c>
      <c r="D11" s="327"/>
      <c r="E11" s="386">
        <v>3534</v>
      </c>
      <c r="F11" s="387"/>
      <c r="G11" s="387"/>
      <c r="H11" s="386">
        <v>739</v>
      </c>
      <c r="I11" s="387"/>
      <c r="J11" s="387"/>
      <c r="K11" s="386">
        <v>2224</v>
      </c>
      <c r="L11" s="387"/>
      <c r="M11" s="388"/>
      <c r="N11" s="386">
        <v>1310</v>
      </c>
      <c r="O11" s="387"/>
      <c r="P11" s="388"/>
      <c r="Q11" s="387">
        <v>1269</v>
      </c>
      <c r="R11" s="387"/>
      <c r="S11" s="387"/>
      <c r="T11" s="386">
        <v>303</v>
      </c>
      <c r="U11" s="387"/>
      <c r="V11" s="387"/>
      <c r="W11" s="386">
        <v>694</v>
      </c>
      <c r="X11" s="387"/>
      <c r="Y11" s="388"/>
      <c r="Z11" s="386">
        <v>574</v>
      </c>
      <c r="AA11" s="387"/>
      <c r="AB11" s="388"/>
      <c r="AD11" s="294"/>
      <c r="AE11" s="411"/>
      <c r="AF11" s="411"/>
    </row>
    <row r="12" spans="2:35" ht="17.25" customHeight="1" x14ac:dyDescent="0.15">
      <c r="B12" s="323"/>
      <c r="C12" s="330" t="s">
        <v>233</v>
      </c>
      <c r="D12" s="327"/>
      <c r="E12" s="382">
        <v>3235</v>
      </c>
      <c r="F12" s="387"/>
      <c r="G12" s="387"/>
      <c r="H12" s="382">
        <v>746</v>
      </c>
      <c r="I12" s="387"/>
      <c r="J12" s="387"/>
      <c r="K12" s="382">
        <v>1971</v>
      </c>
      <c r="L12" s="387"/>
      <c r="M12" s="387"/>
      <c r="N12" s="382">
        <v>1264</v>
      </c>
      <c r="O12" s="387"/>
      <c r="P12" s="387"/>
      <c r="Q12" s="382">
        <v>1156</v>
      </c>
      <c r="R12" s="387"/>
      <c r="S12" s="387"/>
      <c r="T12" s="382">
        <v>304</v>
      </c>
      <c r="U12" s="387"/>
      <c r="V12" s="387"/>
      <c r="W12" s="382">
        <v>615</v>
      </c>
      <c r="X12" s="387"/>
      <c r="Y12" s="387"/>
      <c r="Z12" s="382">
        <v>541</v>
      </c>
      <c r="AA12" s="387"/>
      <c r="AB12" s="388"/>
      <c r="AD12" s="29"/>
      <c r="AE12" s="9"/>
      <c r="AF12" s="9"/>
    </row>
    <row r="13" spans="2:35" ht="17.25" customHeight="1" x14ac:dyDescent="0.15">
      <c r="B13" s="324"/>
      <c r="C13" s="328">
        <v>2</v>
      </c>
      <c r="D13" s="406"/>
      <c r="E13" s="392">
        <v>2959</v>
      </c>
      <c r="F13" s="393"/>
      <c r="G13" s="393"/>
      <c r="H13" s="392">
        <v>740</v>
      </c>
      <c r="I13" s="393"/>
      <c r="J13" s="393"/>
      <c r="K13" s="392">
        <v>1733</v>
      </c>
      <c r="L13" s="393"/>
      <c r="M13" s="393"/>
      <c r="N13" s="392">
        <v>1226</v>
      </c>
      <c r="O13" s="393"/>
      <c r="P13" s="393"/>
      <c r="Q13" s="392">
        <v>1004</v>
      </c>
      <c r="R13" s="393"/>
      <c r="S13" s="393"/>
      <c r="T13" s="392">
        <v>276</v>
      </c>
      <c r="U13" s="393"/>
      <c r="V13" s="393"/>
      <c r="W13" s="392">
        <v>499</v>
      </c>
      <c r="X13" s="393"/>
      <c r="Y13" s="393"/>
      <c r="Z13" s="392">
        <v>505</v>
      </c>
      <c r="AA13" s="393"/>
      <c r="AB13" s="394"/>
      <c r="AD13" s="380"/>
      <c r="AE13" s="414"/>
      <c r="AF13" s="414"/>
    </row>
    <row r="14" spans="2:35" ht="17.25" customHeight="1" x14ac:dyDescent="0.15">
      <c r="B14" s="319" t="s">
        <v>229</v>
      </c>
      <c r="C14" s="320"/>
      <c r="D14" s="48" t="s">
        <v>216</v>
      </c>
      <c r="E14" s="382">
        <v>2437</v>
      </c>
      <c r="F14" s="383"/>
      <c r="G14" s="383"/>
      <c r="H14" s="382">
        <v>591</v>
      </c>
      <c r="I14" s="383"/>
      <c r="J14" s="383"/>
      <c r="K14" s="382">
        <v>1401</v>
      </c>
      <c r="L14" s="383"/>
      <c r="M14" s="384"/>
      <c r="N14" s="382">
        <v>1036</v>
      </c>
      <c r="O14" s="383"/>
      <c r="P14" s="384"/>
      <c r="Q14" s="383">
        <v>855</v>
      </c>
      <c r="R14" s="383"/>
      <c r="S14" s="383"/>
      <c r="T14" s="382">
        <v>233</v>
      </c>
      <c r="U14" s="383"/>
      <c r="V14" s="383"/>
      <c r="W14" s="382">
        <v>437</v>
      </c>
      <c r="X14" s="383"/>
      <c r="Y14" s="384"/>
      <c r="Z14" s="382">
        <v>418</v>
      </c>
      <c r="AA14" s="383"/>
      <c r="AB14" s="384"/>
      <c r="AD14" s="294"/>
      <c r="AE14" s="411"/>
      <c r="AF14" s="411"/>
    </row>
    <row r="15" spans="2:35" s="201" customFormat="1" ht="17.25" customHeight="1" x14ac:dyDescent="0.15">
      <c r="B15" s="200"/>
      <c r="C15" s="204"/>
      <c r="D15" s="205"/>
      <c r="E15" s="397"/>
      <c r="F15" s="398"/>
      <c r="G15" s="398"/>
      <c r="H15" s="397"/>
      <c r="I15" s="398"/>
      <c r="J15" s="398"/>
      <c r="K15" s="397"/>
      <c r="L15" s="398"/>
      <c r="M15" s="398"/>
      <c r="N15" s="397"/>
      <c r="O15" s="398"/>
      <c r="P15" s="398"/>
      <c r="Q15" s="395"/>
      <c r="R15" s="396"/>
      <c r="S15" s="396"/>
      <c r="T15" s="395"/>
      <c r="U15" s="396"/>
      <c r="V15" s="396"/>
      <c r="W15" s="397"/>
      <c r="X15" s="398"/>
      <c r="Y15" s="398"/>
      <c r="Z15" s="395"/>
      <c r="AA15" s="396"/>
      <c r="AB15" s="399"/>
      <c r="AD15" s="294"/>
      <c r="AE15" s="294"/>
      <c r="AF15" s="294"/>
      <c r="AI15" s="206"/>
    </row>
    <row r="16" spans="2:35" ht="17.25" customHeight="1" x14ac:dyDescent="0.15">
      <c r="B16" s="98"/>
      <c r="C16" s="66"/>
      <c r="D16" s="48" t="s">
        <v>217</v>
      </c>
      <c r="E16" s="382">
        <v>3158</v>
      </c>
      <c r="F16" s="383"/>
      <c r="G16" s="383"/>
      <c r="H16" s="382">
        <v>774</v>
      </c>
      <c r="I16" s="383"/>
      <c r="J16" s="383"/>
      <c r="K16" s="382">
        <v>1816</v>
      </c>
      <c r="L16" s="383"/>
      <c r="M16" s="384"/>
      <c r="N16" s="382">
        <v>1342</v>
      </c>
      <c r="O16" s="383"/>
      <c r="P16" s="384"/>
      <c r="Q16" s="383">
        <v>994</v>
      </c>
      <c r="R16" s="383"/>
      <c r="S16" s="383"/>
      <c r="T16" s="382">
        <v>288</v>
      </c>
      <c r="U16" s="383"/>
      <c r="V16" s="383"/>
      <c r="W16" s="382">
        <v>459</v>
      </c>
      <c r="X16" s="383"/>
      <c r="Y16" s="384"/>
      <c r="Z16" s="382">
        <v>535</v>
      </c>
      <c r="AA16" s="383"/>
      <c r="AB16" s="384"/>
      <c r="AD16" s="294"/>
      <c r="AE16" s="294"/>
      <c r="AF16" s="294"/>
    </row>
    <row r="17" spans="2:32" ht="17.25" customHeight="1" x14ac:dyDescent="0.15">
      <c r="B17" s="98"/>
      <c r="C17" s="66"/>
      <c r="D17" s="48" t="s">
        <v>218</v>
      </c>
      <c r="E17" s="382">
        <v>2946</v>
      </c>
      <c r="F17" s="383"/>
      <c r="G17" s="383"/>
      <c r="H17" s="382">
        <v>735</v>
      </c>
      <c r="I17" s="383"/>
      <c r="J17" s="383"/>
      <c r="K17" s="382">
        <v>1809</v>
      </c>
      <c r="L17" s="383"/>
      <c r="M17" s="384"/>
      <c r="N17" s="382">
        <v>1137</v>
      </c>
      <c r="O17" s="383"/>
      <c r="P17" s="384"/>
      <c r="Q17" s="383">
        <v>973</v>
      </c>
      <c r="R17" s="383"/>
      <c r="S17" s="383"/>
      <c r="T17" s="382">
        <v>252</v>
      </c>
      <c r="U17" s="383"/>
      <c r="V17" s="383"/>
      <c r="W17" s="382">
        <v>496</v>
      </c>
      <c r="X17" s="383"/>
      <c r="Y17" s="384"/>
      <c r="Z17" s="382">
        <v>477</v>
      </c>
      <c r="AA17" s="383"/>
      <c r="AB17" s="384"/>
      <c r="AD17" s="294"/>
      <c r="AE17" s="294"/>
      <c r="AF17" s="294"/>
    </row>
    <row r="18" spans="2:32" ht="17.25" customHeight="1" x14ac:dyDescent="0.15">
      <c r="B18" s="78"/>
      <c r="C18" s="212"/>
      <c r="D18" s="48" t="s">
        <v>222</v>
      </c>
      <c r="E18" s="382">
        <v>2604</v>
      </c>
      <c r="F18" s="383"/>
      <c r="G18" s="383"/>
      <c r="H18" s="382">
        <v>679</v>
      </c>
      <c r="I18" s="383"/>
      <c r="J18" s="383"/>
      <c r="K18" s="382">
        <v>1596</v>
      </c>
      <c r="L18" s="383"/>
      <c r="M18" s="384"/>
      <c r="N18" s="382">
        <v>1008</v>
      </c>
      <c r="O18" s="383"/>
      <c r="P18" s="384"/>
      <c r="Q18" s="383">
        <v>854</v>
      </c>
      <c r="R18" s="383"/>
      <c r="S18" s="383"/>
      <c r="T18" s="382">
        <v>257</v>
      </c>
      <c r="U18" s="383"/>
      <c r="V18" s="383"/>
      <c r="W18" s="382">
        <v>439</v>
      </c>
      <c r="X18" s="383"/>
      <c r="Y18" s="384"/>
      <c r="Z18" s="382">
        <v>415</v>
      </c>
      <c r="AA18" s="383"/>
      <c r="AB18" s="384"/>
      <c r="AD18" s="294"/>
      <c r="AE18" s="294"/>
      <c r="AF18" s="294"/>
    </row>
    <row r="19" spans="2:32" ht="17.25" customHeight="1" x14ac:dyDescent="0.15">
      <c r="B19" s="98"/>
      <c r="C19" s="66"/>
      <c r="D19" s="48" t="s">
        <v>224</v>
      </c>
      <c r="E19" s="382">
        <v>2953</v>
      </c>
      <c r="F19" s="383"/>
      <c r="G19" s="383"/>
      <c r="H19" s="382">
        <v>765</v>
      </c>
      <c r="I19" s="383"/>
      <c r="J19" s="383"/>
      <c r="K19" s="382">
        <v>1706</v>
      </c>
      <c r="L19" s="383"/>
      <c r="M19" s="384"/>
      <c r="N19" s="382">
        <v>1247</v>
      </c>
      <c r="O19" s="383"/>
      <c r="P19" s="384"/>
      <c r="Q19" s="383">
        <v>986</v>
      </c>
      <c r="R19" s="383"/>
      <c r="S19" s="383"/>
      <c r="T19" s="382">
        <v>281</v>
      </c>
      <c r="U19" s="383"/>
      <c r="V19" s="383"/>
      <c r="W19" s="382">
        <v>488</v>
      </c>
      <c r="X19" s="383"/>
      <c r="Y19" s="384"/>
      <c r="Z19" s="382">
        <v>498</v>
      </c>
      <c r="AA19" s="383"/>
      <c r="AB19" s="384"/>
      <c r="AD19" s="294"/>
      <c r="AE19" s="294"/>
      <c r="AF19" s="294"/>
    </row>
    <row r="20" spans="2:32" ht="17.25" customHeight="1" x14ac:dyDescent="0.15">
      <c r="B20" s="98"/>
      <c r="C20" s="66"/>
      <c r="D20" s="48" t="s">
        <v>225</v>
      </c>
      <c r="E20" s="382">
        <v>3177</v>
      </c>
      <c r="F20" s="383"/>
      <c r="G20" s="383"/>
      <c r="H20" s="382">
        <v>902</v>
      </c>
      <c r="I20" s="383"/>
      <c r="J20" s="383"/>
      <c r="K20" s="382">
        <v>1854</v>
      </c>
      <c r="L20" s="383"/>
      <c r="M20" s="384"/>
      <c r="N20" s="382">
        <v>1323</v>
      </c>
      <c r="O20" s="383"/>
      <c r="P20" s="384"/>
      <c r="Q20" s="383">
        <v>1091</v>
      </c>
      <c r="R20" s="383"/>
      <c r="S20" s="383"/>
      <c r="T20" s="382">
        <v>319</v>
      </c>
      <c r="U20" s="383"/>
      <c r="V20" s="383"/>
      <c r="W20" s="382">
        <v>516</v>
      </c>
      <c r="X20" s="383"/>
      <c r="Y20" s="384"/>
      <c r="Z20" s="382">
        <v>575</v>
      </c>
      <c r="AA20" s="383"/>
      <c r="AB20" s="384"/>
      <c r="AD20" s="294"/>
      <c r="AE20" s="294"/>
      <c r="AF20" s="294"/>
    </row>
    <row r="21" spans="2:32" ht="17.25" customHeight="1" x14ac:dyDescent="0.15">
      <c r="B21" s="98"/>
      <c r="C21" s="66"/>
      <c r="D21" s="48" t="s">
        <v>226</v>
      </c>
      <c r="E21" s="382">
        <v>2639</v>
      </c>
      <c r="F21" s="383"/>
      <c r="G21" s="383"/>
      <c r="H21" s="382">
        <v>759</v>
      </c>
      <c r="I21" s="383"/>
      <c r="J21" s="383"/>
      <c r="K21" s="382">
        <v>1596</v>
      </c>
      <c r="L21" s="383"/>
      <c r="M21" s="384"/>
      <c r="N21" s="382">
        <v>1043</v>
      </c>
      <c r="O21" s="383"/>
      <c r="P21" s="384"/>
      <c r="Q21" s="383">
        <v>932</v>
      </c>
      <c r="R21" s="383"/>
      <c r="S21" s="383"/>
      <c r="T21" s="382">
        <v>283</v>
      </c>
      <c r="U21" s="383"/>
      <c r="V21" s="383"/>
      <c r="W21" s="382">
        <v>468</v>
      </c>
      <c r="X21" s="383"/>
      <c r="Y21" s="384"/>
      <c r="Z21" s="382">
        <v>464</v>
      </c>
      <c r="AA21" s="383"/>
      <c r="AB21" s="384"/>
      <c r="AD21" s="294"/>
      <c r="AE21" s="294"/>
      <c r="AF21" s="294"/>
    </row>
    <row r="22" spans="2:32" ht="17.25" customHeight="1" x14ac:dyDescent="0.15">
      <c r="B22" s="78"/>
      <c r="C22" s="212"/>
      <c r="D22" s="48" t="s">
        <v>227</v>
      </c>
      <c r="E22" s="382">
        <v>2281</v>
      </c>
      <c r="F22" s="383"/>
      <c r="G22" s="383"/>
      <c r="H22" s="382">
        <v>644</v>
      </c>
      <c r="I22" s="383"/>
      <c r="J22" s="383"/>
      <c r="K22" s="382">
        <v>1419</v>
      </c>
      <c r="L22" s="383"/>
      <c r="M22" s="384"/>
      <c r="N22" s="382">
        <v>862</v>
      </c>
      <c r="O22" s="383"/>
      <c r="P22" s="384"/>
      <c r="Q22" s="383">
        <v>877</v>
      </c>
      <c r="R22" s="383"/>
      <c r="S22" s="383"/>
      <c r="T22" s="382">
        <v>247</v>
      </c>
      <c r="U22" s="383"/>
      <c r="V22" s="383"/>
      <c r="W22" s="382">
        <v>452</v>
      </c>
      <c r="X22" s="383"/>
      <c r="Y22" s="384"/>
      <c r="Z22" s="382">
        <v>425</v>
      </c>
      <c r="AA22" s="383"/>
      <c r="AB22" s="384"/>
      <c r="AD22" s="294"/>
      <c r="AE22" s="294"/>
      <c r="AF22" s="294"/>
    </row>
    <row r="23" spans="2:32" ht="17.25" customHeight="1" x14ac:dyDescent="0.15">
      <c r="B23" s="319" t="s">
        <v>239</v>
      </c>
      <c r="C23" s="320"/>
      <c r="D23" s="48" t="s">
        <v>228</v>
      </c>
      <c r="E23" s="382">
        <v>2884</v>
      </c>
      <c r="F23" s="383"/>
      <c r="G23" s="383"/>
      <c r="H23" s="382">
        <v>707</v>
      </c>
      <c r="I23" s="383"/>
      <c r="J23" s="383"/>
      <c r="K23" s="382">
        <v>1746</v>
      </c>
      <c r="L23" s="383"/>
      <c r="M23" s="384"/>
      <c r="N23" s="382">
        <v>1138</v>
      </c>
      <c r="O23" s="383"/>
      <c r="P23" s="384"/>
      <c r="Q23" s="383">
        <v>840</v>
      </c>
      <c r="R23" s="383"/>
      <c r="S23" s="383"/>
      <c r="T23" s="382">
        <v>245</v>
      </c>
      <c r="U23" s="383"/>
      <c r="V23" s="383"/>
      <c r="W23" s="382">
        <v>438</v>
      </c>
      <c r="X23" s="383"/>
      <c r="Y23" s="384"/>
      <c r="Z23" s="382">
        <v>402</v>
      </c>
      <c r="AA23" s="383"/>
      <c r="AB23" s="384"/>
      <c r="AD23" s="294"/>
      <c r="AE23" s="294"/>
      <c r="AF23" s="294"/>
    </row>
    <row r="24" spans="2:32" ht="17.25" customHeight="1" x14ac:dyDescent="0.15">
      <c r="B24" s="98"/>
      <c r="C24" s="66"/>
      <c r="D24" s="48" t="s">
        <v>231</v>
      </c>
      <c r="E24" s="382">
        <v>3635</v>
      </c>
      <c r="F24" s="383"/>
      <c r="G24" s="383"/>
      <c r="H24" s="382">
        <v>824</v>
      </c>
      <c r="I24" s="383"/>
      <c r="J24" s="383"/>
      <c r="K24" s="382">
        <v>2032</v>
      </c>
      <c r="L24" s="383"/>
      <c r="M24" s="384"/>
      <c r="N24" s="382">
        <v>1603</v>
      </c>
      <c r="O24" s="383"/>
      <c r="P24" s="384"/>
      <c r="Q24" s="383">
        <v>1042</v>
      </c>
      <c r="R24" s="383"/>
      <c r="S24" s="383"/>
      <c r="T24" s="382">
        <v>272</v>
      </c>
      <c r="U24" s="383"/>
      <c r="V24" s="383"/>
      <c r="W24" s="382">
        <v>533</v>
      </c>
      <c r="X24" s="383"/>
      <c r="Y24" s="384"/>
      <c r="Z24" s="382">
        <v>509</v>
      </c>
      <c r="AA24" s="383"/>
      <c r="AB24" s="384"/>
      <c r="AD24" s="294"/>
      <c r="AE24" s="294"/>
      <c r="AF24" s="294"/>
    </row>
    <row r="25" spans="2:32" ht="17.25" customHeight="1" x14ac:dyDescent="0.15">
      <c r="B25" s="98"/>
      <c r="C25" s="66"/>
      <c r="D25" s="48" t="s">
        <v>213</v>
      </c>
      <c r="E25" s="382">
        <v>3946</v>
      </c>
      <c r="F25" s="383"/>
      <c r="G25" s="383"/>
      <c r="H25" s="382">
        <v>893</v>
      </c>
      <c r="I25" s="383"/>
      <c r="J25" s="383"/>
      <c r="K25" s="382">
        <v>2204</v>
      </c>
      <c r="L25" s="383"/>
      <c r="M25" s="384"/>
      <c r="N25" s="382">
        <v>1742</v>
      </c>
      <c r="O25" s="383"/>
      <c r="P25" s="384"/>
      <c r="Q25" s="383">
        <v>1474</v>
      </c>
      <c r="R25" s="383"/>
      <c r="S25" s="383"/>
      <c r="T25" s="382">
        <v>362</v>
      </c>
      <c r="U25" s="383"/>
      <c r="V25" s="383"/>
      <c r="W25" s="382">
        <v>708</v>
      </c>
      <c r="X25" s="383"/>
      <c r="Y25" s="384"/>
      <c r="Z25" s="382">
        <v>766</v>
      </c>
      <c r="AA25" s="383"/>
      <c r="AB25" s="384"/>
      <c r="AD25" s="294"/>
      <c r="AE25" s="294"/>
      <c r="AF25" s="294"/>
    </row>
    <row r="26" spans="2:32" ht="17.25" customHeight="1" x14ac:dyDescent="0.15">
      <c r="B26" s="98"/>
      <c r="C26" s="66"/>
      <c r="D26" s="48" t="s">
        <v>215</v>
      </c>
      <c r="E26" s="382">
        <v>3296</v>
      </c>
      <c r="F26" s="383"/>
      <c r="G26" s="383"/>
      <c r="H26" s="382">
        <v>740</v>
      </c>
      <c r="I26" s="383"/>
      <c r="J26" s="383"/>
      <c r="K26" s="382">
        <v>1897</v>
      </c>
      <c r="L26" s="383"/>
      <c r="M26" s="384"/>
      <c r="N26" s="382">
        <v>1399</v>
      </c>
      <c r="O26" s="383"/>
      <c r="P26" s="384"/>
      <c r="Q26" s="383">
        <v>1168</v>
      </c>
      <c r="R26" s="383"/>
      <c r="S26" s="383"/>
      <c r="T26" s="382">
        <v>277</v>
      </c>
      <c r="U26" s="383"/>
      <c r="V26" s="383"/>
      <c r="W26" s="382">
        <v>548</v>
      </c>
      <c r="X26" s="383"/>
      <c r="Y26" s="384"/>
      <c r="Z26" s="382">
        <v>620</v>
      </c>
      <c r="AA26" s="383"/>
      <c r="AB26" s="384"/>
      <c r="AD26" s="294"/>
      <c r="AE26" s="294"/>
      <c r="AF26" s="294"/>
    </row>
    <row r="27" spans="2:32" ht="17.25" customHeight="1" x14ac:dyDescent="0.15">
      <c r="B27" s="98"/>
      <c r="C27" s="66"/>
      <c r="D27" s="112" t="s">
        <v>216</v>
      </c>
      <c r="E27" s="400">
        <f>E29+E31+E35+E37+E39+E41+E43</f>
        <v>2839</v>
      </c>
      <c r="F27" s="401"/>
      <c r="G27" s="401"/>
      <c r="H27" s="400">
        <f>H29+H31+H35+H37+H39+H41+H43</f>
        <v>708</v>
      </c>
      <c r="I27" s="401"/>
      <c r="J27" s="401"/>
      <c r="K27" s="400">
        <f>K29+K31+K35+K37+K39+K41+K43</f>
        <v>1611</v>
      </c>
      <c r="L27" s="401"/>
      <c r="M27" s="402"/>
      <c r="N27" s="400">
        <f>N29+N31+N35+N37+N39+N41+N43</f>
        <v>1228</v>
      </c>
      <c r="O27" s="401"/>
      <c r="P27" s="402"/>
      <c r="Q27" s="401">
        <f>Q29+Q31+Q35+Q37+Q39+Q41+Q43</f>
        <v>1043</v>
      </c>
      <c r="R27" s="401"/>
      <c r="S27" s="401"/>
      <c r="T27" s="400">
        <f>T29+T31+T35+T37+T39+T41+T43</f>
        <v>268</v>
      </c>
      <c r="U27" s="401"/>
      <c r="V27" s="401"/>
      <c r="W27" s="400">
        <f>W29+W31+W35+W37+W39+W41+W43</f>
        <v>509</v>
      </c>
      <c r="X27" s="401"/>
      <c r="Y27" s="402"/>
      <c r="Z27" s="400">
        <f>Z29+Z31+Z35+Z37+Z39+Z41+Z43</f>
        <v>534</v>
      </c>
      <c r="AA27" s="401"/>
      <c r="AB27" s="402"/>
      <c r="AD27" s="294"/>
      <c r="AE27" s="294"/>
      <c r="AF27" s="294"/>
    </row>
    <row r="28" spans="2:32" ht="20.25" customHeight="1" x14ac:dyDescent="0.15">
      <c r="B28" s="352" t="s">
        <v>8</v>
      </c>
      <c r="C28" s="353"/>
      <c r="D28" s="353"/>
      <c r="E28" s="339">
        <f>IF(ISERROR((E27-E14)/E14*100),"―",(E27-E14)/E14*100)</f>
        <v>16.495691423881823</v>
      </c>
      <c r="F28" s="340"/>
      <c r="G28" s="340"/>
      <c r="H28" s="339">
        <f>IF(ISERROR((H27-H14)/H14*100),"―",(H27-H14)/H14*100)</f>
        <v>19.796954314720814</v>
      </c>
      <c r="I28" s="340"/>
      <c r="J28" s="340"/>
      <c r="K28" s="339">
        <f>IF(ISERROR((K27-K14)/K14*100),"―",(K27-K14)/K14*100)</f>
        <v>14.989293361884368</v>
      </c>
      <c r="L28" s="340"/>
      <c r="M28" s="364"/>
      <c r="N28" s="339">
        <f>IF(ISERROR((N27-N14)/N14*100),"―",(N27-N14)/N14*100)</f>
        <v>18.532818532818531</v>
      </c>
      <c r="O28" s="340"/>
      <c r="P28" s="364"/>
      <c r="Q28" s="340">
        <f>IF(ISERROR((Q27-Q14)/Q14*100),"―",(Q27-Q14)/Q14*100)</f>
        <v>21.988304093567251</v>
      </c>
      <c r="R28" s="340"/>
      <c r="S28" s="340"/>
      <c r="T28" s="339">
        <f>IF(ISERROR((T27-T14)/T14*100),"―",(T27-T14)/T14*100)</f>
        <v>15.021459227467812</v>
      </c>
      <c r="U28" s="340"/>
      <c r="V28" s="340"/>
      <c r="W28" s="339">
        <f>IF(ISERROR((W27-W14)/W14*100),"―",(W27-W14)/W14*100)</f>
        <v>16.475972540045767</v>
      </c>
      <c r="X28" s="340"/>
      <c r="Y28" s="364"/>
      <c r="Z28" s="339">
        <f>IF(ISERROR((Z27-Z14)/Z14*100),"―",(Z27-Z14)/Z14*100)</f>
        <v>27.751196172248804</v>
      </c>
      <c r="AA28" s="340"/>
      <c r="AB28" s="364"/>
      <c r="AD28" s="369"/>
      <c r="AE28" s="413"/>
      <c r="AF28" s="413"/>
    </row>
    <row r="29" spans="2:32" ht="17.25" customHeight="1" x14ac:dyDescent="0.15">
      <c r="B29" s="334" t="s">
        <v>88</v>
      </c>
      <c r="C29" s="404" t="s">
        <v>9</v>
      </c>
      <c r="D29" s="404"/>
      <c r="E29" s="343">
        <f>SUM(K29:P29)</f>
        <v>1516</v>
      </c>
      <c r="F29" s="344"/>
      <c r="G29" s="344"/>
      <c r="H29" s="343">
        <v>433</v>
      </c>
      <c r="I29" s="344"/>
      <c r="J29" s="344"/>
      <c r="K29" s="343">
        <v>871</v>
      </c>
      <c r="L29" s="344"/>
      <c r="M29" s="366"/>
      <c r="N29" s="343">
        <v>645</v>
      </c>
      <c r="O29" s="344"/>
      <c r="P29" s="366"/>
      <c r="Q29" s="344">
        <f>SUM(W29:AB29)</f>
        <v>489</v>
      </c>
      <c r="R29" s="344"/>
      <c r="S29" s="344"/>
      <c r="T29" s="343">
        <v>133</v>
      </c>
      <c r="U29" s="344"/>
      <c r="V29" s="344"/>
      <c r="W29" s="343">
        <v>226</v>
      </c>
      <c r="X29" s="344"/>
      <c r="Y29" s="366"/>
      <c r="Z29" s="343">
        <v>263</v>
      </c>
      <c r="AA29" s="344"/>
      <c r="AB29" s="366"/>
      <c r="AD29" s="369"/>
      <c r="AE29" s="413"/>
      <c r="AF29" s="413"/>
    </row>
    <row r="30" spans="2:32" ht="17.25" customHeight="1" x14ac:dyDescent="0.15">
      <c r="B30" s="334"/>
      <c r="C30" s="337"/>
      <c r="D30" s="405"/>
      <c r="E30" s="101" t="s">
        <v>136</v>
      </c>
      <c r="F30" s="102">
        <v>18.399999999999999</v>
      </c>
      <c r="G30" s="103" t="s">
        <v>137</v>
      </c>
      <c r="H30" s="101" t="s">
        <v>236</v>
      </c>
      <c r="I30" s="102">
        <v>20.9</v>
      </c>
      <c r="J30" s="103" t="s">
        <v>187</v>
      </c>
      <c r="K30" s="101" t="s">
        <v>186</v>
      </c>
      <c r="L30" s="102">
        <v>12.1</v>
      </c>
      <c r="M30" s="104" t="s">
        <v>187</v>
      </c>
      <c r="N30" s="101" t="s">
        <v>186</v>
      </c>
      <c r="O30" s="102">
        <v>28.2</v>
      </c>
      <c r="P30" s="104" t="s">
        <v>187</v>
      </c>
      <c r="Q30" s="103" t="s">
        <v>186</v>
      </c>
      <c r="R30" s="102">
        <v>28.7</v>
      </c>
      <c r="S30" s="103" t="s">
        <v>187</v>
      </c>
      <c r="T30" s="101" t="s">
        <v>186</v>
      </c>
      <c r="U30" s="102">
        <v>29.1</v>
      </c>
      <c r="V30" s="103" t="s">
        <v>187</v>
      </c>
      <c r="W30" s="101" t="s">
        <v>186</v>
      </c>
      <c r="X30" s="102">
        <v>16.5</v>
      </c>
      <c r="Y30" s="104" t="s">
        <v>187</v>
      </c>
      <c r="Z30" s="101" t="s">
        <v>186</v>
      </c>
      <c r="AA30" s="102">
        <v>41.4</v>
      </c>
      <c r="AB30" s="104" t="s">
        <v>187</v>
      </c>
      <c r="AD30" s="370"/>
      <c r="AE30" s="412"/>
      <c r="AF30" s="412"/>
    </row>
    <row r="31" spans="2:32" ht="17.25" customHeight="1" x14ac:dyDescent="0.15">
      <c r="B31" s="334"/>
      <c r="C31" s="404" t="s">
        <v>10</v>
      </c>
      <c r="D31" s="404"/>
      <c r="E31" s="343">
        <f>SUM(K31:P31)</f>
        <v>206</v>
      </c>
      <c r="F31" s="344"/>
      <c r="G31" s="344"/>
      <c r="H31" s="343">
        <v>26</v>
      </c>
      <c r="I31" s="344"/>
      <c r="J31" s="344"/>
      <c r="K31" s="343">
        <v>113</v>
      </c>
      <c r="L31" s="344"/>
      <c r="M31" s="366"/>
      <c r="N31" s="343">
        <v>93</v>
      </c>
      <c r="O31" s="344"/>
      <c r="P31" s="366"/>
      <c r="Q31" s="344">
        <f>SUM(W31:AB31)</f>
        <v>104</v>
      </c>
      <c r="R31" s="344"/>
      <c r="S31" s="344"/>
      <c r="T31" s="343">
        <v>21</v>
      </c>
      <c r="U31" s="344"/>
      <c r="V31" s="344"/>
      <c r="W31" s="343">
        <v>51</v>
      </c>
      <c r="X31" s="344"/>
      <c r="Y31" s="366"/>
      <c r="Z31" s="343">
        <v>53</v>
      </c>
      <c r="AA31" s="344"/>
      <c r="AB31" s="366"/>
      <c r="AD31" s="14"/>
      <c r="AE31" s="15"/>
      <c r="AF31" s="14"/>
    </row>
    <row r="32" spans="2:32" ht="17.25" customHeight="1" x14ac:dyDescent="0.15">
      <c r="B32" s="334"/>
      <c r="C32" s="404"/>
      <c r="D32" s="404"/>
      <c r="E32" s="101" t="s">
        <v>90</v>
      </c>
      <c r="F32" s="102">
        <v>17</v>
      </c>
      <c r="G32" s="103" t="s">
        <v>91</v>
      </c>
      <c r="H32" s="101" t="s">
        <v>186</v>
      </c>
      <c r="I32" s="102">
        <v>-25.7</v>
      </c>
      <c r="J32" s="103" t="s">
        <v>187</v>
      </c>
      <c r="K32" s="101" t="s">
        <v>186</v>
      </c>
      <c r="L32" s="102">
        <v>15.3</v>
      </c>
      <c r="M32" s="104" t="s">
        <v>187</v>
      </c>
      <c r="N32" s="101" t="s">
        <v>186</v>
      </c>
      <c r="O32" s="102">
        <v>19.2</v>
      </c>
      <c r="P32" s="104" t="s">
        <v>187</v>
      </c>
      <c r="Q32" s="103" t="s">
        <v>186</v>
      </c>
      <c r="R32" s="102">
        <v>11.8</v>
      </c>
      <c r="S32" s="103" t="s">
        <v>187</v>
      </c>
      <c r="T32" s="101" t="s">
        <v>186</v>
      </c>
      <c r="U32" s="102">
        <v>-19.2</v>
      </c>
      <c r="V32" s="103" t="s">
        <v>187</v>
      </c>
      <c r="W32" s="101" t="s">
        <v>186</v>
      </c>
      <c r="X32" s="102">
        <v>6.3</v>
      </c>
      <c r="Y32" s="104" t="s">
        <v>187</v>
      </c>
      <c r="Z32" s="101" t="s">
        <v>186</v>
      </c>
      <c r="AA32" s="102">
        <v>17.8</v>
      </c>
      <c r="AB32" s="104" t="s">
        <v>187</v>
      </c>
      <c r="AD32" s="294"/>
      <c r="AE32" s="411"/>
      <c r="AF32" s="411"/>
    </row>
    <row r="33" spans="2:41" ht="17.25" customHeight="1" x14ac:dyDescent="0.15">
      <c r="B33" s="111" t="s">
        <v>90</v>
      </c>
      <c r="C33" s="410" t="s">
        <v>105</v>
      </c>
      <c r="D33" s="410"/>
      <c r="E33" s="349">
        <f>SUM(K33:P33)</f>
        <v>37</v>
      </c>
      <c r="F33" s="350"/>
      <c r="G33" s="350"/>
      <c r="H33" s="349">
        <v>2</v>
      </c>
      <c r="I33" s="350"/>
      <c r="J33" s="350"/>
      <c r="K33" s="349">
        <v>20</v>
      </c>
      <c r="L33" s="350"/>
      <c r="M33" s="365"/>
      <c r="N33" s="349">
        <v>17</v>
      </c>
      <c r="O33" s="350"/>
      <c r="P33" s="365"/>
      <c r="Q33" s="350">
        <f>SUM(W33:AB33)</f>
        <v>15</v>
      </c>
      <c r="R33" s="350"/>
      <c r="S33" s="350"/>
      <c r="T33" s="349">
        <v>2</v>
      </c>
      <c r="U33" s="350"/>
      <c r="V33" s="350"/>
      <c r="W33" s="349">
        <v>8</v>
      </c>
      <c r="X33" s="350"/>
      <c r="Y33" s="365"/>
      <c r="Z33" s="349">
        <v>7</v>
      </c>
      <c r="AA33" s="350"/>
      <c r="AB33" s="365"/>
      <c r="AD33" s="14"/>
      <c r="AE33" s="215"/>
      <c r="AF33" s="14"/>
    </row>
    <row r="34" spans="2:41" ht="17.25" customHeight="1" x14ac:dyDescent="0.15">
      <c r="B34" s="216">
        <v>5</v>
      </c>
      <c r="C34" s="408"/>
      <c r="D34" s="409"/>
      <c r="E34" s="105" t="s">
        <v>90</v>
      </c>
      <c r="F34" s="106">
        <v>-7.5</v>
      </c>
      <c r="G34" s="107" t="s">
        <v>91</v>
      </c>
      <c r="H34" s="105" t="s">
        <v>186</v>
      </c>
      <c r="I34" s="106">
        <v>-71.400000000000006</v>
      </c>
      <c r="J34" s="107" t="s">
        <v>187</v>
      </c>
      <c r="K34" s="105" t="s">
        <v>186</v>
      </c>
      <c r="L34" s="106">
        <v>-20</v>
      </c>
      <c r="M34" s="108" t="s">
        <v>187</v>
      </c>
      <c r="N34" s="105" t="s">
        <v>186</v>
      </c>
      <c r="O34" s="106">
        <v>13.3</v>
      </c>
      <c r="P34" s="108" t="s">
        <v>187</v>
      </c>
      <c r="Q34" s="107" t="s">
        <v>186</v>
      </c>
      <c r="R34" s="106">
        <v>-34.799999999999997</v>
      </c>
      <c r="S34" s="107" t="s">
        <v>187</v>
      </c>
      <c r="T34" s="105" t="s">
        <v>186</v>
      </c>
      <c r="U34" s="106">
        <v>-77.8</v>
      </c>
      <c r="V34" s="107" t="s">
        <v>187</v>
      </c>
      <c r="W34" s="105" t="s">
        <v>186</v>
      </c>
      <c r="X34" s="106">
        <v>-42.9</v>
      </c>
      <c r="Y34" s="108" t="s">
        <v>187</v>
      </c>
      <c r="Z34" s="105" t="s">
        <v>221</v>
      </c>
      <c r="AA34" s="106">
        <v>-22.2</v>
      </c>
      <c r="AB34" s="108" t="s">
        <v>187</v>
      </c>
      <c r="AD34" s="294"/>
      <c r="AE34" s="383"/>
      <c r="AF34" s="383"/>
    </row>
    <row r="35" spans="2:41" ht="17.25" customHeight="1" x14ac:dyDescent="0.15">
      <c r="B35" s="92" t="s">
        <v>89</v>
      </c>
      <c r="C35" s="404" t="s">
        <v>11</v>
      </c>
      <c r="D35" s="404"/>
      <c r="E35" s="343">
        <f>SUM(K35:P35)</f>
        <v>350</v>
      </c>
      <c r="F35" s="344"/>
      <c r="G35" s="344"/>
      <c r="H35" s="343">
        <v>92</v>
      </c>
      <c r="I35" s="344"/>
      <c r="J35" s="344"/>
      <c r="K35" s="343">
        <v>208</v>
      </c>
      <c r="L35" s="344"/>
      <c r="M35" s="366"/>
      <c r="N35" s="343">
        <v>142</v>
      </c>
      <c r="O35" s="344"/>
      <c r="P35" s="366"/>
      <c r="Q35" s="344">
        <f>SUM(W35:AB35)</f>
        <v>160</v>
      </c>
      <c r="R35" s="344"/>
      <c r="S35" s="344"/>
      <c r="T35" s="343">
        <v>50</v>
      </c>
      <c r="U35" s="344"/>
      <c r="V35" s="344"/>
      <c r="W35" s="343">
        <v>95</v>
      </c>
      <c r="X35" s="344"/>
      <c r="Y35" s="366"/>
      <c r="Z35" s="343">
        <v>65</v>
      </c>
      <c r="AA35" s="344"/>
      <c r="AB35" s="366"/>
      <c r="AD35" s="14"/>
      <c r="AE35" s="15"/>
      <c r="AF35" s="14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2:41" ht="17.25" customHeight="1" x14ac:dyDescent="0.15">
      <c r="B36" s="92" t="s">
        <v>91</v>
      </c>
      <c r="C36" s="337"/>
      <c r="D36" s="405"/>
      <c r="E36" s="101" t="s">
        <v>90</v>
      </c>
      <c r="F36" s="102">
        <v>5.7</v>
      </c>
      <c r="G36" s="103" t="s">
        <v>91</v>
      </c>
      <c r="H36" s="101" t="s">
        <v>186</v>
      </c>
      <c r="I36" s="102">
        <v>8.1999999999999993</v>
      </c>
      <c r="J36" s="103" t="s">
        <v>187</v>
      </c>
      <c r="K36" s="101" t="s">
        <v>186</v>
      </c>
      <c r="L36" s="102">
        <v>26.8</v>
      </c>
      <c r="M36" s="104" t="s">
        <v>187</v>
      </c>
      <c r="N36" s="101" t="s">
        <v>186</v>
      </c>
      <c r="O36" s="102">
        <v>-15</v>
      </c>
      <c r="P36" s="104" t="s">
        <v>187</v>
      </c>
      <c r="Q36" s="103" t="s">
        <v>186</v>
      </c>
      <c r="R36" s="102">
        <v>13.5</v>
      </c>
      <c r="S36" s="103" t="s">
        <v>187</v>
      </c>
      <c r="T36" s="101" t="s">
        <v>186</v>
      </c>
      <c r="U36" s="102">
        <v>35.1</v>
      </c>
      <c r="V36" s="103" t="s">
        <v>187</v>
      </c>
      <c r="W36" s="101" t="s">
        <v>186</v>
      </c>
      <c r="X36" s="102">
        <v>37.700000000000003</v>
      </c>
      <c r="Y36" s="104" t="s">
        <v>187</v>
      </c>
      <c r="Z36" s="101" t="s">
        <v>186</v>
      </c>
      <c r="AA36" s="102">
        <v>-9.6999999999999993</v>
      </c>
      <c r="AB36" s="104" t="s">
        <v>187</v>
      </c>
      <c r="AD36" s="294"/>
      <c r="AE36" s="411"/>
      <c r="AF36" s="411"/>
    </row>
    <row r="37" spans="2:41" ht="17.25" customHeight="1" x14ac:dyDescent="0.15">
      <c r="B37" s="93" t="s">
        <v>112</v>
      </c>
      <c r="C37" s="404" t="s">
        <v>12</v>
      </c>
      <c r="D37" s="404"/>
      <c r="E37" s="343">
        <f>SUM(K37:P37)</f>
        <v>140</v>
      </c>
      <c r="F37" s="344"/>
      <c r="G37" s="344"/>
      <c r="H37" s="343">
        <v>29</v>
      </c>
      <c r="I37" s="344"/>
      <c r="J37" s="344"/>
      <c r="K37" s="343">
        <v>75</v>
      </c>
      <c r="L37" s="344"/>
      <c r="M37" s="366"/>
      <c r="N37" s="343">
        <v>65</v>
      </c>
      <c r="O37" s="344"/>
      <c r="P37" s="366"/>
      <c r="Q37" s="344">
        <f>SUM(W37:AB37)</f>
        <v>64</v>
      </c>
      <c r="R37" s="344"/>
      <c r="S37" s="344"/>
      <c r="T37" s="343">
        <v>19</v>
      </c>
      <c r="U37" s="344"/>
      <c r="V37" s="344"/>
      <c r="W37" s="343">
        <v>33</v>
      </c>
      <c r="X37" s="344"/>
      <c r="Y37" s="366"/>
      <c r="Z37" s="343">
        <v>31</v>
      </c>
      <c r="AA37" s="344"/>
      <c r="AB37" s="366"/>
      <c r="AD37" s="14"/>
      <c r="AE37" s="15"/>
      <c r="AF37" s="14"/>
    </row>
    <row r="38" spans="2:41" ht="17.25" customHeight="1" x14ac:dyDescent="0.15">
      <c r="B38" s="334" t="s">
        <v>14</v>
      </c>
      <c r="C38" s="337"/>
      <c r="D38" s="405"/>
      <c r="E38" s="101" t="s">
        <v>90</v>
      </c>
      <c r="F38" s="102">
        <v>14.8</v>
      </c>
      <c r="G38" s="103" t="s">
        <v>91</v>
      </c>
      <c r="H38" s="101" t="s">
        <v>186</v>
      </c>
      <c r="I38" s="102">
        <v>31.8</v>
      </c>
      <c r="J38" s="103" t="s">
        <v>187</v>
      </c>
      <c r="K38" s="101" t="s">
        <v>186</v>
      </c>
      <c r="L38" s="102">
        <v>15.4</v>
      </c>
      <c r="M38" s="104" t="s">
        <v>187</v>
      </c>
      <c r="N38" s="101" t="s">
        <v>186</v>
      </c>
      <c r="O38" s="102">
        <v>14</v>
      </c>
      <c r="P38" s="104" t="s">
        <v>187</v>
      </c>
      <c r="Q38" s="103" t="s">
        <v>186</v>
      </c>
      <c r="R38" s="102">
        <v>20.8</v>
      </c>
      <c r="S38" s="103" t="s">
        <v>187</v>
      </c>
      <c r="T38" s="101" t="s">
        <v>186</v>
      </c>
      <c r="U38" s="102">
        <v>58.3</v>
      </c>
      <c r="V38" s="103" t="s">
        <v>187</v>
      </c>
      <c r="W38" s="101" t="s">
        <v>186</v>
      </c>
      <c r="X38" s="102">
        <v>10</v>
      </c>
      <c r="Y38" s="104" t="s">
        <v>187</v>
      </c>
      <c r="Z38" s="101" t="s">
        <v>186</v>
      </c>
      <c r="AA38" s="102">
        <v>34.799999999999997</v>
      </c>
      <c r="AB38" s="104" t="s">
        <v>187</v>
      </c>
      <c r="AD38" s="294"/>
      <c r="AE38" s="411"/>
      <c r="AF38" s="411"/>
    </row>
    <row r="39" spans="2:41" ht="17.25" customHeight="1" x14ac:dyDescent="0.15">
      <c r="B39" s="334"/>
      <c r="C39" s="404" t="s">
        <v>13</v>
      </c>
      <c r="D39" s="404"/>
      <c r="E39" s="343">
        <f>SUM(K39:P39)</f>
        <v>184</v>
      </c>
      <c r="F39" s="344"/>
      <c r="G39" s="344"/>
      <c r="H39" s="343">
        <v>40</v>
      </c>
      <c r="I39" s="344"/>
      <c r="J39" s="344"/>
      <c r="K39" s="343">
        <v>96</v>
      </c>
      <c r="L39" s="344"/>
      <c r="M39" s="366"/>
      <c r="N39" s="343">
        <v>88</v>
      </c>
      <c r="O39" s="344"/>
      <c r="P39" s="366"/>
      <c r="Q39" s="344">
        <f>SUM(W39:AB39)</f>
        <v>78</v>
      </c>
      <c r="R39" s="344"/>
      <c r="S39" s="344"/>
      <c r="T39" s="343">
        <v>16</v>
      </c>
      <c r="U39" s="344"/>
      <c r="V39" s="344"/>
      <c r="W39" s="343">
        <v>40</v>
      </c>
      <c r="X39" s="344"/>
      <c r="Y39" s="366"/>
      <c r="Z39" s="343">
        <v>38</v>
      </c>
      <c r="AA39" s="344"/>
      <c r="AB39" s="366"/>
      <c r="AD39" s="14"/>
      <c r="AE39" s="15"/>
      <c r="AF39" s="14"/>
    </row>
    <row r="40" spans="2:41" ht="17.25" customHeight="1" x14ac:dyDescent="0.15">
      <c r="B40" s="334"/>
      <c r="C40" s="337"/>
      <c r="D40" s="405"/>
      <c r="E40" s="101" t="s">
        <v>90</v>
      </c>
      <c r="F40" s="102">
        <v>4</v>
      </c>
      <c r="G40" s="103" t="s">
        <v>91</v>
      </c>
      <c r="H40" s="101" t="s">
        <v>186</v>
      </c>
      <c r="I40" s="102">
        <v>8.1</v>
      </c>
      <c r="J40" s="103" t="s">
        <v>187</v>
      </c>
      <c r="K40" s="101" t="s">
        <v>186</v>
      </c>
      <c r="L40" s="102">
        <v>-7.7</v>
      </c>
      <c r="M40" s="104" t="s">
        <v>187</v>
      </c>
      <c r="N40" s="101" t="s">
        <v>186</v>
      </c>
      <c r="O40" s="102">
        <v>20.5</v>
      </c>
      <c r="P40" s="104" t="s">
        <v>187</v>
      </c>
      <c r="Q40" s="103" t="s">
        <v>186</v>
      </c>
      <c r="R40" s="102">
        <v>20</v>
      </c>
      <c r="S40" s="103" t="s">
        <v>187</v>
      </c>
      <c r="T40" s="101" t="s">
        <v>186</v>
      </c>
      <c r="U40" s="102">
        <v>-11.1</v>
      </c>
      <c r="V40" s="103" t="s">
        <v>187</v>
      </c>
      <c r="W40" s="101" t="s">
        <v>186</v>
      </c>
      <c r="X40" s="102">
        <v>14.3</v>
      </c>
      <c r="Y40" s="104" t="s">
        <v>187</v>
      </c>
      <c r="Z40" s="101" t="s">
        <v>186</v>
      </c>
      <c r="AA40" s="102">
        <v>26.7</v>
      </c>
      <c r="AB40" s="104" t="s">
        <v>187</v>
      </c>
      <c r="AD40" s="294"/>
      <c r="AE40" s="411"/>
      <c r="AF40" s="411"/>
    </row>
    <row r="41" spans="2:41" ht="17.25" customHeight="1" x14ac:dyDescent="0.15">
      <c r="B41" s="334"/>
      <c r="C41" s="404" t="s">
        <v>15</v>
      </c>
      <c r="D41" s="404"/>
      <c r="E41" s="343">
        <f>SUM(K41:P41)</f>
        <v>147</v>
      </c>
      <c r="F41" s="344"/>
      <c r="G41" s="344"/>
      <c r="H41" s="343">
        <v>27</v>
      </c>
      <c r="I41" s="344"/>
      <c r="J41" s="344"/>
      <c r="K41" s="343">
        <v>82</v>
      </c>
      <c r="L41" s="344"/>
      <c r="M41" s="366"/>
      <c r="N41" s="343">
        <v>65</v>
      </c>
      <c r="O41" s="344"/>
      <c r="P41" s="366"/>
      <c r="Q41" s="344">
        <f>SUM(W41:AB41)</f>
        <v>47</v>
      </c>
      <c r="R41" s="344"/>
      <c r="S41" s="344"/>
      <c r="T41" s="343">
        <v>8</v>
      </c>
      <c r="U41" s="344"/>
      <c r="V41" s="344"/>
      <c r="W41" s="343">
        <v>20</v>
      </c>
      <c r="X41" s="344"/>
      <c r="Y41" s="366"/>
      <c r="Z41" s="343">
        <v>27</v>
      </c>
      <c r="AA41" s="344"/>
      <c r="AB41" s="366"/>
      <c r="AD41" s="14"/>
      <c r="AE41" s="15"/>
      <c r="AF41" s="14"/>
    </row>
    <row r="42" spans="2:41" ht="17.25" customHeight="1" x14ac:dyDescent="0.15">
      <c r="B42" s="334"/>
      <c r="C42" s="337"/>
      <c r="D42" s="405"/>
      <c r="E42" s="101" t="s">
        <v>90</v>
      </c>
      <c r="F42" s="102">
        <v>13.1</v>
      </c>
      <c r="G42" s="103" t="s">
        <v>91</v>
      </c>
      <c r="H42" s="101" t="s">
        <v>186</v>
      </c>
      <c r="I42" s="102">
        <v>107.7</v>
      </c>
      <c r="J42" s="103" t="s">
        <v>187</v>
      </c>
      <c r="K42" s="101" t="s">
        <v>186</v>
      </c>
      <c r="L42" s="102">
        <v>26.2</v>
      </c>
      <c r="M42" s="104" t="s">
        <v>187</v>
      </c>
      <c r="N42" s="101" t="s">
        <v>186</v>
      </c>
      <c r="O42" s="102">
        <v>0</v>
      </c>
      <c r="P42" s="104" t="s">
        <v>187</v>
      </c>
      <c r="Q42" s="103" t="s">
        <v>186</v>
      </c>
      <c r="R42" s="102">
        <v>-6</v>
      </c>
      <c r="S42" s="103" t="s">
        <v>187</v>
      </c>
      <c r="T42" s="101" t="s">
        <v>186</v>
      </c>
      <c r="U42" s="102">
        <v>-46.7</v>
      </c>
      <c r="V42" s="103" t="s">
        <v>187</v>
      </c>
      <c r="W42" s="101" t="s">
        <v>186</v>
      </c>
      <c r="X42" s="102">
        <v>-16.7</v>
      </c>
      <c r="Y42" s="104" t="s">
        <v>187</v>
      </c>
      <c r="Z42" s="101" t="s">
        <v>186</v>
      </c>
      <c r="AA42" s="102">
        <v>3.8</v>
      </c>
      <c r="AB42" s="104" t="s">
        <v>187</v>
      </c>
      <c r="AD42" s="294"/>
      <c r="AE42" s="411"/>
      <c r="AF42" s="411"/>
    </row>
    <row r="43" spans="2:41" ht="17.25" customHeight="1" x14ac:dyDescent="0.15">
      <c r="B43" s="334"/>
      <c r="C43" s="404" t="s">
        <v>16</v>
      </c>
      <c r="D43" s="404"/>
      <c r="E43" s="343">
        <f>SUM(K43:P43)</f>
        <v>296</v>
      </c>
      <c r="F43" s="344"/>
      <c r="G43" s="344"/>
      <c r="H43" s="343">
        <v>61</v>
      </c>
      <c r="I43" s="344"/>
      <c r="J43" s="344"/>
      <c r="K43" s="343">
        <v>166</v>
      </c>
      <c r="L43" s="344"/>
      <c r="M43" s="366"/>
      <c r="N43" s="343">
        <v>130</v>
      </c>
      <c r="O43" s="344"/>
      <c r="P43" s="366"/>
      <c r="Q43" s="344">
        <f>SUM(W43:AB43)</f>
        <v>101</v>
      </c>
      <c r="R43" s="344"/>
      <c r="S43" s="344"/>
      <c r="T43" s="343">
        <v>21</v>
      </c>
      <c r="U43" s="344"/>
      <c r="V43" s="344"/>
      <c r="W43" s="343">
        <v>44</v>
      </c>
      <c r="X43" s="344"/>
      <c r="Y43" s="366"/>
      <c r="Z43" s="343">
        <v>57</v>
      </c>
      <c r="AA43" s="344"/>
      <c r="AB43" s="366"/>
      <c r="AD43" s="14"/>
      <c r="AE43" s="15"/>
      <c r="AF43" s="14"/>
    </row>
    <row r="44" spans="2:41" ht="17.25" customHeight="1" x14ac:dyDescent="0.15">
      <c r="B44" s="376"/>
      <c r="C44" s="403"/>
      <c r="D44" s="403"/>
      <c r="E44" s="94" t="s">
        <v>90</v>
      </c>
      <c r="F44" s="95">
        <v>33.9</v>
      </c>
      <c r="G44" s="99" t="s">
        <v>91</v>
      </c>
      <c r="H44" s="94" t="s">
        <v>186</v>
      </c>
      <c r="I44" s="95">
        <v>48.8</v>
      </c>
      <c r="J44" s="99" t="s">
        <v>187</v>
      </c>
      <c r="K44" s="94" t="s">
        <v>186</v>
      </c>
      <c r="L44" s="95">
        <v>29.7</v>
      </c>
      <c r="M44" s="96" t="s">
        <v>187</v>
      </c>
      <c r="N44" s="94" t="s">
        <v>186</v>
      </c>
      <c r="O44" s="95">
        <v>39.799999999999997</v>
      </c>
      <c r="P44" s="96" t="s">
        <v>187</v>
      </c>
      <c r="Q44" s="99" t="s">
        <v>186</v>
      </c>
      <c r="R44" s="95">
        <v>38.4</v>
      </c>
      <c r="S44" s="99" t="s">
        <v>187</v>
      </c>
      <c r="T44" s="94" t="s">
        <v>186</v>
      </c>
      <c r="U44" s="95">
        <v>-4.5</v>
      </c>
      <c r="V44" s="99" t="s">
        <v>187</v>
      </c>
      <c r="W44" s="94" t="s">
        <v>186</v>
      </c>
      <c r="X44" s="95">
        <v>18.899999999999999</v>
      </c>
      <c r="Y44" s="96" t="s">
        <v>187</v>
      </c>
      <c r="Z44" s="94" t="s">
        <v>186</v>
      </c>
      <c r="AA44" s="95">
        <v>58.3</v>
      </c>
      <c r="AB44" s="96" t="s">
        <v>187</v>
      </c>
      <c r="AD44" s="294"/>
      <c r="AE44" s="411"/>
      <c r="AF44" s="411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73" t="s">
        <v>208</v>
      </c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</row>
    <row r="47" spans="2:41" x14ac:dyDescent="0.15">
      <c r="B47" s="3"/>
      <c r="C47" s="3"/>
      <c r="D47" s="3"/>
      <c r="E47" s="3"/>
    </row>
  </sheetData>
  <mergeCells count="312">
    <mergeCell ref="N26:P26"/>
    <mergeCell ref="Q26:S26"/>
    <mergeCell ref="T26:V26"/>
    <mergeCell ref="W26:Y26"/>
    <mergeCell ref="Z26:AB26"/>
    <mergeCell ref="AD26:AF26"/>
    <mergeCell ref="Z18:AB18"/>
    <mergeCell ref="N18:P18"/>
    <mergeCell ref="Q18:S18"/>
    <mergeCell ref="W22:Y22"/>
    <mergeCell ref="Z22:AB22"/>
    <mergeCell ref="T25:V25"/>
    <mergeCell ref="AD25:AF25"/>
    <mergeCell ref="T24:V24"/>
    <mergeCell ref="W24:Y24"/>
    <mergeCell ref="Z24:AB24"/>
    <mergeCell ref="AD24:AF24"/>
    <mergeCell ref="Z16:AB16"/>
    <mergeCell ref="T14:V14"/>
    <mergeCell ref="N14:P14"/>
    <mergeCell ref="W17:Y17"/>
    <mergeCell ref="Z17:AB17"/>
    <mergeCell ref="T16:V16"/>
    <mergeCell ref="W16:Y16"/>
    <mergeCell ref="N15:P15"/>
    <mergeCell ref="N16:P16"/>
    <mergeCell ref="N17:P17"/>
    <mergeCell ref="Q17:S17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W12:Y12"/>
    <mergeCell ref="Q14:S14"/>
    <mergeCell ref="W19:Y19"/>
    <mergeCell ref="T17:V17"/>
    <mergeCell ref="W14:Y14"/>
    <mergeCell ref="T19:V19"/>
    <mergeCell ref="T18:V18"/>
    <mergeCell ref="W18:Y18"/>
    <mergeCell ref="Q16:S16"/>
    <mergeCell ref="W13:Y13"/>
    <mergeCell ref="T12:V12"/>
    <mergeCell ref="N12:P12"/>
    <mergeCell ref="N11:P11"/>
    <mergeCell ref="K12:M12"/>
    <mergeCell ref="N19:P19"/>
    <mergeCell ref="Q19:S19"/>
    <mergeCell ref="K19:M19"/>
    <mergeCell ref="Q12:S12"/>
    <mergeCell ref="N13:P13"/>
    <mergeCell ref="K13:M13"/>
    <mergeCell ref="K15:M15"/>
    <mergeCell ref="Q11:S11"/>
    <mergeCell ref="K11:M11"/>
    <mergeCell ref="K14:M14"/>
    <mergeCell ref="N43:P43"/>
    <mergeCell ref="T43:V43"/>
    <mergeCell ref="Q37:S37"/>
    <mergeCell ref="K39:M39"/>
    <mergeCell ref="Z35:AB35"/>
    <mergeCell ref="T29:V29"/>
    <mergeCell ref="K37:M37"/>
    <mergeCell ref="N37:P37"/>
    <mergeCell ref="N29:P29"/>
    <mergeCell ref="N33:P33"/>
    <mergeCell ref="Q39:S39"/>
    <mergeCell ref="Q41:S41"/>
    <mergeCell ref="W29:Y29"/>
    <mergeCell ref="Z29:AB29"/>
    <mergeCell ref="W39:Y39"/>
    <mergeCell ref="Z41:AB41"/>
    <mergeCell ref="Z43:AB43"/>
    <mergeCell ref="W37:Y37"/>
    <mergeCell ref="Z39:AB39"/>
    <mergeCell ref="Z37:AB37"/>
    <mergeCell ref="W31:Y31"/>
    <mergeCell ref="K33:M33"/>
    <mergeCell ref="K35:M35"/>
    <mergeCell ref="W28:Y28"/>
    <mergeCell ref="Z28:AB28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7:AF17"/>
    <mergeCell ref="AD21:AF21"/>
    <mergeCell ref="AD22:AF22"/>
    <mergeCell ref="AD20:AF20"/>
    <mergeCell ref="AD16:AF16"/>
    <mergeCell ref="AD18:AF18"/>
    <mergeCell ref="W11:Y11"/>
    <mergeCell ref="AD19:AF19"/>
    <mergeCell ref="AD23:AF23"/>
    <mergeCell ref="Z19:AB19"/>
    <mergeCell ref="W10:Y10"/>
    <mergeCell ref="W25:Y25"/>
    <mergeCell ref="Z25:AB25"/>
    <mergeCell ref="H37:J37"/>
    <mergeCell ref="AD28:AF28"/>
    <mergeCell ref="AD29:AF29"/>
    <mergeCell ref="Z31:AB31"/>
    <mergeCell ref="Z21:AB21"/>
    <mergeCell ref="Z20:AB20"/>
    <mergeCell ref="W20:Y20"/>
    <mergeCell ref="N35:P35"/>
    <mergeCell ref="K29:M29"/>
    <mergeCell ref="T28:V28"/>
    <mergeCell ref="Q28:S28"/>
    <mergeCell ref="Q21:S21"/>
    <mergeCell ref="T21:V21"/>
    <mergeCell ref="W21:Y21"/>
    <mergeCell ref="W27:Y27"/>
    <mergeCell ref="Z27:AB27"/>
    <mergeCell ref="N22:P22"/>
    <mergeCell ref="Q22:S22"/>
    <mergeCell ref="T22:V22"/>
    <mergeCell ref="T20:V20"/>
    <mergeCell ref="H27:J27"/>
    <mergeCell ref="K31:M31"/>
    <mergeCell ref="K28:M28"/>
    <mergeCell ref="N28:P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Z33:AB33"/>
    <mergeCell ref="W33:Y33"/>
    <mergeCell ref="C36:D36"/>
    <mergeCell ref="C34:D34"/>
    <mergeCell ref="C33:D33"/>
    <mergeCell ref="H39:J39"/>
    <mergeCell ref="E31:G31"/>
    <mergeCell ref="H31:J31"/>
    <mergeCell ref="B28:D28"/>
    <mergeCell ref="E28:G28"/>
    <mergeCell ref="H33:J33"/>
    <mergeCell ref="E29:G29"/>
    <mergeCell ref="H29:J29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B29:B32"/>
    <mergeCell ref="H35:J35"/>
    <mergeCell ref="Q27:S27"/>
    <mergeCell ref="N20:P20"/>
    <mergeCell ref="Q20:S20"/>
    <mergeCell ref="H28:J28"/>
    <mergeCell ref="E22:G22"/>
    <mergeCell ref="H22:J22"/>
    <mergeCell ref="N31:P31"/>
    <mergeCell ref="Q31:S31"/>
    <mergeCell ref="K22:M22"/>
    <mergeCell ref="N21:P21"/>
    <mergeCell ref="K20:M20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B7:B13"/>
    <mergeCell ref="E11:G11"/>
    <mergeCell ref="H11:J11"/>
    <mergeCell ref="E12:G12"/>
    <mergeCell ref="H10:J10"/>
    <mergeCell ref="C8:D8"/>
    <mergeCell ref="C13:D13"/>
    <mergeCell ref="C7:D7"/>
    <mergeCell ref="C9:D9"/>
    <mergeCell ref="E9:G9"/>
    <mergeCell ref="H8:J8"/>
    <mergeCell ref="E7:G7"/>
    <mergeCell ref="E8:G8"/>
    <mergeCell ref="H7:J7"/>
    <mergeCell ref="H9:J9"/>
    <mergeCell ref="H13:J13"/>
    <mergeCell ref="C11:D11"/>
    <mergeCell ref="C12:D12"/>
    <mergeCell ref="E13:G13"/>
    <mergeCell ref="C10:D10"/>
    <mergeCell ref="E10:G10"/>
    <mergeCell ref="H12:J12"/>
    <mergeCell ref="B14:C14"/>
    <mergeCell ref="E20:G20"/>
    <mergeCell ref="E19:G19"/>
    <mergeCell ref="H18:J18"/>
    <mergeCell ref="K18:M18"/>
    <mergeCell ref="H21:J21"/>
    <mergeCell ref="K21:M21"/>
    <mergeCell ref="K16:M16"/>
    <mergeCell ref="K17:M17"/>
    <mergeCell ref="E21:G21"/>
    <mergeCell ref="H20:J20"/>
    <mergeCell ref="E17:G17"/>
    <mergeCell ref="E16:G16"/>
    <mergeCell ref="H16:J16"/>
    <mergeCell ref="H19:J19"/>
    <mergeCell ref="E18:G18"/>
    <mergeCell ref="H14:J14"/>
    <mergeCell ref="E14:G14"/>
    <mergeCell ref="H15:J15"/>
    <mergeCell ref="E15:G15"/>
    <mergeCell ref="H17:J17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15:Y15"/>
    <mergeCell ref="Z14:AB14"/>
    <mergeCell ref="Z15:AB15"/>
    <mergeCell ref="Q15:S15"/>
    <mergeCell ref="Z7:AB7"/>
    <mergeCell ref="W7:Y7"/>
    <mergeCell ref="T7:V7"/>
    <mergeCell ref="Q7:S7"/>
    <mergeCell ref="W8:Y8"/>
    <mergeCell ref="K7:M7"/>
    <mergeCell ref="K9:M9"/>
    <mergeCell ref="W9:Y9"/>
    <mergeCell ref="T8:V8"/>
    <mergeCell ref="Q8:S8"/>
    <mergeCell ref="N9:P9"/>
    <mergeCell ref="Q10:S10"/>
    <mergeCell ref="K8:M8"/>
    <mergeCell ref="K10:M10"/>
    <mergeCell ref="B23:C23"/>
    <mergeCell ref="E23:G23"/>
    <mergeCell ref="H23:J23"/>
    <mergeCell ref="K23:M23"/>
    <mergeCell ref="N23:P23"/>
    <mergeCell ref="Q23:S23"/>
    <mergeCell ref="T23:V23"/>
    <mergeCell ref="W23:Y23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18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295" t="s">
        <v>191</v>
      </c>
      <c r="AH2" s="391"/>
      <c r="AI2" s="391"/>
      <c r="AJ2" s="391"/>
      <c r="AK2" s="391"/>
    </row>
    <row r="3" spans="2:41" ht="25.5" customHeight="1" x14ac:dyDescent="0.15">
      <c r="B3" s="73"/>
      <c r="C3" s="355" t="s">
        <v>152</v>
      </c>
      <c r="D3" s="356"/>
      <c r="E3" s="307" t="s">
        <v>21</v>
      </c>
      <c r="F3" s="307"/>
      <c r="G3" s="307"/>
      <c r="H3" s="307"/>
      <c r="I3" s="307"/>
      <c r="J3" s="307"/>
      <c r="K3" s="307"/>
      <c r="L3" s="307"/>
      <c r="M3" s="307"/>
      <c r="N3" s="306" t="s">
        <v>22</v>
      </c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8"/>
      <c r="Z3" s="423" t="s">
        <v>182</v>
      </c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8"/>
      <c r="AL3" s="5"/>
      <c r="AM3" s="5"/>
    </row>
    <row r="4" spans="2:41" ht="25.5" customHeight="1" x14ac:dyDescent="0.15">
      <c r="B4" s="74"/>
      <c r="D4" s="86"/>
      <c r="E4" s="416"/>
      <c r="F4" s="416"/>
      <c r="G4" s="416"/>
      <c r="H4" s="424" t="s">
        <v>106</v>
      </c>
      <c r="I4" s="310"/>
      <c r="J4" s="311"/>
      <c r="K4" s="424" t="s">
        <v>123</v>
      </c>
      <c r="L4" s="310"/>
      <c r="M4" s="310"/>
      <c r="N4" s="415"/>
      <c r="O4" s="416"/>
      <c r="P4" s="416"/>
      <c r="Q4" s="424" t="s">
        <v>180</v>
      </c>
      <c r="R4" s="429"/>
      <c r="S4" s="429"/>
      <c r="T4" s="69"/>
      <c r="U4" s="69"/>
      <c r="V4" s="69"/>
      <c r="W4" s="424" t="s">
        <v>123</v>
      </c>
      <c r="X4" s="310"/>
      <c r="Y4" s="311"/>
      <c r="Z4" s="416"/>
      <c r="AA4" s="416"/>
      <c r="AB4" s="416"/>
      <c r="AC4" s="306" t="s">
        <v>4</v>
      </c>
      <c r="AD4" s="307"/>
      <c r="AE4" s="307"/>
      <c r="AF4" s="307"/>
      <c r="AG4" s="307"/>
      <c r="AH4" s="308"/>
      <c r="AI4" s="424" t="s">
        <v>123</v>
      </c>
      <c r="AJ4" s="429"/>
      <c r="AK4" s="436"/>
    </row>
    <row r="5" spans="2:41" ht="25.5" customHeight="1" x14ac:dyDescent="0.15">
      <c r="B5" s="75" t="s">
        <v>5</v>
      </c>
      <c r="D5" s="86"/>
      <c r="E5" s="416"/>
      <c r="F5" s="416"/>
      <c r="G5" s="416"/>
      <c r="H5" s="312"/>
      <c r="I5" s="313"/>
      <c r="J5" s="314"/>
      <c r="K5" s="312"/>
      <c r="L5" s="313"/>
      <c r="M5" s="313"/>
      <c r="N5" s="415"/>
      <c r="O5" s="416"/>
      <c r="P5" s="416"/>
      <c r="Q5" s="430"/>
      <c r="R5" s="431"/>
      <c r="S5" s="431"/>
      <c r="T5" s="428" t="s">
        <v>23</v>
      </c>
      <c r="U5" s="428"/>
      <c r="V5" s="428"/>
      <c r="W5" s="312"/>
      <c r="X5" s="313"/>
      <c r="Y5" s="314"/>
      <c r="Z5" s="416"/>
      <c r="AA5" s="416"/>
      <c r="AB5" s="416"/>
      <c r="AC5" s="79"/>
      <c r="AD5" s="67"/>
      <c r="AE5" s="67"/>
      <c r="AF5" s="433" t="s">
        <v>24</v>
      </c>
      <c r="AG5" s="434"/>
      <c r="AH5" s="435"/>
      <c r="AI5" s="430"/>
      <c r="AJ5" s="431"/>
      <c r="AK5" s="437"/>
      <c r="AL5" s="431"/>
      <c r="AM5" s="431"/>
      <c r="AN5" s="431"/>
    </row>
    <row r="6" spans="2:41" ht="17.25" customHeight="1" x14ac:dyDescent="0.15">
      <c r="B6" s="322" t="s">
        <v>7</v>
      </c>
      <c r="C6" s="407">
        <v>26</v>
      </c>
      <c r="D6" s="358"/>
      <c r="E6" s="385">
        <v>15175</v>
      </c>
      <c r="F6" s="385"/>
      <c r="G6" s="385"/>
      <c r="H6" s="389">
        <v>8123</v>
      </c>
      <c r="I6" s="385"/>
      <c r="J6" s="390"/>
      <c r="K6" s="389">
        <v>7051</v>
      </c>
      <c r="L6" s="385"/>
      <c r="M6" s="385"/>
      <c r="N6" s="389">
        <v>5654</v>
      </c>
      <c r="O6" s="385"/>
      <c r="P6" s="385"/>
      <c r="Q6" s="389">
        <v>3031</v>
      </c>
      <c r="R6" s="385"/>
      <c r="S6" s="385"/>
      <c r="T6" s="385"/>
      <c r="U6" s="385"/>
      <c r="V6" s="385"/>
      <c r="W6" s="389">
        <v>2623</v>
      </c>
      <c r="X6" s="385"/>
      <c r="Y6" s="390"/>
      <c r="Z6" s="385">
        <v>1405</v>
      </c>
      <c r="AA6" s="385"/>
      <c r="AB6" s="385"/>
      <c r="AC6" s="389">
        <v>816</v>
      </c>
      <c r="AD6" s="385"/>
      <c r="AE6" s="385"/>
      <c r="AF6" s="389">
        <v>75</v>
      </c>
      <c r="AG6" s="385"/>
      <c r="AH6" s="390"/>
      <c r="AI6" s="389">
        <v>589</v>
      </c>
      <c r="AJ6" s="385"/>
      <c r="AK6" s="390"/>
      <c r="AL6" s="432"/>
      <c r="AM6" s="432"/>
      <c r="AN6" s="432"/>
    </row>
    <row r="7" spans="2:41" ht="17.25" customHeight="1" x14ac:dyDescent="0.15">
      <c r="B7" s="323"/>
      <c r="C7" s="327">
        <v>27</v>
      </c>
      <c r="D7" s="326"/>
      <c r="E7" s="387">
        <v>15904</v>
      </c>
      <c r="F7" s="387"/>
      <c r="G7" s="387"/>
      <c r="H7" s="386">
        <v>8243</v>
      </c>
      <c r="I7" s="387"/>
      <c r="J7" s="388"/>
      <c r="K7" s="386">
        <v>7661</v>
      </c>
      <c r="L7" s="387"/>
      <c r="M7" s="387"/>
      <c r="N7" s="386">
        <v>5985</v>
      </c>
      <c r="O7" s="387"/>
      <c r="P7" s="387"/>
      <c r="Q7" s="386">
        <v>3095</v>
      </c>
      <c r="R7" s="387"/>
      <c r="S7" s="387"/>
      <c r="T7" s="387"/>
      <c r="U7" s="387"/>
      <c r="V7" s="387"/>
      <c r="W7" s="386">
        <v>2891</v>
      </c>
      <c r="X7" s="387"/>
      <c r="Y7" s="388"/>
      <c r="Z7" s="387">
        <v>1368</v>
      </c>
      <c r="AA7" s="387"/>
      <c r="AB7" s="387"/>
      <c r="AC7" s="386">
        <v>781</v>
      </c>
      <c r="AD7" s="387"/>
      <c r="AE7" s="387"/>
      <c r="AF7" s="386">
        <v>66</v>
      </c>
      <c r="AG7" s="387"/>
      <c r="AH7" s="388"/>
      <c r="AI7" s="386">
        <v>588</v>
      </c>
      <c r="AJ7" s="387"/>
      <c r="AK7" s="388"/>
      <c r="AL7" s="432"/>
      <c r="AM7" s="432"/>
      <c r="AN7" s="432"/>
    </row>
    <row r="8" spans="2:41" ht="17.25" customHeight="1" x14ac:dyDescent="0.15">
      <c r="B8" s="323"/>
      <c r="C8" s="327">
        <v>28</v>
      </c>
      <c r="D8" s="326"/>
      <c r="E8" s="387">
        <v>16621</v>
      </c>
      <c r="F8" s="387"/>
      <c r="G8" s="387"/>
      <c r="H8" s="386">
        <v>8494</v>
      </c>
      <c r="I8" s="387"/>
      <c r="J8" s="388"/>
      <c r="K8" s="386">
        <v>8127</v>
      </c>
      <c r="L8" s="387"/>
      <c r="M8" s="387"/>
      <c r="N8" s="386">
        <v>6149</v>
      </c>
      <c r="O8" s="387"/>
      <c r="P8" s="387"/>
      <c r="Q8" s="386">
        <v>3117</v>
      </c>
      <c r="R8" s="387"/>
      <c r="S8" s="387"/>
      <c r="T8" s="387">
        <v>3032</v>
      </c>
      <c r="U8" s="387"/>
      <c r="V8" s="387"/>
      <c r="W8" s="386">
        <v>3032</v>
      </c>
      <c r="X8" s="387"/>
      <c r="Y8" s="388"/>
      <c r="Z8" s="387">
        <v>1342</v>
      </c>
      <c r="AA8" s="387"/>
      <c r="AB8" s="387"/>
      <c r="AC8" s="386">
        <v>730</v>
      </c>
      <c r="AD8" s="387"/>
      <c r="AE8" s="387"/>
      <c r="AF8" s="386">
        <v>59</v>
      </c>
      <c r="AG8" s="387"/>
      <c r="AH8" s="388"/>
      <c r="AI8" s="386">
        <v>612</v>
      </c>
      <c r="AJ8" s="387"/>
      <c r="AK8" s="388"/>
      <c r="AL8" s="432"/>
      <c r="AM8" s="432"/>
      <c r="AN8" s="432"/>
    </row>
    <row r="9" spans="2:41" ht="17.25" customHeight="1" x14ac:dyDescent="0.15">
      <c r="B9" s="323"/>
      <c r="C9" s="327">
        <v>29</v>
      </c>
      <c r="D9" s="326"/>
      <c r="E9" s="387">
        <v>17196</v>
      </c>
      <c r="F9" s="387"/>
      <c r="G9" s="387"/>
      <c r="H9" s="386">
        <v>8790</v>
      </c>
      <c r="I9" s="387"/>
      <c r="J9" s="388"/>
      <c r="K9" s="386">
        <v>8406</v>
      </c>
      <c r="L9" s="387"/>
      <c r="M9" s="387"/>
      <c r="N9" s="386">
        <v>6284</v>
      </c>
      <c r="O9" s="387"/>
      <c r="P9" s="387"/>
      <c r="Q9" s="386">
        <v>3211</v>
      </c>
      <c r="R9" s="387"/>
      <c r="S9" s="387"/>
      <c r="T9" s="387"/>
      <c r="U9" s="387"/>
      <c r="V9" s="387"/>
      <c r="W9" s="386">
        <v>3073</v>
      </c>
      <c r="X9" s="387"/>
      <c r="Y9" s="388"/>
      <c r="Z9" s="387">
        <v>1289</v>
      </c>
      <c r="AA9" s="387"/>
      <c r="AB9" s="387"/>
      <c r="AC9" s="386">
        <v>706</v>
      </c>
      <c r="AD9" s="387"/>
      <c r="AE9" s="387"/>
      <c r="AF9" s="386">
        <v>57</v>
      </c>
      <c r="AG9" s="387"/>
      <c r="AH9" s="388"/>
      <c r="AI9" s="386">
        <v>583</v>
      </c>
      <c r="AJ9" s="387"/>
      <c r="AK9" s="388"/>
      <c r="AL9" s="432"/>
      <c r="AM9" s="432"/>
      <c r="AN9" s="432"/>
    </row>
    <row r="10" spans="2:41" ht="17.25" customHeight="1" x14ac:dyDescent="0.15">
      <c r="B10" s="323"/>
      <c r="C10" s="327">
        <v>30</v>
      </c>
      <c r="D10" s="326"/>
      <c r="E10" s="387">
        <v>17494</v>
      </c>
      <c r="F10" s="387"/>
      <c r="G10" s="387"/>
      <c r="H10" s="386">
        <v>9245</v>
      </c>
      <c r="I10" s="387"/>
      <c r="J10" s="388"/>
      <c r="K10" s="386">
        <v>8249</v>
      </c>
      <c r="L10" s="387"/>
      <c r="M10" s="387"/>
      <c r="N10" s="386">
        <v>6365</v>
      </c>
      <c r="O10" s="387"/>
      <c r="P10" s="387"/>
      <c r="Q10" s="386">
        <v>3336</v>
      </c>
      <c r="R10" s="387"/>
      <c r="S10" s="387"/>
      <c r="T10" s="387">
        <v>3029</v>
      </c>
      <c r="U10" s="387"/>
      <c r="V10" s="387"/>
      <c r="W10" s="386">
        <v>3029</v>
      </c>
      <c r="X10" s="387"/>
      <c r="Y10" s="388"/>
      <c r="Z10" s="387">
        <v>1185</v>
      </c>
      <c r="AA10" s="387"/>
      <c r="AB10" s="387"/>
      <c r="AC10" s="386">
        <v>636</v>
      </c>
      <c r="AD10" s="387"/>
      <c r="AE10" s="387"/>
      <c r="AF10" s="386">
        <v>47</v>
      </c>
      <c r="AG10" s="387"/>
      <c r="AH10" s="388"/>
      <c r="AI10" s="386">
        <v>549</v>
      </c>
      <c r="AJ10" s="387"/>
      <c r="AK10" s="388"/>
      <c r="AL10" s="432"/>
      <c r="AM10" s="432"/>
      <c r="AN10" s="432"/>
    </row>
    <row r="11" spans="2:41" ht="17.25" customHeight="1" x14ac:dyDescent="0.15">
      <c r="B11" s="323"/>
      <c r="C11" s="330" t="s">
        <v>233</v>
      </c>
      <c r="D11" s="326"/>
      <c r="E11" s="383">
        <v>17653</v>
      </c>
      <c r="F11" s="387"/>
      <c r="G11" s="387"/>
      <c r="H11" s="417">
        <v>9303</v>
      </c>
      <c r="I11" s="418"/>
      <c r="J11" s="418"/>
      <c r="K11" s="417">
        <v>8350</v>
      </c>
      <c r="L11" s="418"/>
      <c r="M11" s="418"/>
      <c r="N11" s="417">
        <v>6323</v>
      </c>
      <c r="O11" s="418"/>
      <c r="P11" s="418"/>
      <c r="Q11" s="417">
        <v>3291</v>
      </c>
      <c r="R11" s="418"/>
      <c r="S11" s="418"/>
      <c r="T11" s="417"/>
      <c r="U11" s="418"/>
      <c r="V11" s="418"/>
      <c r="W11" s="417">
        <v>3032</v>
      </c>
      <c r="X11" s="418"/>
      <c r="Y11" s="418"/>
      <c r="Z11" s="417">
        <v>1082</v>
      </c>
      <c r="AA11" s="418"/>
      <c r="AB11" s="418"/>
      <c r="AC11" s="417">
        <v>568</v>
      </c>
      <c r="AD11" s="418"/>
      <c r="AE11" s="418"/>
      <c r="AF11" s="417">
        <v>43</v>
      </c>
      <c r="AG11" s="418"/>
      <c r="AH11" s="418"/>
      <c r="AI11" s="382">
        <v>515</v>
      </c>
      <c r="AJ11" s="387"/>
      <c r="AK11" s="388"/>
      <c r="AL11" s="28"/>
      <c r="AM11" s="28"/>
      <c r="AN11" s="28"/>
    </row>
    <row r="12" spans="2:41" ht="17.25" customHeight="1" x14ac:dyDescent="0.15">
      <c r="B12" s="324"/>
      <c r="C12" s="328">
        <v>2</v>
      </c>
      <c r="D12" s="329"/>
      <c r="E12" s="421">
        <v>14854</v>
      </c>
      <c r="F12" s="393"/>
      <c r="G12" s="393"/>
      <c r="H12" s="419">
        <v>8102</v>
      </c>
      <c r="I12" s="420"/>
      <c r="J12" s="420"/>
      <c r="K12" s="419">
        <v>6752</v>
      </c>
      <c r="L12" s="420"/>
      <c r="M12" s="420"/>
      <c r="N12" s="419">
        <v>5449</v>
      </c>
      <c r="O12" s="420"/>
      <c r="P12" s="420"/>
      <c r="Q12" s="419">
        <v>2915</v>
      </c>
      <c r="R12" s="420"/>
      <c r="S12" s="420"/>
      <c r="T12" s="419"/>
      <c r="U12" s="420"/>
      <c r="V12" s="420"/>
      <c r="W12" s="419">
        <v>2534</v>
      </c>
      <c r="X12" s="420"/>
      <c r="Y12" s="420"/>
      <c r="Z12" s="419">
        <v>963</v>
      </c>
      <c r="AA12" s="420"/>
      <c r="AB12" s="420"/>
      <c r="AC12" s="419">
        <v>472</v>
      </c>
      <c r="AD12" s="420"/>
      <c r="AE12" s="420"/>
      <c r="AF12" s="419">
        <v>35</v>
      </c>
      <c r="AG12" s="420"/>
      <c r="AH12" s="420"/>
      <c r="AI12" s="392">
        <v>491</v>
      </c>
      <c r="AJ12" s="393"/>
      <c r="AK12" s="394"/>
      <c r="AL12" s="197"/>
      <c r="AM12" s="237"/>
      <c r="AN12" s="238"/>
      <c r="AO12" s="238"/>
    </row>
    <row r="13" spans="2:41" ht="17.25" customHeight="1" x14ac:dyDescent="0.15">
      <c r="B13" s="319" t="s">
        <v>229</v>
      </c>
      <c r="C13" s="320"/>
      <c r="D13" s="87" t="s">
        <v>216</v>
      </c>
      <c r="E13" s="382">
        <v>13279</v>
      </c>
      <c r="F13" s="383"/>
      <c r="G13" s="384"/>
      <c r="H13" s="382">
        <v>7225</v>
      </c>
      <c r="I13" s="383"/>
      <c r="J13" s="384"/>
      <c r="K13" s="382">
        <v>6054</v>
      </c>
      <c r="L13" s="383"/>
      <c r="M13" s="384"/>
      <c r="N13" s="382">
        <v>4660</v>
      </c>
      <c r="O13" s="383"/>
      <c r="P13" s="384"/>
      <c r="Q13" s="382">
        <v>2436</v>
      </c>
      <c r="R13" s="383"/>
      <c r="S13" s="383"/>
      <c r="T13" s="383"/>
      <c r="U13" s="383"/>
      <c r="V13" s="384"/>
      <c r="W13" s="382">
        <v>2224</v>
      </c>
      <c r="X13" s="383"/>
      <c r="Y13" s="384"/>
      <c r="Z13" s="382">
        <v>835</v>
      </c>
      <c r="AA13" s="383"/>
      <c r="AB13" s="384"/>
      <c r="AC13" s="382">
        <v>436</v>
      </c>
      <c r="AD13" s="383"/>
      <c r="AE13" s="384"/>
      <c r="AF13" s="382">
        <v>37</v>
      </c>
      <c r="AG13" s="383"/>
      <c r="AH13" s="384"/>
      <c r="AI13" s="382">
        <v>399</v>
      </c>
      <c r="AJ13" s="383"/>
      <c r="AK13" s="384"/>
      <c r="AL13" s="197"/>
      <c r="AM13" s="236"/>
      <c r="AN13" s="238"/>
      <c r="AO13" s="238"/>
    </row>
    <row r="14" spans="2:41" s="208" customFormat="1" ht="17.25" customHeight="1" x14ac:dyDescent="0.15">
      <c r="B14" s="200"/>
      <c r="C14" s="204"/>
      <c r="D14" s="202"/>
      <c r="E14" s="396"/>
      <c r="F14" s="396"/>
      <c r="G14" s="396"/>
      <c r="H14" s="422"/>
      <c r="I14" s="422"/>
      <c r="J14" s="422"/>
      <c r="K14" s="422"/>
      <c r="L14" s="422"/>
      <c r="M14" s="422"/>
      <c r="N14" s="427"/>
      <c r="O14" s="427"/>
      <c r="P14" s="427"/>
      <c r="Q14" s="422"/>
      <c r="R14" s="422"/>
      <c r="S14" s="422"/>
      <c r="T14" s="422"/>
      <c r="U14" s="422"/>
      <c r="V14" s="422"/>
      <c r="W14" s="427"/>
      <c r="X14" s="427"/>
      <c r="Y14" s="427"/>
      <c r="Z14" s="427"/>
      <c r="AA14" s="427"/>
      <c r="AB14" s="427"/>
      <c r="AC14" s="422"/>
      <c r="AD14" s="422"/>
      <c r="AE14" s="422"/>
      <c r="AF14" s="422"/>
      <c r="AG14" s="422"/>
      <c r="AH14" s="422"/>
      <c r="AI14" s="395"/>
      <c r="AJ14" s="396"/>
      <c r="AK14" s="399"/>
      <c r="AL14" s="207"/>
      <c r="AM14" s="236"/>
      <c r="AN14" s="236"/>
      <c r="AO14" s="236"/>
    </row>
    <row r="15" spans="2:41" ht="17.25" customHeight="1" x14ac:dyDescent="0.15">
      <c r="B15" s="98"/>
      <c r="C15" s="66"/>
      <c r="D15" s="87" t="s">
        <v>217</v>
      </c>
      <c r="E15" s="382">
        <v>13784</v>
      </c>
      <c r="F15" s="383"/>
      <c r="G15" s="384"/>
      <c r="H15" s="382">
        <v>7572</v>
      </c>
      <c r="I15" s="383"/>
      <c r="J15" s="384"/>
      <c r="K15" s="382">
        <v>6212</v>
      </c>
      <c r="L15" s="383"/>
      <c r="M15" s="384"/>
      <c r="N15" s="382">
        <v>5694</v>
      </c>
      <c r="O15" s="383"/>
      <c r="P15" s="384"/>
      <c r="Q15" s="382">
        <v>3175</v>
      </c>
      <c r="R15" s="383"/>
      <c r="S15" s="383"/>
      <c r="T15" s="383"/>
      <c r="U15" s="383"/>
      <c r="V15" s="384"/>
      <c r="W15" s="382">
        <v>2519</v>
      </c>
      <c r="X15" s="383"/>
      <c r="Y15" s="384"/>
      <c r="Z15" s="382">
        <v>945</v>
      </c>
      <c r="AA15" s="383"/>
      <c r="AB15" s="384"/>
      <c r="AC15" s="382">
        <v>426</v>
      </c>
      <c r="AD15" s="383"/>
      <c r="AE15" s="384"/>
      <c r="AF15" s="382">
        <v>38</v>
      </c>
      <c r="AG15" s="383"/>
      <c r="AH15" s="384"/>
      <c r="AI15" s="382">
        <v>519</v>
      </c>
      <c r="AJ15" s="383"/>
      <c r="AK15" s="384"/>
      <c r="AL15" s="197"/>
      <c r="AM15" s="236"/>
      <c r="AN15" s="236"/>
      <c r="AO15" s="236"/>
    </row>
    <row r="16" spans="2:41" ht="17.25" customHeight="1" x14ac:dyDescent="0.15">
      <c r="B16" s="98"/>
      <c r="C16" s="66"/>
      <c r="D16" s="87" t="s">
        <v>218</v>
      </c>
      <c r="E16" s="382">
        <v>14142</v>
      </c>
      <c r="F16" s="383"/>
      <c r="G16" s="384"/>
      <c r="H16" s="382">
        <v>7784</v>
      </c>
      <c r="I16" s="383"/>
      <c r="J16" s="384"/>
      <c r="K16" s="382">
        <v>6358</v>
      </c>
      <c r="L16" s="383"/>
      <c r="M16" s="384"/>
      <c r="N16" s="382">
        <v>5134</v>
      </c>
      <c r="O16" s="383"/>
      <c r="P16" s="384"/>
      <c r="Q16" s="382">
        <v>2751</v>
      </c>
      <c r="R16" s="383"/>
      <c r="S16" s="383"/>
      <c r="T16" s="383"/>
      <c r="U16" s="383"/>
      <c r="V16" s="384"/>
      <c r="W16" s="382">
        <v>2383</v>
      </c>
      <c r="X16" s="383"/>
      <c r="Y16" s="384"/>
      <c r="Z16" s="382">
        <v>915</v>
      </c>
      <c r="AA16" s="383"/>
      <c r="AB16" s="384"/>
      <c r="AC16" s="382">
        <v>454</v>
      </c>
      <c r="AD16" s="383"/>
      <c r="AE16" s="384"/>
      <c r="AF16" s="382">
        <v>35</v>
      </c>
      <c r="AG16" s="383"/>
      <c r="AH16" s="384"/>
      <c r="AI16" s="382">
        <v>461</v>
      </c>
      <c r="AJ16" s="383"/>
      <c r="AK16" s="384"/>
      <c r="AL16" s="197"/>
      <c r="AM16" s="236"/>
      <c r="AN16" s="236"/>
      <c r="AO16" s="236"/>
    </row>
    <row r="17" spans="2:41" ht="17.25" customHeight="1" x14ac:dyDescent="0.15">
      <c r="B17" s="98"/>
      <c r="C17" s="66"/>
      <c r="D17" s="87" t="s">
        <v>222</v>
      </c>
      <c r="E17" s="382">
        <v>14364</v>
      </c>
      <c r="F17" s="383"/>
      <c r="G17" s="384"/>
      <c r="H17" s="382">
        <v>7900</v>
      </c>
      <c r="I17" s="383"/>
      <c r="J17" s="384"/>
      <c r="K17" s="382">
        <v>6464</v>
      </c>
      <c r="L17" s="383"/>
      <c r="M17" s="384"/>
      <c r="N17" s="382">
        <v>5056</v>
      </c>
      <c r="O17" s="383"/>
      <c r="P17" s="384"/>
      <c r="Q17" s="382">
        <v>2666</v>
      </c>
      <c r="R17" s="383"/>
      <c r="S17" s="383"/>
      <c r="T17" s="383"/>
      <c r="U17" s="383"/>
      <c r="V17" s="384"/>
      <c r="W17" s="382">
        <v>2390</v>
      </c>
      <c r="X17" s="383"/>
      <c r="Y17" s="384"/>
      <c r="Z17" s="382">
        <v>835</v>
      </c>
      <c r="AA17" s="383"/>
      <c r="AB17" s="384"/>
      <c r="AC17" s="382">
        <v>417</v>
      </c>
      <c r="AD17" s="383"/>
      <c r="AE17" s="384"/>
      <c r="AF17" s="382">
        <v>37</v>
      </c>
      <c r="AG17" s="383"/>
      <c r="AH17" s="384"/>
      <c r="AI17" s="382">
        <v>418</v>
      </c>
      <c r="AJ17" s="383"/>
      <c r="AK17" s="384"/>
      <c r="AL17" s="197"/>
      <c r="AM17" s="236"/>
      <c r="AN17" s="236"/>
      <c r="AO17" s="236"/>
    </row>
    <row r="18" spans="2:41" ht="17.25" customHeight="1" x14ac:dyDescent="0.15">
      <c r="B18" s="98"/>
      <c r="C18" s="66"/>
      <c r="D18" s="87" t="s">
        <v>224</v>
      </c>
      <c r="E18" s="382">
        <v>14735</v>
      </c>
      <c r="F18" s="383"/>
      <c r="G18" s="384"/>
      <c r="H18" s="382">
        <v>7979</v>
      </c>
      <c r="I18" s="383"/>
      <c r="J18" s="384"/>
      <c r="K18" s="382">
        <v>6756</v>
      </c>
      <c r="L18" s="383"/>
      <c r="M18" s="384"/>
      <c r="N18" s="382">
        <v>5755</v>
      </c>
      <c r="O18" s="383"/>
      <c r="P18" s="384"/>
      <c r="Q18" s="382">
        <v>3110</v>
      </c>
      <c r="R18" s="383"/>
      <c r="S18" s="383"/>
      <c r="T18" s="383"/>
      <c r="U18" s="383"/>
      <c r="V18" s="384"/>
      <c r="W18" s="382">
        <v>2645</v>
      </c>
      <c r="X18" s="383"/>
      <c r="Y18" s="384"/>
      <c r="Z18" s="382">
        <v>958</v>
      </c>
      <c r="AA18" s="383"/>
      <c r="AB18" s="384"/>
      <c r="AC18" s="382">
        <v>473</v>
      </c>
      <c r="AD18" s="383"/>
      <c r="AE18" s="384"/>
      <c r="AF18" s="382">
        <v>36</v>
      </c>
      <c r="AG18" s="383"/>
      <c r="AH18" s="384"/>
      <c r="AI18" s="382">
        <v>485</v>
      </c>
      <c r="AJ18" s="383"/>
      <c r="AK18" s="384"/>
      <c r="AL18" s="197"/>
      <c r="AM18" s="236"/>
      <c r="AN18" s="236"/>
      <c r="AO18" s="236"/>
    </row>
    <row r="19" spans="2:41" ht="17.25" customHeight="1" x14ac:dyDescent="0.15">
      <c r="B19" s="78"/>
      <c r="C19" s="212"/>
      <c r="D19" s="87" t="s">
        <v>225</v>
      </c>
      <c r="E19" s="382">
        <v>15354</v>
      </c>
      <c r="F19" s="383"/>
      <c r="G19" s="384"/>
      <c r="H19" s="382">
        <v>8116</v>
      </c>
      <c r="I19" s="383"/>
      <c r="J19" s="384"/>
      <c r="K19" s="382">
        <v>7238</v>
      </c>
      <c r="L19" s="383"/>
      <c r="M19" s="384"/>
      <c r="N19" s="382">
        <v>5675</v>
      </c>
      <c r="O19" s="383"/>
      <c r="P19" s="384"/>
      <c r="Q19" s="382">
        <v>2836</v>
      </c>
      <c r="R19" s="383"/>
      <c r="S19" s="383"/>
      <c r="T19" s="383"/>
      <c r="U19" s="383"/>
      <c r="V19" s="384"/>
      <c r="W19" s="382">
        <v>2839</v>
      </c>
      <c r="X19" s="383"/>
      <c r="Y19" s="384"/>
      <c r="Z19" s="382">
        <v>1026</v>
      </c>
      <c r="AA19" s="383"/>
      <c r="AB19" s="384"/>
      <c r="AC19" s="382">
        <v>486</v>
      </c>
      <c r="AD19" s="383"/>
      <c r="AE19" s="384"/>
      <c r="AF19" s="382">
        <v>44</v>
      </c>
      <c r="AG19" s="383"/>
      <c r="AH19" s="384"/>
      <c r="AI19" s="382">
        <v>540</v>
      </c>
      <c r="AJ19" s="383"/>
      <c r="AK19" s="384"/>
      <c r="AL19" s="197"/>
      <c r="AM19" s="236"/>
      <c r="AN19" s="236"/>
      <c r="AO19" s="236"/>
    </row>
    <row r="20" spans="2:41" ht="17.25" customHeight="1" x14ac:dyDescent="0.15">
      <c r="B20" s="98"/>
      <c r="C20" s="66"/>
      <c r="D20" s="87" t="s">
        <v>226</v>
      </c>
      <c r="E20" s="382">
        <v>15586</v>
      </c>
      <c r="F20" s="383"/>
      <c r="G20" s="384"/>
      <c r="H20" s="382">
        <v>8243</v>
      </c>
      <c r="I20" s="383"/>
      <c r="J20" s="384"/>
      <c r="K20" s="382">
        <v>7343</v>
      </c>
      <c r="L20" s="383"/>
      <c r="M20" s="384"/>
      <c r="N20" s="382">
        <v>5516</v>
      </c>
      <c r="O20" s="383"/>
      <c r="P20" s="384"/>
      <c r="Q20" s="382">
        <v>2871</v>
      </c>
      <c r="R20" s="383"/>
      <c r="S20" s="383"/>
      <c r="T20" s="383"/>
      <c r="U20" s="383"/>
      <c r="V20" s="384"/>
      <c r="W20" s="382">
        <v>2645</v>
      </c>
      <c r="X20" s="383"/>
      <c r="Y20" s="384"/>
      <c r="Z20" s="382">
        <v>900</v>
      </c>
      <c r="AA20" s="383"/>
      <c r="AB20" s="384"/>
      <c r="AC20" s="382">
        <v>444</v>
      </c>
      <c r="AD20" s="383"/>
      <c r="AE20" s="384"/>
      <c r="AF20" s="382">
        <v>35</v>
      </c>
      <c r="AG20" s="383"/>
      <c r="AH20" s="384"/>
      <c r="AI20" s="382">
        <v>456</v>
      </c>
      <c r="AJ20" s="383"/>
      <c r="AK20" s="384"/>
      <c r="AL20" s="197"/>
      <c r="AM20" s="236"/>
      <c r="AN20" s="225"/>
      <c r="AO20" s="51"/>
    </row>
    <row r="21" spans="2:41" ht="17.25" customHeight="1" x14ac:dyDescent="0.15">
      <c r="B21" s="78"/>
      <c r="C21" s="212"/>
      <c r="D21" s="87" t="s">
        <v>227</v>
      </c>
      <c r="E21" s="382">
        <v>15274</v>
      </c>
      <c r="F21" s="383"/>
      <c r="G21" s="384"/>
      <c r="H21" s="382">
        <v>8280</v>
      </c>
      <c r="I21" s="383"/>
      <c r="J21" s="384"/>
      <c r="K21" s="382">
        <v>6994</v>
      </c>
      <c r="L21" s="383"/>
      <c r="M21" s="384"/>
      <c r="N21" s="382">
        <v>5443</v>
      </c>
      <c r="O21" s="383"/>
      <c r="P21" s="384"/>
      <c r="Q21" s="382">
        <v>3118</v>
      </c>
      <c r="R21" s="383"/>
      <c r="S21" s="383"/>
      <c r="T21" s="383"/>
      <c r="U21" s="383"/>
      <c r="V21" s="384"/>
      <c r="W21" s="382">
        <v>2325</v>
      </c>
      <c r="X21" s="383"/>
      <c r="Y21" s="384"/>
      <c r="Z21" s="382">
        <v>830</v>
      </c>
      <c r="AA21" s="383"/>
      <c r="AB21" s="384"/>
      <c r="AC21" s="382">
        <v>420</v>
      </c>
      <c r="AD21" s="383"/>
      <c r="AE21" s="384"/>
      <c r="AF21" s="382">
        <v>30</v>
      </c>
      <c r="AG21" s="383"/>
      <c r="AH21" s="384"/>
      <c r="AI21" s="382">
        <v>410</v>
      </c>
      <c r="AJ21" s="383"/>
      <c r="AK21" s="384"/>
      <c r="AL21" s="197"/>
      <c r="AM21" s="236"/>
      <c r="AN21" s="228"/>
      <c r="AO21" s="51"/>
    </row>
    <row r="22" spans="2:41" ht="17.25" customHeight="1" x14ac:dyDescent="0.15">
      <c r="B22" s="319" t="s">
        <v>239</v>
      </c>
      <c r="C22" s="320"/>
      <c r="D22" s="87" t="s">
        <v>228</v>
      </c>
      <c r="E22" s="382">
        <v>15146</v>
      </c>
      <c r="F22" s="383"/>
      <c r="G22" s="384"/>
      <c r="H22" s="382">
        <v>8509</v>
      </c>
      <c r="I22" s="383"/>
      <c r="J22" s="384"/>
      <c r="K22" s="382">
        <v>6637</v>
      </c>
      <c r="L22" s="383"/>
      <c r="M22" s="384"/>
      <c r="N22" s="382">
        <v>5578</v>
      </c>
      <c r="O22" s="383"/>
      <c r="P22" s="384"/>
      <c r="Q22" s="382">
        <v>3066</v>
      </c>
      <c r="R22" s="383"/>
      <c r="S22" s="383"/>
      <c r="T22" s="383"/>
      <c r="U22" s="383"/>
      <c r="V22" s="384"/>
      <c r="W22" s="382">
        <v>2512</v>
      </c>
      <c r="X22" s="383"/>
      <c r="Y22" s="384"/>
      <c r="Z22" s="382">
        <v>815</v>
      </c>
      <c r="AA22" s="383"/>
      <c r="AB22" s="384"/>
      <c r="AC22" s="382">
        <v>424</v>
      </c>
      <c r="AD22" s="383"/>
      <c r="AE22" s="384"/>
      <c r="AF22" s="382">
        <v>26</v>
      </c>
      <c r="AG22" s="383"/>
      <c r="AH22" s="384"/>
      <c r="AI22" s="382">
        <v>391</v>
      </c>
      <c r="AJ22" s="383"/>
      <c r="AK22" s="384"/>
      <c r="AL22" s="197"/>
      <c r="AM22" s="231"/>
      <c r="AN22" s="231"/>
      <c r="AO22" s="51"/>
    </row>
    <row r="23" spans="2:41" ht="17.25" customHeight="1" x14ac:dyDescent="0.15">
      <c r="B23" s="98"/>
      <c r="C23" s="66"/>
      <c r="D23" s="87" t="s">
        <v>231</v>
      </c>
      <c r="E23" s="382">
        <v>15565</v>
      </c>
      <c r="F23" s="383"/>
      <c r="G23" s="384"/>
      <c r="H23" s="382">
        <v>8643</v>
      </c>
      <c r="I23" s="383"/>
      <c r="J23" s="384"/>
      <c r="K23" s="382">
        <v>6922</v>
      </c>
      <c r="L23" s="383"/>
      <c r="M23" s="384"/>
      <c r="N23" s="382">
        <v>5781</v>
      </c>
      <c r="O23" s="383"/>
      <c r="P23" s="384"/>
      <c r="Q23" s="382">
        <v>2982</v>
      </c>
      <c r="R23" s="383"/>
      <c r="S23" s="383"/>
      <c r="T23" s="383"/>
      <c r="U23" s="383"/>
      <c r="V23" s="384"/>
      <c r="W23" s="382">
        <v>2799</v>
      </c>
      <c r="X23" s="383"/>
      <c r="Y23" s="384"/>
      <c r="Z23" s="382">
        <v>992</v>
      </c>
      <c r="AA23" s="383"/>
      <c r="AB23" s="384"/>
      <c r="AC23" s="382">
        <v>498</v>
      </c>
      <c r="AD23" s="383"/>
      <c r="AE23" s="384"/>
      <c r="AF23" s="382">
        <v>29</v>
      </c>
      <c r="AG23" s="383"/>
      <c r="AH23" s="384"/>
      <c r="AI23" s="382">
        <v>494</v>
      </c>
      <c r="AJ23" s="383"/>
      <c r="AK23" s="384"/>
      <c r="AL23" s="197"/>
      <c r="AM23" s="235"/>
      <c r="AN23" s="235"/>
      <c r="AO23" s="51"/>
    </row>
    <row r="24" spans="2:41" ht="17.25" customHeight="1" x14ac:dyDescent="0.15">
      <c r="B24" s="98"/>
      <c r="C24" s="66"/>
      <c r="D24" s="87" t="s">
        <v>213</v>
      </c>
      <c r="E24" s="382">
        <v>16205</v>
      </c>
      <c r="F24" s="383"/>
      <c r="G24" s="384"/>
      <c r="H24" s="382">
        <v>8940</v>
      </c>
      <c r="I24" s="383"/>
      <c r="J24" s="384"/>
      <c r="K24" s="382">
        <v>7265</v>
      </c>
      <c r="L24" s="383"/>
      <c r="M24" s="384"/>
      <c r="N24" s="382">
        <v>6174</v>
      </c>
      <c r="O24" s="383"/>
      <c r="P24" s="384"/>
      <c r="Q24" s="382">
        <v>3379</v>
      </c>
      <c r="R24" s="383"/>
      <c r="S24" s="383"/>
      <c r="T24" s="383"/>
      <c r="U24" s="383"/>
      <c r="V24" s="384"/>
      <c r="W24" s="382">
        <v>2795</v>
      </c>
      <c r="X24" s="383"/>
      <c r="Y24" s="384"/>
      <c r="Z24" s="382">
        <v>1448</v>
      </c>
      <c r="AA24" s="383"/>
      <c r="AB24" s="384"/>
      <c r="AC24" s="382">
        <v>678</v>
      </c>
      <c r="AD24" s="383"/>
      <c r="AE24" s="384"/>
      <c r="AF24" s="382">
        <v>39</v>
      </c>
      <c r="AG24" s="383"/>
      <c r="AH24" s="384"/>
      <c r="AI24" s="382">
        <v>770</v>
      </c>
      <c r="AJ24" s="383"/>
      <c r="AK24" s="384"/>
      <c r="AL24" s="197"/>
      <c r="AM24" s="249"/>
      <c r="AN24" s="249"/>
      <c r="AO24" s="51"/>
    </row>
    <row r="25" spans="2:41" ht="17.25" customHeight="1" x14ac:dyDescent="0.15">
      <c r="B25" s="98"/>
      <c r="C25" s="66"/>
      <c r="D25" s="87" t="s">
        <v>215</v>
      </c>
      <c r="E25" s="382">
        <v>15617</v>
      </c>
      <c r="F25" s="383"/>
      <c r="G25" s="384"/>
      <c r="H25" s="382">
        <v>8604</v>
      </c>
      <c r="I25" s="383"/>
      <c r="J25" s="384"/>
      <c r="K25" s="382">
        <v>7013</v>
      </c>
      <c r="L25" s="383"/>
      <c r="M25" s="384"/>
      <c r="N25" s="382">
        <v>5558</v>
      </c>
      <c r="O25" s="383"/>
      <c r="P25" s="384"/>
      <c r="Q25" s="382">
        <v>2993</v>
      </c>
      <c r="R25" s="383"/>
      <c r="S25" s="383"/>
      <c r="T25" s="383"/>
      <c r="U25" s="383"/>
      <c r="V25" s="384"/>
      <c r="W25" s="382">
        <v>2565</v>
      </c>
      <c r="X25" s="383"/>
      <c r="Y25" s="384"/>
      <c r="Z25" s="382">
        <v>1114</v>
      </c>
      <c r="AA25" s="383"/>
      <c r="AB25" s="384"/>
      <c r="AC25" s="382">
        <v>515</v>
      </c>
      <c r="AD25" s="383"/>
      <c r="AE25" s="384"/>
      <c r="AF25" s="382">
        <v>39</v>
      </c>
      <c r="AG25" s="383"/>
      <c r="AH25" s="384"/>
      <c r="AI25" s="382">
        <v>599</v>
      </c>
      <c r="AJ25" s="383"/>
      <c r="AK25" s="384"/>
      <c r="AL25" s="197"/>
      <c r="AM25" s="251"/>
      <c r="AN25" s="251"/>
      <c r="AO25" s="51"/>
    </row>
    <row r="26" spans="2:41" ht="17.25" customHeight="1" x14ac:dyDescent="0.15">
      <c r="B26" s="98"/>
      <c r="C26" s="66"/>
      <c r="D26" s="91" t="s">
        <v>216</v>
      </c>
      <c r="E26" s="400">
        <f>E28+E30+E34+E36+E38+E40+E42</f>
        <v>15381</v>
      </c>
      <c r="F26" s="401"/>
      <c r="G26" s="402"/>
      <c r="H26" s="400">
        <f>H28+H30+H34+H36+H38+H40+H42</f>
        <v>8623</v>
      </c>
      <c r="I26" s="401"/>
      <c r="J26" s="402"/>
      <c r="K26" s="400">
        <f>K28+K30+K34+K36+K38+K40+K42</f>
        <v>6758</v>
      </c>
      <c r="L26" s="401"/>
      <c r="M26" s="402"/>
      <c r="N26" s="400">
        <f>N28+N30+N34+N36+N38+N40+N42</f>
        <v>5285</v>
      </c>
      <c r="O26" s="401"/>
      <c r="P26" s="402"/>
      <c r="Q26" s="400">
        <f>Q28+Q30+Q34+Q36+Q38+Q40+Q42</f>
        <v>2921</v>
      </c>
      <c r="R26" s="401"/>
      <c r="S26" s="401"/>
      <c r="T26" s="401"/>
      <c r="U26" s="401"/>
      <c r="V26" s="402"/>
      <c r="W26" s="400">
        <f>W28+W30+W34+W36+W38+W40+W42</f>
        <v>2364</v>
      </c>
      <c r="X26" s="401"/>
      <c r="Y26" s="402"/>
      <c r="Z26" s="400">
        <f>Z28+Z30+Z34+Z36+Z38+Z40+Z42</f>
        <v>975</v>
      </c>
      <c r="AA26" s="401"/>
      <c r="AB26" s="402"/>
      <c r="AC26" s="400">
        <f>AC28+AC30+AC34+AC36+AC38+AC40+AC42</f>
        <v>466</v>
      </c>
      <c r="AD26" s="401"/>
      <c r="AE26" s="402"/>
      <c r="AF26" s="400">
        <f>AF28+AF30+AF34+AF36+AF38+AF40+AF42</f>
        <v>28</v>
      </c>
      <c r="AG26" s="401"/>
      <c r="AH26" s="402"/>
      <c r="AI26" s="400">
        <f>AI28+AI30+AI34+AI36+AI38+AI40+AI42</f>
        <v>509</v>
      </c>
      <c r="AJ26" s="401"/>
      <c r="AK26" s="402"/>
      <c r="AL26" s="197"/>
      <c r="AM26" s="198"/>
      <c r="AN26" s="198"/>
      <c r="AO26" s="51"/>
    </row>
    <row r="27" spans="2:41" ht="20.25" customHeight="1" x14ac:dyDescent="0.15">
      <c r="B27" s="352" t="s">
        <v>8</v>
      </c>
      <c r="C27" s="353"/>
      <c r="D27" s="354"/>
      <c r="E27" s="340">
        <f>IF(ISERROR((E26-E13)/E13*100),"―",(E26-E13)/E13*100)</f>
        <v>15.829505233827849</v>
      </c>
      <c r="F27" s="340"/>
      <c r="G27" s="340"/>
      <c r="H27" s="339">
        <f>IF(ISERROR((H26-H13)/H13*100),"―",(H26-H13)/H13*100)</f>
        <v>19.349480968858131</v>
      </c>
      <c r="I27" s="340"/>
      <c r="J27" s="364"/>
      <c r="K27" s="339">
        <f>IF(ISERROR((K26-K13)/K13*100),"―",(K26-K13)/K13*100)</f>
        <v>11.628675256029073</v>
      </c>
      <c r="L27" s="340"/>
      <c r="M27" s="340"/>
      <c r="N27" s="339">
        <f>IF(ISERROR((N26-N13)/N13*100),"―",(N26-N13)/N13*100)</f>
        <v>13.412017167381974</v>
      </c>
      <c r="O27" s="340"/>
      <c r="P27" s="340"/>
      <c r="Q27" s="339">
        <f>IF(ISERROR((Q26-Q13)/Q13*100),"―",(Q26-Q13)/Q13*100)</f>
        <v>19.909688013136289</v>
      </c>
      <c r="R27" s="340"/>
      <c r="S27" s="340"/>
      <c r="T27" s="340"/>
      <c r="U27" s="340"/>
      <c r="V27" s="340"/>
      <c r="W27" s="339">
        <f>IF(ISERROR((W26-W13)/W13*100),"―",(W26-W13)/W13*100)</f>
        <v>6.2949640287769784</v>
      </c>
      <c r="X27" s="340"/>
      <c r="Y27" s="364"/>
      <c r="Z27" s="340">
        <f>IF(ISERROR((Z26-Z13)/Z13*100),"―",(Z26-Z13)/Z13*100)</f>
        <v>16.766467065868262</v>
      </c>
      <c r="AA27" s="340"/>
      <c r="AB27" s="340"/>
      <c r="AC27" s="339">
        <f>IF(ISERROR((AC26-AC13)/AC13*100),"―",(AC26-AC13)/AC13*100)</f>
        <v>6.8807339449541285</v>
      </c>
      <c r="AD27" s="340"/>
      <c r="AE27" s="340"/>
      <c r="AF27" s="339">
        <f>IF(ISERROR((AF26-AF13)/AF13*100),"―",(AF26-AF13)/AF13*100)</f>
        <v>-24.324324324324326</v>
      </c>
      <c r="AG27" s="340"/>
      <c r="AH27" s="364"/>
      <c r="AI27" s="339">
        <f>IF(ISERROR((AI26-AI13)/AI13*100),"―",(AI26-AI13)/AI13*100)</f>
        <v>27.56892230576441</v>
      </c>
      <c r="AJ27" s="340"/>
      <c r="AK27" s="364"/>
      <c r="AL27" s="89"/>
      <c r="AM27" s="199"/>
      <c r="AN27" s="199"/>
    </row>
    <row r="28" spans="2:41" ht="17.25" customHeight="1" x14ac:dyDescent="0.15">
      <c r="B28" s="333" t="s">
        <v>88</v>
      </c>
      <c r="C28" s="404" t="s">
        <v>9</v>
      </c>
      <c r="D28" s="332"/>
      <c r="E28" s="344">
        <f>SUM(H28:M28)</f>
        <v>7505</v>
      </c>
      <c r="F28" s="344"/>
      <c r="G28" s="344"/>
      <c r="H28" s="343">
        <v>4282</v>
      </c>
      <c r="I28" s="344"/>
      <c r="J28" s="366"/>
      <c r="K28" s="343">
        <v>3223</v>
      </c>
      <c r="L28" s="344"/>
      <c r="M28" s="344"/>
      <c r="N28" s="343">
        <f>SUM(Q28+W28)</f>
        <v>2413</v>
      </c>
      <c r="O28" s="344"/>
      <c r="P28" s="344"/>
      <c r="Q28" s="343">
        <v>1333</v>
      </c>
      <c r="R28" s="344"/>
      <c r="S28" s="344"/>
      <c r="T28" s="344"/>
      <c r="U28" s="344"/>
      <c r="V28" s="344"/>
      <c r="W28" s="343">
        <v>1080</v>
      </c>
      <c r="X28" s="344"/>
      <c r="Y28" s="366"/>
      <c r="Z28" s="344">
        <f>SUM(AI28+AC28)</f>
        <v>477</v>
      </c>
      <c r="AA28" s="344"/>
      <c r="AB28" s="344"/>
      <c r="AC28" s="343">
        <v>212</v>
      </c>
      <c r="AD28" s="344"/>
      <c r="AE28" s="344"/>
      <c r="AF28" s="343">
        <v>16</v>
      </c>
      <c r="AG28" s="344"/>
      <c r="AH28" s="366"/>
      <c r="AI28" s="343">
        <v>265</v>
      </c>
      <c r="AJ28" s="344"/>
      <c r="AK28" s="366"/>
      <c r="AL28" s="439"/>
      <c r="AM28" s="439"/>
      <c r="AN28" s="439"/>
    </row>
    <row r="29" spans="2:41" ht="17.25" customHeight="1" x14ac:dyDescent="0.15">
      <c r="B29" s="334"/>
      <c r="C29" s="337"/>
      <c r="D29" s="338"/>
      <c r="E29" s="103" t="s">
        <v>138</v>
      </c>
      <c r="F29" s="102">
        <v>13.5</v>
      </c>
      <c r="G29" s="103" t="s">
        <v>139</v>
      </c>
      <c r="H29" s="101" t="s">
        <v>138</v>
      </c>
      <c r="I29" s="102">
        <v>19.3</v>
      </c>
      <c r="J29" s="104" t="s">
        <v>139</v>
      </c>
      <c r="K29" s="101" t="s">
        <v>202</v>
      </c>
      <c r="L29" s="102">
        <v>6.6</v>
      </c>
      <c r="M29" s="103" t="s">
        <v>128</v>
      </c>
      <c r="N29" s="101" t="s">
        <v>138</v>
      </c>
      <c r="O29" s="102">
        <v>-3.7</v>
      </c>
      <c r="P29" s="103" t="s">
        <v>139</v>
      </c>
      <c r="Q29" s="101" t="s">
        <v>202</v>
      </c>
      <c r="R29" s="102">
        <v>4</v>
      </c>
      <c r="S29" s="103" t="s">
        <v>128</v>
      </c>
      <c r="T29" s="103"/>
      <c r="U29" s="110"/>
      <c r="V29" s="103" t="s">
        <v>128</v>
      </c>
      <c r="W29" s="101" t="s">
        <v>202</v>
      </c>
      <c r="X29" s="102">
        <v>-11.8</v>
      </c>
      <c r="Y29" s="104" t="s">
        <v>128</v>
      </c>
      <c r="Z29" s="103" t="s">
        <v>138</v>
      </c>
      <c r="AA29" s="110">
        <v>23.3</v>
      </c>
      <c r="AB29" s="103" t="s">
        <v>139</v>
      </c>
      <c r="AC29" s="101" t="s">
        <v>202</v>
      </c>
      <c r="AD29" s="110">
        <v>6.5</v>
      </c>
      <c r="AE29" s="103" t="s">
        <v>128</v>
      </c>
      <c r="AF29" s="101" t="s">
        <v>202</v>
      </c>
      <c r="AG29" s="110">
        <v>-11.1</v>
      </c>
      <c r="AH29" s="104" t="s">
        <v>128</v>
      </c>
      <c r="AI29" s="101" t="s">
        <v>202</v>
      </c>
      <c r="AJ29" s="110">
        <v>41</v>
      </c>
      <c r="AK29" s="104" t="s">
        <v>128</v>
      </c>
      <c r="AL29" s="440"/>
      <c r="AM29" s="440"/>
      <c r="AN29" s="440"/>
    </row>
    <row r="30" spans="2:41" ht="17.25" customHeight="1" x14ac:dyDescent="0.15">
      <c r="B30" s="334"/>
      <c r="C30" s="404" t="s">
        <v>10</v>
      </c>
      <c r="D30" s="332"/>
      <c r="E30" s="344">
        <f>SUM(H30:M30)</f>
        <v>1255</v>
      </c>
      <c r="F30" s="344"/>
      <c r="G30" s="344"/>
      <c r="H30" s="343">
        <v>610</v>
      </c>
      <c r="I30" s="344"/>
      <c r="J30" s="366"/>
      <c r="K30" s="343">
        <v>645</v>
      </c>
      <c r="L30" s="344"/>
      <c r="M30" s="344"/>
      <c r="N30" s="343">
        <f>SUM(Q30+W30)</f>
        <v>488</v>
      </c>
      <c r="O30" s="344"/>
      <c r="P30" s="344"/>
      <c r="Q30" s="343">
        <v>253</v>
      </c>
      <c r="R30" s="344"/>
      <c r="S30" s="344"/>
      <c r="T30" s="344"/>
      <c r="U30" s="344"/>
      <c r="V30" s="344"/>
      <c r="W30" s="343">
        <v>235</v>
      </c>
      <c r="X30" s="344"/>
      <c r="Y30" s="366"/>
      <c r="Z30" s="344">
        <f>SUM(AI30+AC30)</f>
        <v>83</v>
      </c>
      <c r="AA30" s="344"/>
      <c r="AB30" s="344"/>
      <c r="AC30" s="343">
        <v>44</v>
      </c>
      <c r="AD30" s="344"/>
      <c r="AE30" s="344"/>
      <c r="AF30" s="343">
        <v>4</v>
      </c>
      <c r="AG30" s="344"/>
      <c r="AH30" s="366"/>
      <c r="AI30" s="343">
        <v>39</v>
      </c>
      <c r="AJ30" s="344"/>
      <c r="AK30" s="366"/>
      <c r="AL30" s="2">
        <v>2839</v>
      </c>
      <c r="AM30" s="1"/>
      <c r="AN30" s="2"/>
    </row>
    <row r="31" spans="2:41" ht="17.25" customHeight="1" x14ac:dyDescent="0.15">
      <c r="B31" s="334"/>
      <c r="C31" s="404"/>
      <c r="D31" s="332"/>
      <c r="E31" s="101" t="s">
        <v>202</v>
      </c>
      <c r="F31" s="102">
        <v>23.3</v>
      </c>
      <c r="G31" s="103" t="s">
        <v>128</v>
      </c>
      <c r="H31" s="101" t="s">
        <v>202</v>
      </c>
      <c r="I31" s="102">
        <v>18.399999999999999</v>
      </c>
      <c r="J31" s="104" t="s">
        <v>128</v>
      </c>
      <c r="K31" s="101" t="s">
        <v>202</v>
      </c>
      <c r="L31" s="102">
        <v>28.2</v>
      </c>
      <c r="M31" s="103" t="s">
        <v>128</v>
      </c>
      <c r="N31" s="101" t="s">
        <v>202</v>
      </c>
      <c r="O31" s="102">
        <v>47.9</v>
      </c>
      <c r="P31" s="103" t="s">
        <v>128</v>
      </c>
      <c r="Q31" s="101" t="s">
        <v>202</v>
      </c>
      <c r="R31" s="102">
        <v>47.1</v>
      </c>
      <c r="S31" s="103" t="s">
        <v>128</v>
      </c>
      <c r="T31" s="103"/>
      <c r="U31" s="110"/>
      <c r="V31" s="103" t="s">
        <v>128</v>
      </c>
      <c r="W31" s="101" t="s">
        <v>202</v>
      </c>
      <c r="X31" s="102">
        <v>48.7</v>
      </c>
      <c r="Y31" s="104" t="s">
        <v>128</v>
      </c>
      <c r="Z31" s="103" t="s">
        <v>202</v>
      </c>
      <c r="AA31" s="110">
        <v>7.8</v>
      </c>
      <c r="AB31" s="103" t="s">
        <v>128</v>
      </c>
      <c r="AC31" s="101" t="s">
        <v>202</v>
      </c>
      <c r="AD31" s="110">
        <v>4.8</v>
      </c>
      <c r="AE31" s="103" t="s">
        <v>128</v>
      </c>
      <c r="AF31" s="101" t="s">
        <v>202</v>
      </c>
      <c r="AG31" s="110">
        <v>-60</v>
      </c>
      <c r="AH31" s="104" t="s">
        <v>128</v>
      </c>
      <c r="AI31" s="101" t="s">
        <v>202</v>
      </c>
      <c r="AJ31" s="110">
        <v>11.4</v>
      </c>
      <c r="AK31" s="104" t="s">
        <v>128</v>
      </c>
      <c r="AL31" s="432"/>
      <c r="AM31" s="432"/>
      <c r="AN31" s="432"/>
    </row>
    <row r="32" spans="2:41" ht="17.25" customHeight="1" x14ac:dyDescent="0.15">
      <c r="B32" s="92" t="s">
        <v>90</v>
      </c>
      <c r="C32" s="410" t="s">
        <v>105</v>
      </c>
      <c r="D32" s="348"/>
      <c r="E32" s="350">
        <f>SUM(H32:M32)</f>
        <v>306</v>
      </c>
      <c r="F32" s="350"/>
      <c r="G32" s="350"/>
      <c r="H32" s="349">
        <v>164</v>
      </c>
      <c r="I32" s="350"/>
      <c r="J32" s="365"/>
      <c r="K32" s="349">
        <v>142</v>
      </c>
      <c r="L32" s="350"/>
      <c r="M32" s="350"/>
      <c r="N32" s="349">
        <f>SUM(Q32+W32)</f>
        <v>105</v>
      </c>
      <c r="O32" s="350"/>
      <c r="P32" s="350"/>
      <c r="Q32" s="349">
        <v>62</v>
      </c>
      <c r="R32" s="350"/>
      <c r="S32" s="350"/>
      <c r="T32" s="350"/>
      <c r="U32" s="350"/>
      <c r="V32" s="350"/>
      <c r="W32" s="349">
        <v>43</v>
      </c>
      <c r="X32" s="350"/>
      <c r="Y32" s="365"/>
      <c r="Z32" s="350">
        <f>SUM(AI32+AC32)</f>
        <v>11</v>
      </c>
      <c r="AA32" s="350"/>
      <c r="AB32" s="350"/>
      <c r="AC32" s="349">
        <v>6</v>
      </c>
      <c r="AD32" s="350"/>
      <c r="AE32" s="350"/>
      <c r="AF32" s="349">
        <v>1</v>
      </c>
      <c r="AG32" s="350"/>
      <c r="AH32" s="365"/>
      <c r="AI32" s="349">
        <v>5</v>
      </c>
      <c r="AJ32" s="350"/>
      <c r="AK32" s="365"/>
      <c r="AL32" s="2"/>
      <c r="AM32" s="1"/>
      <c r="AN32" s="2"/>
    </row>
    <row r="33" spans="2:41" ht="17.25" customHeight="1" x14ac:dyDescent="0.15">
      <c r="B33" s="93">
        <v>5</v>
      </c>
      <c r="C33" s="345"/>
      <c r="D33" s="346"/>
      <c r="E33" s="107" t="s">
        <v>202</v>
      </c>
      <c r="F33" s="106">
        <v>20.5</v>
      </c>
      <c r="G33" s="107" t="s">
        <v>128</v>
      </c>
      <c r="H33" s="105" t="s">
        <v>202</v>
      </c>
      <c r="I33" s="106">
        <v>24.2</v>
      </c>
      <c r="J33" s="108" t="s">
        <v>128</v>
      </c>
      <c r="K33" s="105" t="s">
        <v>202</v>
      </c>
      <c r="L33" s="106">
        <v>16.399999999999999</v>
      </c>
      <c r="M33" s="107" t="s">
        <v>128</v>
      </c>
      <c r="N33" s="105" t="s">
        <v>202</v>
      </c>
      <c r="O33" s="106">
        <v>11.7</v>
      </c>
      <c r="P33" s="107" t="s">
        <v>128</v>
      </c>
      <c r="Q33" s="105" t="s">
        <v>202</v>
      </c>
      <c r="R33" s="106">
        <v>29.2</v>
      </c>
      <c r="S33" s="107" t="s">
        <v>128</v>
      </c>
      <c r="T33" s="107"/>
      <c r="U33" s="217"/>
      <c r="V33" s="107" t="s">
        <v>128</v>
      </c>
      <c r="W33" s="105" t="s">
        <v>202</v>
      </c>
      <c r="X33" s="106">
        <v>-6.5</v>
      </c>
      <c r="Y33" s="108" t="s">
        <v>128</v>
      </c>
      <c r="Z33" s="107" t="s">
        <v>202</v>
      </c>
      <c r="AA33" s="106">
        <v>-42.1</v>
      </c>
      <c r="AB33" s="107" t="s">
        <v>128</v>
      </c>
      <c r="AC33" s="105" t="s">
        <v>202</v>
      </c>
      <c r="AD33" s="106">
        <v>-40</v>
      </c>
      <c r="AE33" s="107" t="s">
        <v>128</v>
      </c>
      <c r="AF33" s="105" t="s">
        <v>202</v>
      </c>
      <c r="AG33" s="106">
        <v>0</v>
      </c>
      <c r="AH33" s="108" t="s">
        <v>128</v>
      </c>
      <c r="AI33" s="105" t="s">
        <v>202</v>
      </c>
      <c r="AJ33" s="106">
        <v>-44.4</v>
      </c>
      <c r="AK33" s="108" t="s">
        <v>128</v>
      </c>
      <c r="AL33" s="432"/>
      <c r="AM33" s="432"/>
      <c r="AN33" s="432"/>
      <c r="AO33" s="10" t="s">
        <v>127</v>
      </c>
    </row>
    <row r="34" spans="2:41" ht="17.25" customHeight="1" x14ac:dyDescent="0.15">
      <c r="B34" s="92" t="s">
        <v>89</v>
      </c>
      <c r="C34" s="404" t="s">
        <v>11</v>
      </c>
      <c r="D34" s="332"/>
      <c r="E34" s="344">
        <f>SUM(H34:M34)</f>
        <v>2495</v>
      </c>
      <c r="F34" s="344"/>
      <c r="G34" s="344"/>
      <c r="H34" s="343">
        <v>1463</v>
      </c>
      <c r="I34" s="344"/>
      <c r="J34" s="366"/>
      <c r="K34" s="343">
        <v>1032</v>
      </c>
      <c r="L34" s="344"/>
      <c r="M34" s="344"/>
      <c r="N34" s="343">
        <f>SUM(Q34+W34)</f>
        <v>941</v>
      </c>
      <c r="O34" s="344"/>
      <c r="P34" s="344"/>
      <c r="Q34" s="343">
        <v>540</v>
      </c>
      <c r="R34" s="344"/>
      <c r="S34" s="344"/>
      <c r="T34" s="344"/>
      <c r="U34" s="344"/>
      <c r="V34" s="344"/>
      <c r="W34" s="343">
        <v>401</v>
      </c>
      <c r="X34" s="344"/>
      <c r="Y34" s="366"/>
      <c r="Z34" s="344">
        <f>SUM(AI34+AC34)</f>
        <v>157</v>
      </c>
      <c r="AA34" s="344"/>
      <c r="AB34" s="344"/>
      <c r="AC34" s="343">
        <v>93</v>
      </c>
      <c r="AD34" s="344"/>
      <c r="AE34" s="344"/>
      <c r="AF34" s="343">
        <v>3</v>
      </c>
      <c r="AG34" s="344"/>
      <c r="AH34" s="366"/>
      <c r="AI34" s="343">
        <v>64</v>
      </c>
      <c r="AJ34" s="344"/>
      <c r="AK34" s="366"/>
      <c r="AL34" s="2"/>
      <c r="AM34" s="1"/>
      <c r="AN34" s="2"/>
    </row>
    <row r="35" spans="2:41" ht="17.25" customHeight="1" x14ac:dyDescent="0.15">
      <c r="B35" s="92" t="s">
        <v>91</v>
      </c>
      <c r="C35" s="337"/>
      <c r="D35" s="338"/>
      <c r="E35" s="103" t="s">
        <v>202</v>
      </c>
      <c r="F35" s="102">
        <v>31.7</v>
      </c>
      <c r="G35" s="103" t="s">
        <v>128</v>
      </c>
      <c r="H35" s="101" t="s">
        <v>202</v>
      </c>
      <c r="I35" s="102">
        <v>29.5</v>
      </c>
      <c r="J35" s="104" t="s">
        <v>128</v>
      </c>
      <c r="K35" s="101" t="s">
        <v>202</v>
      </c>
      <c r="L35" s="102">
        <v>34.9</v>
      </c>
      <c r="M35" s="103" t="s">
        <v>128</v>
      </c>
      <c r="N35" s="101" t="s">
        <v>202</v>
      </c>
      <c r="O35" s="102">
        <v>53.8</v>
      </c>
      <c r="P35" s="103" t="s">
        <v>128</v>
      </c>
      <c r="Q35" s="101" t="s">
        <v>202</v>
      </c>
      <c r="R35" s="102">
        <v>51.3</v>
      </c>
      <c r="S35" s="103" t="s">
        <v>128</v>
      </c>
      <c r="T35" s="103"/>
      <c r="U35" s="110"/>
      <c r="V35" s="103" t="s">
        <v>128</v>
      </c>
      <c r="W35" s="101" t="s">
        <v>202</v>
      </c>
      <c r="X35" s="102">
        <v>57.3</v>
      </c>
      <c r="Y35" s="104" t="s">
        <v>128</v>
      </c>
      <c r="Z35" s="103" t="s">
        <v>202</v>
      </c>
      <c r="AA35" s="110">
        <v>12.9</v>
      </c>
      <c r="AB35" s="103" t="s">
        <v>128</v>
      </c>
      <c r="AC35" s="101" t="s">
        <v>202</v>
      </c>
      <c r="AD35" s="110">
        <v>24</v>
      </c>
      <c r="AE35" s="103" t="s">
        <v>128</v>
      </c>
      <c r="AF35" s="101" t="s">
        <v>202</v>
      </c>
      <c r="AG35" s="102">
        <v>50</v>
      </c>
      <c r="AH35" s="104" t="s">
        <v>128</v>
      </c>
      <c r="AI35" s="101" t="s">
        <v>202</v>
      </c>
      <c r="AJ35" s="110">
        <v>0</v>
      </c>
      <c r="AK35" s="104" t="s">
        <v>128</v>
      </c>
      <c r="AL35" s="432"/>
      <c r="AM35" s="432"/>
      <c r="AN35" s="432"/>
    </row>
    <row r="36" spans="2:41" ht="17.25" customHeight="1" x14ac:dyDescent="0.15">
      <c r="B36" s="93" t="s">
        <v>112</v>
      </c>
      <c r="C36" s="404" t="s">
        <v>12</v>
      </c>
      <c r="D36" s="332"/>
      <c r="E36" s="344">
        <f>SUM(H36:M36)</f>
        <v>805</v>
      </c>
      <c r="F36" s="344"/>
      <c r="G36" s="344"/>
      <c r="H36" s="343">
        <v>466</v>
      </c>
      <c r="I36" s="344"/>
      <c r="J36" s="366"/>
      <c r="K36" s="343">
        <v>339</v>
      </c>
      <c r="L36" s="344"/>
      <c r="M36" s="344"/>
      <c r="N36" s="343">
        <f>SUM(Q36+W36)</f>
        <v>301</v>
      </c>
      <c r="O36" s="344"/>
      <c r="P36" s="344"/>
      <c r="Q36" s="343">
        <v>169</v>
      </c>
      <c r="R36" s="344"/>
      <c r="S36" s="344"/>
      <c r="T36" s="344"/>
      <c r="U36" s="344"/>
      <c r="V36" s="344"/>
      <c r="W36" s="343">
        <v>132</v>
      </c>
      <c r="X36" s="344"/>
      <c r="Y36" s="366"/>
      <c r="Z36" s="344">
        <f>SUM(AI36+AC36)</f>
        <v>53</v>
      </c>
      <c r="AA36" s="344"/>
      <c r="AB36" s="344"/>
      <c r="AC36" s="343">
        <v>25</v>
      </c>
      <c r="AD36" s="344"/>
      <c r="AE36" s="344"/>
      <c r="AF36" s="343">
        <v>0</v>
      </c>
      <c r="AG36" s="344"/>
      <c r="AH36" s="366"/>
      <c r="AI36" s="343">
        <v>28</v>
      </c>
      <c r="AJ36" s="344"/>
      <c r="AK36" s="366"/>
      <c r="AL36" s="2"/>
      <c r="AM36" s="1"/>
      <c r="AN36" s="2"/>
    </row>
    <row r="37" spans="2:41" ht="17.25" customHeight="1" x14ac:dyDescent="0.15">
      <c r="B37" s="334" t="s">
        <v>14</v>
      </c>
      <c r="C37" s="337"/>
      <c r="D37" s="338"/>
      <c r="E37" s="103" t="s">
        <v>202</v>
      </c>
      <c r="F37" s="102">
        <v>11.8</v>
      </c>
      <c r="G37" s="103" t="s">
        <v>128</v>
      </c>
      <c r="H37" s="101" t="s">
        <v>202</v>
      </c>
      <c r="I37" s="102">
        <v>15.9</v>
      </c>
      <c r="J37" s="104" t="s">
        <v>128</v>
      </c>
      <c r="K37" s="101" t="s">
        <v>202</v>
      </c>
      <c r="L37" s="102">
        <v>6.6</v>
      </c>
      <c r="M37" s="103" t="s">
        <v>128</v>
      </c>
      <c r="N37" s="101" t="s">
        <v>202</v>
      </c>
      <c r="O37" s="102">
        <v>24.4</v>
      </c>
      <c r="P37" s="103" t="s">
        <v>128</v>
      </c>
      <c r="Q37" s="101" t="s">
        <v>202</v>
      </c>
      <c r="R37" s="102">
        <v>25.2</v>
      </c>
      <c r="S37" s="103" t="s">
        <v>128</v>
      </c>
      <c r="T37" s="103"/>
      <c r="U37" s="110"/>
      <c r="V37" s="103" t="s">
        <v>128</v>
      </c>
      <c r="W37" s="101" t="s">
        <v>202</v>
      </c>
      <c r="X37" s="102">
        <v>23.4</v>
      </c>
      <c r="Y37" s="104" t="s">
        <v>128</v>
      </c>
      <c r="Z37" s="103" t="s">
        <v>202</v>
      </c>
      <c r="AA37" s="110">
        <v>23.3</v>
      </c>
      <c r="AB37" s="103" t="s">
        <v>128</v>
      </c>
      <c r="AC37" s="101" t="s">
        <v>202</v>
      </c>
      <c r="AD37" s="110">
        <v>8.6999999999999993</v>
      </c>
      <c r="AE37" s="103" t="s">
        <v>128</v>
      </c>
      <c r="AF37" s="101" t="s">
        <v>202</v>
      </c>
      <c r="AG37" s="102" t="s">
        <v>241</v>
      </c>
      <c r="AH37" s="104" t="s">
        <v>128</v>
      </c>
      <c r="AI37" s="101" t="s">
        <v>202</v>
      </c>
      <c r="AJ37" s="110">
        <v>40</v>
      </c>
      <c r="AK37" s="104" t="s">
        <v>128</v>
      </c>
      <c r="AL37" s="432"/>
      <c r="AM37" s="432"/>
      <c r="AN37" s="432"/>
    </row>
    <row r="38" spans="2:41" ht="17.25" customHeight="1" x14ac:dyDescent="0.15">
      <c r="B38" s="334"/>
      <c r="C38" s="404" t="s">
        <v>13</v>
      </c>
      <c r="D38" s="332"/>
      <c r="E38" s="344">
        <f>SUM(H38:M38)</f>
        <v>1467</v>
      </c>
      <c r="F38" s="344"/>
      <c r="G38" s="344"/>
      <c r="H38" s="343">
        <v>855</v>
      </c>
      <c r="I38" s="344"/>
      <c r="J38" s="366"/>
      <c r="K38" s="343">
        <v>612</v>
      </c>
      <c r="L38" s="344"/>
      <c r="M38" s="344"/>
      <c r="N38" s="343">
        <f>SUM(Q38+W38)</f>
        <v>471</v>
      </c>
      <c r="O38" s="344"/>
      <c r="P38" s="344"/>
      <c r="Q38" s="343">
        <v>301</v>
      </c>
      <c r="R38" s="344"/>
      <c r="S38" s="344"/>
      <c r="T38" s="344"/>
      <c r="U38" s="344"/>
      <c r="V38" s="344"/>
      <c r="W38" s="343">
        <v>170</v>
      </c>
      <c r="X38" s="344"/>
      <c r="Y38" s="366"/>
      <c r="Z38" s="344">
        <f>SUM(AI38+AC38)</f>
        <v>75</v>
      </c>
      <c r="AA38" s="344"/>
      <c r="AB38" s="344"/>
      <c r="AC38" s="343">
        <v>42</v>
      </c>
      <c r="AD38" s="344"/>
      <c r="AE38" s="344"/>
      <c r="AF38" s="343">
        <v>0</v>
      </c>
      <c r="AG38" s="344"/>
      <c r="AH38" s="366"/>
      <c r="AI38" s="343">
        <v>33</v>
      </c>
      <c r="AJ38" s="344"/>
      <c r="AK38" s="366"/>
      <c r="AL38" s="2"/>
      <c r="AM38" s="1"/>
      <c r="AN38" s="2"/>
    </row>
    <row r="39" spans="2:41" ht="17.25" customHeight="1" x14ac:dyDescent="0.15">
      <c r="B39" s="334"/>
      <c r="C39" s="337"/>
      <c r="D39" s="338"/>
      <c r="E39" s="103" t="s">
        <v>202</v>
      </c>
      <c r="F39" s="102">
        <v>9.4</v>
      </c>
      <c r="G39" s="103" t="s">
        <v>128</v>
      </c>
      <c r="H39" s="101" t="s">
        <v>202</v>
      </c>
      <c r="I39" s="102">
        <v>16.8</v>
      </c>
      <c r="J39" s="104" t="s">
        <v>128</v>
      </c>
      <c r="K39" s="101" t="s">
        <v>202</v>
      </c>
      <c r="L39" s="102">
        <v>0.5</v>
      </c>
      <c r="M39" s="103" t="s">
        <v>128</v>
      </c>
      <c r="N39" s="101" t="s">
        <v>202</v>
      </c>
      <c r="O39" s="102">
        <v>15.2</v>
      </c>
      <c r="P39" s="103" t="s">
        <v>128</v>
      </c>
      <c r="Q39" s="101" t="s">
        <v>202</v>
      </c>
      <c r="R39" s="102">
        <v>40</v>
      </c>
      <c r="S39" s="103" t="s">
        <v>128</v>
      </c>
      <c r="T39" s="103"/>
      <c r="U39" s="110"/>
      <c r="V39" s="103" t="s">
        <v>128</v>
      </c>
      <c r="W39" s="101" t="s">
        <v>202</v>
      </c>
      <c r="X39" s="102">
        <v>-12.4</v>
      </c>
      <c r="Y39" s="104" t="s">
        <v>128</v>
      </c>
      <c r="Z39" s="103" t="s">
        <v>202</v>
      </c>
      <c r="AA39" s="110">
        <v>-8.5</v>
      </c>
      <c r="AB39" s="103" t="s">
        <v>128</v>
      </c>
      <c r="AC39" s="101" t="s">
        <v>202</v>
      </c>
      <c r="AD39" s="110">
        <v>-6.7</v>
      </c>
      <c r="AE39" s="103" t="s">
        <v>128</v>
      </c>
      <c r="AF39" s="101" t="s">
        <v>202</v>
      </c>
      <c r="AG39" s="102">
        <v>-100</v>
      </c>
      <c r="AH39" s="104" t="s">
        <v>128</v>
      </c>
      <c r="AI39" s="101" t="s">
        <v>202</v>
      </c>
      <c r="AJ39" s="110">
        <v>-10.8</v>
      </c>
      <c r="AK39" s="104" t="s">
        <v>128</v>
      </c>
      <c r="AL39" s="432"/>
      <c r="AM39" s="432"/>
      <c r="AN39" s="432"/>
    </row>
    <row r="40" spans="2:41" ht="17.25" customHeight="1" x14ac:dyDescent="0.15">
      <c r="B40" s="334"/>
      <c r="C40" s="404" t="s">
        <v>15</v>
      </c>
      <c r="D40" s="332"/>
      <c r="E40" s="344">
        <f>SUM(H40:M40)</f>
        <v>778</v>
      </c>
      <c r="F40" s="344"/>
      <c r="G40" s="344"/>
      <c r="H40" s="343">
        <v>418</v>
      </c>
      <c r="I40" s="344"/>
      <c r="J40" s="366"/>
      <c r="K40" s="343">
        <v>360</v>
      </c>
      <c r="L40" s="344"/>
      <c r="M40" s="344"/>
      <c r="N40" s="343">
        <f>SUM(Q40+W40)</f>
        <v>286</v>
      </c>
      <c r="O40" s="344"/>
      <c r="P40" s="344"/>
      <c r="Q40" s="343">
        <v>137</v>
      </c>
      <c r="R40" s="344"/>
      <c r="S40" s="344"/>
      <c r="T40" s="344"/>
      <c r="U40" s="344"/>
      <c r="V40" s="344"/>
      <c r="W40" s="343">
        <v>149</v>
      </c>
      <c r="X40" s="344"/>
      <c r="Y40" s="366"/>
      <c r="Z40" s="344">
        <f>SUM(AI40+AC40)</f>
        <v>51</v>
      </c>
      <c r="AA40" s="344"/>
      <c r="AB40" s="344"/>
      <c r="AC40" s="343">
        <v>21</v>
      </c>
      <c r="AD40" s="344"/>
      <c r="AE40" s="344"/>
      <c r="AF40" s="343">
        <v>2</v>
      </c>
      <c r="AG40" s="344"/>
      <c r="AH40" s="366"/>
      <c r="AI40" s="343">
        <v>30</v>
      </c>
      <c r="AJ40" s="344"/>
      <c r="AK40" s="366"/>
      <c r="AL40" s="2"/>
      <c r="AM40" s="1"/>
      <c r="AN40" s="2"/>
    </row>
    <row r="41" spans="2:41" ht="17.25" customHeight="1" x14ac:dyDescent="0.15">
      <c r="B41" s="334"/>
      <c r="C41" s="337"/>
      <c r="D41" s="338"/>
      <c r="E41" s="103" t="s">
        <v>202</v>
      </c>
      <c r="F41" s="102">
        <v>18.600000000000001</v>
      </c>
      <c r="G41" s="103" t="s">
        <v>128</v>
      </c>
      <c r="H41" s="101" t="s">
        <v>202</v>
      </c>
      <c r="I41" s="102">
        <v>11.5</v>
      </c>
      <c r="J41" s="104" t="s">
        <v>128</v>
      </c>
      <c r="K41" s="101" t="s">
        <v>202</v>
      </c>
      <c r="L41" s="102">
        <v>28.1</v>
      </c>
      <c r="M41" s="103" t="s">
        <v>128</v>
      </c>
      <c r="N41" s="101" t="s">
        <v>202</v>
      </c>
      <c r="O41" s="102">
        <v>26</v>
      </c>
      <c r="P41" s="103" t="s">
        <v>128</v>
      </c>
      <c r="Q41" s="101" t="s">
        <v>202</v>
      </c>
      <c r="R41" s="102">
        <v>5.4</v>
      </c>
      <c r="S41" s="103" t="s">
        <v>128</v>
      </c>
      <c r="T41" s="103"/>
      <c r="U41" s="110"/>
      <c r="V41" s="103" t="s">
        <v>128</v>
      </c>
      <c r="W41" s="101" t="s">
        <v>202</v>
      </c>
      <c r="X41" s="102">
        <v>53.6</v>
      </c>
      <c r="Y41" s="104" t="s">
        <v>128</v>
      </c>
      <c r="Z41" s="103" t="s">
        <v>202</v>
      </c>
      <c r="AA41" s="110">
        <v>21.4</v>
      </c>
      <c r="AB41" s="103" t="s">
        <v>128</v>
      </c>
      <c r="AC41" s="101" t="s">
        <v>202</v>
      </c>
      <c r="AD41" s="110">
        <v>5</v>
      </c>
      <c r="AE41" s="103" t="s">
        <v>128</v>
      </c>
      <c r="AF41" s="101" t="s">
        <v>202</v>
      </c>
      <c r="AG41" s="102" t="s">
        <v>241</v>
      </c>
      <c r="AH41" s="104" t="s">
        <v>128</v>
      </c>
      <c r="AI41" s="101" t="s">
        <v>202</v>
      </c>
      <c r="AJ41" s="110">
        <v>36.4</v>
      </c>
      <c r="AK41" s="104" t="s">
        <v>128</v>
      </c>
      <c r="AL41" s="438"/>
      <c r="AM41" s="438"/>
      <c r="AN41" s="438"/>
    </row>
    <row r="42" spans="2:41" ht="17.25" customHeight="1" x14ac:dyDescent="0.15">
      <c r="B42" s="334"/>
      <c r="C42" s="404" t="s">
        <v>16</v>
      </c>
      <c r="D42" s="332"/>
      <c r="E42" s="344">
        <f>SUM(H42:M42)</f>
        <v>1076</v>
      </c>
      <c r="F42" s="344"/>
      <c r="G42" s="344"/>
      <c r="H42" s="343">
        <v>529</v>
      </c>
      <c r="I42" s="344"/>
      <c r="J42" s="366"/>
      <c r="K42" s="343">
        <v>547</v>
      </c>
      <c r="L42" s="344"/>
      <c r="M42" s="344"/>
      <c r="N42" s="343">
        <f>SUM(Q42+W42)</f>
        <v>385</v>
      </c>
      <c r="O42" s="344"/>
      <c r="P42" s="344"/>
      <c r="Q42" s="343">
        <v>188</v>
      </c>
      <c r="R42" s="344"/>
      <c r="S42" s="344"/>
      <c r="T42" s="344"/>
      <c r="U42" s="344"/>
      <c r="V42" s="344"/>
      <c r="W42" s="343">
        <v>197</v>
      </c>
      <c r="X42" s="344"/>
      <c r="Y42" s="366"/>
      <c r="Z42" s="344">
        <f>SUM(AI42+AC42)</f>
        <v>79</v>
      </c>
      <c r="AA42" s="344"/>
      <c r="AB42" s="344"/>
      <c r="AC42" s="343">
        <v>29</v>
      </c>
      <c r="AD42" s="344"/>
      <c r="AE42" s="344"/>
      <c r="AF42" s="343">
        <v>3</v>
      </c>
      <c r="AG42" s="344"/>
      <c r="AH42" s="366"/>
      <c r="AI42" s="343">
        <v>50</v>
      </c>
      <c r="AJ42" s="344"/>
      <c r="AK42" s="366"/>
      <c r="AL42" s="2"/>
      <c r="AM42" s="1"/>
      <c r="AN42" s="2"/>
    </row>
    <row r="43" spans="2:41" ht="17.25" customHeight="1" x14ac:dyDescent="0.15">
      <c r="B43" s="376"/>
      <c r="C43" s="403"/>
      <c r="D43" s="378"/>
      <c r="E43" s="99" t="s">
        <v>202</v>
      </c>
      <c r="F43" s="95">
        <v>3.7</v>
      </c>
      <c r="G43" s="99" t="s">
        <v>128</v>
      </c>
      <c r="H43" s="94" t="s">
        <v>202</v>
      </c>
      <c r="I43" s="95">
        <v>9.5</v>
      </c>
      <c r="J43" s="96" t="s">
        <v>128</v>
      </c>
      <c r="K43" s="94" t="s">
        <v>202</v>
      </c>
      <c r="L43" s="95">
        <v>-1.4</v>
      </c>
      <c r="M43" s="99" t="s">
        <v>128</v>
      </c>
      <c r="N43" s="94" t="s">
        <v>202</v>
      </c>
      <c r="O43" s="95">
        <v>15.3</v>
      </c>
      <c r="P43" s="99" t="s">
        <v>128</v>
      </c>
      <c r="Q43" s="94" t="s">
        <v>202</v>
      </c>
      <c r="R43" s="95">
        <v>29.7</v>
      </c>
      <c r="S43" s="99" t="s">
        <v>128</v>
      </c>
      <c r="T43" s="99"/>
      <c r="U43" s="109"/>
      <c r="V43" s="99" t="s">
        <v>128</v>
      </c>
      <c r="W43" s="94" t="s">
        <v>202</v>
      </c>
      <c r="X43" s="95">
        <v>4.2</v>
      </c>
      <c r="Y43" s="96" t="s">
        <v>128</v>
      </c>
      <c r="Z43" s="99" t="s">
        <v>202</v>
      </c>
      <c r="AA43" s="109">
        <v>21.5</v>
      </c>
      <c r="AB43" s="99" t="s">
        <v>128</v>
      </c>
      <c r="AC43" s="94" t="s">
        <v>202</v>
      </c>
      <c r="AD43" s="109">
        <v>-9.4</v>
      </c>
      <c r="AE43" s="99" t="s">
        <v>128</v>
      </c>
      <c r="AF43" s="94" t="s">
        <v>202</v>
      </c>
      <c r="AG43" s="109">
        <v>-25</v>
      </c>
      <c r="AH43" s="96" t="s">
        <v>128</v>
      </c>
      <c r="AI43" s="94" t="s">
        <v>202</v>
      </c>
      <c r="AJ43" s="109">
        <v>51.5</v>
      </c>
      <c r="AK43" s="96" t="s">
        <v>128</v>
      </c>
      <c r="AL43" s="432"/>
      <c r="AM43" s="432"/>
      <c r="AN43" s="432"/>
    </row>
    <row r="44" spans="2:41" ht="18" customHeight="1" x14ac:dyDescent="0.15">
      <c r="AL44" s="2"/>
      <c r="AM44" s="1"/>
      <c r="AN44" s="2"/>
    </row>
    <row r="45" spans="2:41" x14ac:dyDescent="0.15">
      <c r="B45" s="425" t="s">
        <v>210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</row>
    <row r="46" spans="2:41" x14ac:dyDescent="0.15">
      <c r="B46" s="3"/>
      <c r="C46" s="3"/>
      <c r="D46" s="3"/>
      <c r="E46" s="3"/>
      <c r="AH46" s="32"/>
    </row>
    <row r="49" spans="4:30" x14ac:dyDescent="0.15"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</row>
  </sheetData>
  <sheetProtection selectLockedCells="1" selectUnlockedCells="1"/>
  <mergeCells count="392">
    <mergeCell ref="AC30:AE30"/>
    <mergeCell ref="AC26:AE26"/>
    <mergeCell ref="AF24:AH24"/>
    <mergeCell ref="AI24:AK24"/>
    <mergeCell ref="AF25:AH25"/>
    <mergeCell ref="AI25:AK25"/>
    <mergeCell ref="W25:Y25"/>
    <mergeCell ref="Z25:AB25"/>
    <mergeCell ref="AC25:AE25"/>
    <mergeCell ref="Z26:AB26"/>
    <mergeCell ref="AI17:AK17"/>
    <mergeCell ref="AF28:AH28"/>
    <mergeCell ref="AF19:AH19"/>
    <mergeCell ref="AF17:AH17"/>
    <mergeCell ref="AF18:AH18"/>
    <mergeCell ref="AI18:AK18"/>
    <mergeCell ref="AF20:AH20"/>
    <mergeCell ref="AC19:AE19"/>
    <mergeCell ref="AC17:AE17"/>
    <mergeCell ref="AC20:AE20"/>
    <mergeCell ref="AC27:AE27"/>
    <mergeCell ref="AC18:AE18"/>
    <mergeCell ref="AC21:AE21"/>
    <mergeCell ref="AC23:AE23"/>
    <mergeCell ref="AF26:AH26"/>
    <mergeCell ref="AI26:AK26"/>
    <mergeCell ref="AF23:AH23"/>
    <mergeCell ref="AI23:AK23"/>
    <mergeCell ref="AC24:AE24"/>
    <mergeCell ref="AI20:AK20"/>
    <mergeCell ref="AL43:AN43"/>
    <mergeCell ref="AL41:AN41"/>
    <mergeCell ref="AF30:AH30"/>
    <mergeCell ref="AF32:AH32"/>
    <mergeCell ref="AL35:AN35"/>
    <mergeCell ref="AL28:AN28"/>
    <mergeCell ref="AF27:AH27"/>
    <mergeCell ref="AI28:AK28"/>
    <mergeCell ref="AC32:AE32"/>
    <mergeCell ref="AI30:AK30"/>
    <mergeCell ref="AI32:AK32"/>
    <mergeCell ref="AC28:AE28"/>
    <mergeCell ref="AF34:AH34"/>
    <mergeCell ref="AC34:AE34"/>
    <mergeCell ref="AI27:AK27"/>
    <mergeCell ref="AI40:AK40"/>
    <mergeCell ref="AI38:AK38"/>
    <mergeCell ref="AL39:AN39"/>
    <mergeCell ref="AL37:AN37"/>
    <mergeCell ref="AI36:AK36"/>
    <mergeCell ref="AI34:AK34"/>
    <mergeCell ref="AL33:AN33"/>
    <mergeCell ref="AL31:AN31"/>
    <mergeCell ref="AL29:AN29"/>
    <mergeCell ref="H42:J42"/>
    <mergeCell ref="N42:P42"/>
    <mergeCell ref="AF42:AH42"/>
    <mergeCell ref="AC42:AE42"/>
    <mergeCell ref="H40:J40"/>
    <mergeCell ref="N36:P36"/>
    <mergeCell ref="H38:J38"/>
    <mergeCell ref="K36:M36"/>
    <mergeCell ref="H32:J32"/>
    <mergeCell ref="Q36:S36"/>
    <mergeCell ref="Q38:S38"/>
    <mergeCell ref="T36:V36"/>
    <mergeCell ref="AC36:AE36"/>
    <mergeCell ref="Z36:AB36"/>
    <mergeCell ref="AF36:AH36"/>
    <mergeCell ref="W36:Y36"/>
    <mergeCell ref="W32:Y32"/>
    <mergeCell ref="Q40:S40"/>
    <mergeCell ref="Q32:S32"/>
    <mergeCell ref="K42:M42"/>
    <mergeCell ref="T42:V42"/>
    <mergeCell ref="Z42:AB42"/>
    <mergeCell ref="AC40:AE40"/>
    <mergeCell ref="AF38:AH38"/>
    <mergeCell ref="K40:M40"/>
    <mergeCell ref="K38:M38"/>
    <mergeCell ref="N40:P40"/>
    <mergeCell ref="N38:P38"/>
    <mergeCell ref="AC38:AE38"/>
    <mergeCell ref="Z38:AB38"/>
    <mergeCell ref="Z40:AB40"/>
    <mergeCell ref="AF40:AH40"/>
    <mergeCell ref="T40:V40"/>
    <mergeCell ref="W40:Y40"/>
    <mergeCell ref="W38:Y38"/>
    <mergeCell ref="T38:V38"/>
    <mergeCell ref="AI15:AK15"/>
    <mergeCell ref="Z15:AB15"/>
    <mergeCell ref="AC16:AE16"/>
    <mergeCell ref="Z16:AB16"/>
    <mergeCell ref="AF16:AH16"/>
    <mergeCell ref="AI16:AK16"/>
    <mergeCell ref="AI42:AK42"/>
    <mergeCell ref="Q42:S42"/>
    <mergeCell ref="W42:Y42"/>
    <mergeCell ref="W16:Y16"/>
    <mergeCell ref="W19:Y19"/>
    <mergeCell ref="Z19:AB19"/>
    <mergeCell ref="W17:Y17"/>
    <mergeCell ref="Z17:AB17"/>
    <mergeCell ref="Q19:S19"/>
    <mergeCell ref="T19:V19"/>
    <mergeCell ref="W18:Y18"/>
    <mergeCell ref="Z18:AB18"/>
    <mergeCell ref="AF21:AH21"/>
    <mergeCell ref="AI21:AK21"/>
    <mergeCell ref="AC22:AE22"/>
    <mergeCell ref="AF22:AH22"/>
    <mergeCell ref="AI22:AK22"/>
    <mergeCell ref="AI19:AK19"/>
    <mergeCell ref="W15:Y15"/>
    <mergeCell ref="Q17:S17"/>
    <mergeCell ref="Q16:S16"/>
    <mergeCell ref="Q15:S15"/>
    <mergeCell ref="Q18:S18"/>
    <mergeCell ref="T18:V18"/>
    <mergeCell ref="AC15:AE15"/>
    <mergeCell ref="AF15:AH15"/>
    <mergeCell ref="T17:V17"/>
    <mergeCell ref="T16:V16"/>
    <mergeCell ref="Z32:AB32"/>
    <mergeCell ref="T28:V28"/>
    <mergeCell ref="T26:V26"/>
    <mergeCell ref="W34:Y34"/>
    <mergeCell ref="W30:Y30"/>
    <mergeCell ref="Q21:S21"/>
    <mergeCell ref="T21:V21"/>
    <mergeCell ref="W21:Y21"/>
    <mergeCell ref="Z30:AB30"/>
    <mergeCell ref="Z28:AB28"/>
    <mergeCell ref="Z27:AB27"/>
    <mergeCell ref="Z22:AB22"/>
    <mergeCell ref="W24:Y24"/>
    <mergeCell ref="Z24:AB24"/>
    <mergeCell ref="Q30:S30"/>
    <mergeCell ref="T34:V34"/>
    <mergeCell ref="Q34:S34"/>
    <mergeCell ref="W28:Y28"/>
    <mergeCell ref="Q27:S27"/>
    <mergeCell ref="Q28:S28"/>
    <mergeCell ref="Z34:AB34"/>
    <mergeCell ref="Z21:AB21"/>
    <mergeCell ref="W23:Y23"/>
    <mergeCell ref="Z23:AB23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W7:Y7"/>
    <mergeCell ref="AC12:AE12"/>
    <mergeCell ref="AC13:AE13"/>
    <mergeCell ref="AC10:AE10"/>
    <mergeCell ref="AC14:AE14"/>
    <mergeCell ref="W11:Y11"/>
    <mergeCell ref="W12:Y12"/>
    <mergeCell ref="W13:Y13"/>
    <mergeCell ref="AF14:AH14"/>
    <mergeCell ref="W14:Y14"/>
    <mergeCell ref="AC11:AE11"/>
    <mergeCell ref="Z14:AB14"/>
    <mergeCell ref="Z13:AB13"/>
    <mergeCell ref="AF11:AH11"/>
    <mergeCell ref="Z9:AB9"/>
    <mergeCell ref="Z12:AB12"/>
    <mergeCell ref="Z10:AB10"/>
    <mergeCell ref="Z11:AB11"/>
    <mergeCell ref="T6:V6"/>
    <mergeCell ref="N4:P5"/>
    <mergeCell ref="N6:P6"/>
    <mergeCell ref="T5:V5"/>
    <mergeCell ref="Q4:S5"/>
    <mergeCell ref="N7:P7"/>
    <mergeCell ref="Q7:S7"/>
    <mergeCell ref="Q9:S9"/>
    <mergeCell ref="Q8:S8"/>
    <mergeCell ref="Q13:S13"/>
    <mergeCell ref="T13:V13"/>
    <mergeCell ref="N14:P14"/>
    <mergeCell ref="N25:P25"/>
    <mergeCell ref="N18:P18"/>
    <mergeCell ref="E19:G19"/>
    <mergeCell ref="H19:J19"/>
    <mergeCell ref="K19:M19"/>
    <mergeCell ref="N19:P19"/>
    <mergeCell ref="N16:P16"/>
    <mergeCell ref="E21:G21"/>
    <mergeCell ref="H21:J21"/>
    <mergeCell ref="K21:M21"/>
    <mergeCell ref="N21:P21"/>
    <mergeCell ref="E15:G15"/>
    <mergeCell ref="H15:J15"/>
    <mergeCell ref="E17:G17"/>
    <mergeCell ref="T15:V15"/>
    <mergeCell ref="Q25:S25"/>
    <mergeCell ref="T25:V25"/>
    <mergeCell ref="Q23:S23"/>
    <mergeCell ref="T23:V23"/>
    <mergeCell ref="Q24:S24"/>
    <mergeCell ref="T24:V24"/>
    <mergeCell ref="K32:M32"/>
    <mergeCell ref="H36:J36"/>
    <mergeCell ref="N27:P27"/>
    <mergeCell ref="E24:G24"/>
    <mergeCell ref="H24:J24"/>
    <mergeCell ref="K24:M24"/>
    <mergeCell ref="N24:P24"/>
    <mergeCell ref="K27:M27"/>
    <mergeCell ref="E23:G23"/>
    <mergeCell ref="H23:J23"/>
    <mergeCell ref="K23:M23"/>
    <mergeCell ref="N23:P23"/>
    <mergeCell ref="E25:G25"/>
    <mergeCell ref="H25:J25"/>
    <mergeCell ref="K25:M25"/>
    <mergeCell ref="K30:M30"/>
    <mergeCell ref="N30:P30"/>
    <mergeCell ref="H34:J34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E30:G30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N15:P15"/>
    <mergeCell ref="H28:J28"/>
    <mergeCell ref="K15:M15"/>
    <mergeCell ref="K17:M17"/>
    <mergeCell ref="N17:P17"/>
    <mergeCell ref="E18:G18"/>
    <mergeCell ref="H18:J18"/>
    <mergeCell ref="E20:G20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H20:J20"/>
    <mergeCell ref="K20:M20"/>
    <mergeCell ref="N20:P20"/>
    <mergeCell ref="K26:M26"/>
    <mergeCell ref="B6:B12"/>
    <mergeCell ref="K8:M8"/>
    <mergeCell ref="K9:M9"/>
    <mergeCell ref="C12:D12"/>
    <mergeCell ref="C10:D10"/>
    <mergeCell ref="H8:J8"/>
    <mergeCell ref="C8:D8"/>
    <mergeCell ref="H27:J27"/>
    <mergeCell ref="C11:D11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N10:P10"/>
    <mergeCell ref="Q14:S14"/>
    <mergeCell ref="W6:Y6"/>
    <mergeCell ref="W9:Y9"/>
    <mergeCell ref="AI14:AK14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T32:V32"/>
    <mergeCell ref="B37:B43"/>
    <mergeCell ref="T30:V30"/>
    <mergeCell ref="C39:D39"/>
    <mergeCell ref="Z3:AK3"/>
    <mergeCell ref="Z6:AB6"/>
    <mergeCell ref="Z7:AB7"/>
    <mergeCell ref="Z8:AB8"/>
    <mergeCell ref="W8:Y8"/>
    <mergeCell ref="E10:G10"/>
    <mergeCell ref="H10:J10"/>
    <mergeCell ref="Q20:S20"/>
    <mergeCell ref="T20:V20"/>
    <mergeCell ref="W20:Y20"/>
    <mergeCell ref="Z20:AB20"/>
    <mergeCell ref="H12:J12"/>
    <mergeCell ref="K12:M12"/>
    <mergeCell ref="K18:M18"/>
    <mergeCell ref="E16:G16"/>
    <mergeCell ref="H16:J16"/>
    <mergeCell ref="K16:M16"/>
    <mergeCell ref="H17:J17"/>
    <mergeCell ref="E11:G11"/>
    <mergeCell ref="E8:G8"/>
    <mergeCell ref="Z4:AB5"/>
    <mergeCell ref="K11:M11"/>
    <mergeCell ref="T12:V12"/>
    <mergeCell ref="W4:Y5"/>
    <mergeCell ref="N3:Y3"/>
    <mergeCell ref="B22:C22"/>
    <mergeCell ref="E22:G22"/>
    <mergeCell ref="H22:J22"/>
    <mergeCell ref="K22:M22"/>
    <mergeCell ref="N22:P22"/>
    <mergeCell ref="Q22:S22"/>
    <mergeCell ref="T22:V22"/>
    <mergeCell ref="W22:Y22"/>
    <mergeCell ref="H11:J11"/>
    <mergeCell ref="H9:J9"/>
    <mergeCell ref="T11:V11"/>
    <mergeCell ref="Q11:S11"/>
    <mergeCell ref="W10:Y10"/>
    <mergeCell ref="Q10:S10"/>
    <mergeCell ref="T10:V10"/>
    <mergeCell ref="T9:V9"/>
    <mergeCell ref="Q12:S12"/>
    <mergeCell ref="N12:P12"/>
    <mergeCell ref="E12:G12"/>
    <mergeCell ref="T14:V14"/>
    <mergeCell ref="N8:P8"/>
    <mergeCell ref="C9:D9"/>
    <mergeCell ref="B13:C1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topLeftCell="B1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295" t="s">
        <v>192</v>
      </c>
      <c r="Y2" s="391"/>
      <c r="Z2" s="391"/>
      <c r="AA2" s="391"/>
      <c r="AB2" s="391"/>
    </row>
    <row r="3" spans="2:32" ht="25.5" customHeight="1" x14ac:dyDescent="0.15">
      <c r="B3" s="73"/>
      <c r="C3" s="355" t="s">
        <v>151</v>
      </c>
      <c r="D3" s="356"/>
      <c r="E3" s="306" t="s">
        <v>25</v>
      </c>
      <c r="F3" s="307"/>
      <c r="G3" s="307"/>
      <c r="H3" s="307"/>
      <c r="I3" s="307"/>
      <c r="J3" s="308"/>
      <c r="K3" s="306" t="s">
        <v>26</v>
      </c>
      <c r="L3" s="307"/>
      <c r="M3" s="307"/>
      <c r="N3" s="307"/>
      <c r="O3" s="307"/>
      <c r="P3" s="308"/>
      <c r="Q3" s="306" t="s">
        <v>27</v>
      </c>
      <c r="R3" s="307"/>
      <c r="S3" s="307"/>
      <c r="T3" s="307"/>
      <c r="U3" s="307"/>
      <c r="V3" s="308"/>
      <c r="W3" s="307" t="s">
        <v>28</v>
      </c>
      <c r="X3" s="307"/>
      <c r="Y3" s="307"/>
      <c r="Z3" s="307"/>
      <c r="AA3" s="307"/>
      <c r="AB3" s="308"/>
      <c r="AD3" s="5"/>
      <c r="AE3" s="5"/>
    </row>
    <row r="4" spans="2:32" ht="25.5" customHeight="1" x14ac:dyDescent="0.15">
      <c r="B4" s="74"/>
      <c r="D4" s="86"/>
      <c r="E4" s="415"/>
      <c r="F4" s="416"/>
      <c r="G4" s="416"/>
      <c r="H4" s="444" t="s">
        <v>29</v>
      </c>
      <c r="I4" s="445"/>
      <c r="J4" s="446"/>
      <c r="K4" s="415"/>
      <c r="L4" s="416"/>
      <c r="M4" s="416"/>
      <c r="N4" s="444" t="s">
        <v>29</v>
      </c>
      <c r="O4" s="445"/>
      <c r="P4" s="446"/>
      <c r="Q4" s="415"/>
      <c r="R4" s="416"/>
      <c r="S4" s="416"/>
      <c r="T4" s="444" t="s">
        <v>29</v>
      </c>
      <c r="U4" s="445"/>
      <c r="V4" s="446"/>
      <c r="W4" s="416"/>
      <c r="X4" s="416"/>
      <c r="Y4" s="416"/>
      <c r="Z4" s="444" t="s">
        <v>29</v>
      </c>
      <c r="AA4" s="445"/>
      <c r="AB4" s="446"/>
    </row>
    <row r="5" spans="2:32" ht="25.5" customHeight="1" x14ac:dyDescent="0.15">
      <c r="B5" s="75" t="s">
        <v>5</v>
      </c>
      <c r="D5" s="86"/>
      <c r="E5" s="415"/>
      <c r="F5" s="416"/>
      <c r="G5" s="416"/>
      <c r="H5" s="415" t="s">
        <v>30</v>
      </c>
      <c r="I5" s="416"/>
      <c r="J5" s="447"/>
      <c r="K5" s="415"/>
      <c r="L5" s="416"/>
      <c r="M5" s="416"/>
      <c r="N5" s="415" t="s">
        <v>30</v>
      </c>
      <c r="O5" s="416"/>
      <c r="P5" s="447"/>
      <c r="Q5" s="415"/>
      <c r="R5" s="416"/>
      <c r="S5" s="416"/>
      <c r="T5" s="415" t="s">
        <v>30</v>
      </c>
      <c r="U5" s="416"/>
      <c r="V5" s="447"/>
      <c r="W5" s="416"/>
      <c r="X5" s="416"/>
      <c r="Y5" s="416"/>
      <c r="Z5" s="415" t="s">
        <v>30</v>
      </c>
      <c r="AA5" s="416"/>
      <c r="AB5" s="447"/>
      <c r="AD5" s="52"/>
      <c r="AE5" s="52"/>
      <c r="AF5" s="52"/>
    </row>
    <row r="6" spans="2:32" ht="17.25" customHeight="1" x14ac:dyDescent="0.15">
      <c r="B6" s="322" t="s">
        <v>7</v>
      </c>
      <c r="C6" s="407">
        <v>26</v>
      </c>
      <c r="D6" s="358"/>
      <c r="E6" s="389">
        <v>6686</v>
      </c>
      <c r="F6" s="385"/>
      <c r="G6" s="385"/>
      <c r="H6" s="389">
        <v>3793</v>
      </c>
      <c r="I6" s="385"/>
      <c r="J6" s="390"/>
      <c r="K6" s="389">
        <v>1452</v>
      </c>
      <c r="L6" s="385"/>
      <c r="M6" s="385"/>
      <c r="N6" s="389">
        <v>798</v>
      </c>
      <c r="O6" s="385"/>
      <c r="P6" s="390"/>
      <c r="Q6" s="389">
        <v>2036</v>
      </c>
      <c r="R6" s="385"/>
      <c r="S6" s="385"/>
      <c r="T6" s="389">
        <v>886</v>
      </c>
      <c r="U6" s="385"/>
      <c r="V6" s="390"/>
      <c r="W6" s="385">
        <v>530</v>
      </c>
      <c r="X6" s="385"/>
      <c r="Y6" s="385"/>
      <c r="Z6" s="389">
        <v>246</v>
      </c>
      <c r="AA6" s="385"/>
      <c r="AB6" s="390"/>
      <c r="AD6" s="241"/>
      <c r="AE6" s="241"/>
      <c r="AF6" s="241"/>
    </row>
    <row r="7" spans="2:32" ht="17.25" customHeight="1" x14ac:dyDescent="0.15">
      <c r="B7" s="323"/>
      <c r="C7" s="327">
        <v>27</v>
      </c>
      <c r="D7" s="326"/>
      <c r="E7" s="386">
        <v>6570</v>
      </c>
      <c r="F7" s="387"/>
      <c r="G7" s="387"/>
      <c r="H7" s="386">
        <v>3659</v>
      </c>
      <c r="I7" s="387"/>
      <c r="J7" s="388"/>
      <c r="K7" s="386">
        <v>1478</v>
      </c>
      <c r="L7" s="387"/>
      <c r="M7" s="387"/>
      <c r="N7" s="386">
        <v>808</v>
      </c>
      <c r="O7" s="387"/>
      <c r="P7" s="388"/>
      <c r="Q7" s="386">
        <v>1980</v>
      </c>
      <c r="R7" s="387"/>
      <c r="S7" s="387"/>
      <c r="T7" s="386">
        <v>844</v>
      </c>
      <c r="U7" s="387"/>
      <c r="V7" s="388"/>
      <c r="W7" s="387">
        <v>558</v>
      </c>
      <c r="X7" s="387"/>
      <c r="Y7" s="387"/>
      <c r="Z7" s="386">
        <v>259</v>
      </c>
      <c r="AA7" s="387"/>
      <c r="AB7" s="388"/>
      <c r="AD7" s="241"/>
      <c r="AE7" s="241"/>
      <c r="AF7" s="241"/>
    </row>
    <row r="8" spans="2:32" ht="17.25" customHeight="1" x14ac:dyDescent="0.15">
      <c r="B8" s="323"/>
      <c r="C8" s="327">
        <v>28</v>
      </c>
      <c r="D8" s="326"/>
      <c r="E8" s="386">
        <v>6486</v>
      </c>
      <c r="F8" s="387"/>
      <c r="G8" s="387"/>
      <c r="H8" s="386">
        <v>3659</v>
      </c>
      <c r="I8" s="387"/>
      <c r="J8" s="388"/>
      <c r="K8" s="386">
        <v>1447</v>
      </c>
      <c r="L8" s="387"/>
      <c r="M8" s="387"/>
      <c r="N8" s="386">
        <v>799</v>
      </c>
      <c r="O8" s="387"/>
      <c r="P8" s="388"/>
      <c r="Q8" s="386">
        <v>1926</v>
      </c>
      <c r="R8" s="387"/>
      <c r="S8" s="387"/>
      <c r="T8" s="386">
        <v>870</v>
      </c>
      <c r="U8" s="387"/>
      <c r="V8" s="388"/>
      <c r="W8" s="387">
        <v>584</v>
      </c>
      <c r="X8" s="387"/>
      <c r="Y8" s="387"/>
      <c r="Z8" s="386">
        <v>278</v>
      </c>
      <c r="AA8" s="387"/>
      <c r="AB8" s="388"/>
      <c r="AD8" s="241"/>
      <c r="AE8" s="241"/>
      <c r="AF8" s="241"/>
    </row>
    <row r="9" spans="2:32" ht="17.25" customHeight="1" x14ac:dyDescent="0.15">
      <c r="B9" s="323"/>
      <c r="C9" s="327">
        <v>29</v>
      </c>
      <c r="D9" s="326"/>
      <c r="E9" s="386">
        <v>6362</v>
      </c>
      <c r="F9" s="387"/>
      <c r="G9" s="387"/>
      <c r="H9" s="386">
        <v>3543</v>
      </c>
      <c r="I9" s="387"/>
      <c r="J9" s="388"/>
      <c r="K9" s="386">
        <v>1470</v>
      </c>
      <c r="L9" s="387"/>
      <c r="M9" s="387"/>
      <c r="N9" s="386">
        <v>819</v>
      </c>
      <c r="O9" s="387"/>
      <c r="P9" s="388"/>
      <c r="Q9" s="386">
        <v>1892</v>
      </c>
      <c r="R9" s="387"/>
      <c r="S9" s="387"/>
      <c r="T9" s="386">
        <v>847</v>
      </c>
      <c r="U9" s="387"/>
      <c r="V9" s="388"/>
      <c r="W9" s="387">
        <v>595</v>
      </c>
      <c r="X9" s="387"/>
      <c r="Y9" s="387"/>
      <c r="Z9" s="386">
        <v>288</v>
      </c>
      <c r="AA9" s="387"/>
      <c r="AB9" s="388"/>
      <c r="AD9" s="241"/>
      <c r="AE9" s="241"/>
      <c r="AF9" s="241"/>
    </row>
    <row r="10" spans="2:32" ht="17.25" customHeight="1" x14ac:dyDescent="0.15">
      <c r="B10" s="323"/>
      <c r="C10" s="327">
        <v>30</v>
      </c>
      <c r="D10" s="326"/>
      <c r="E10" s="386">
        <v>6391</v>
      </c>
      <c r="F10" s="387"/>
      <c r="G10" s="387"/>
      <c r="H10" s="386">
        <v>3570</v>
      </c>
      <c r="I10" s="387"/>
      <c r="J10" s="388"/>
      <c r="K10" s="386">
        <v>1491</v>
      </c>
      <c r="L10" s="387"/>
      <c r="M10" s="387"/>
      <c r="N10" s="386">
        <v>848</v>
      </c>
      <c r="O10" s="387"/>
      <c r="P10" s="388"/>
      <c r="Q10" s="386">
        <v>1686</v>
      </c>
      <c r="R10" s="387"/>
      <c r="S10" s="387"/>
      <c r="T10" s="386">
        <v>790</v>
      </c>
      <c r="U10" s="387"/>
      <c r="V10" s="388"/>
      <c r="W10" s="387">
        <v>595</v>
      </c>
      <c r="X10" s="387"/>
      <c r="Y10" s="387"/>
      <c r="Z10" s="386">
        <v>291</v>
      </c>
      <c r="AA10" s="387"/>
      <c r="AB10" s="388"/>
      <c r="AD10" s="241"/>
      <c r="AE10" s="241"/>
      <c r="AF10" s="241"/>
    </row>
    <row r="11" spans="2:32" ht="17.25" customHeight="1" x14ac:dyDescent="0.15">
      <c r="B11" s="323"/>
      <c r="C11" s="330" t="s">
        <v>233</v>
      </c>
      <c r="D11" s="326"/>
      <c r="E11" s="382">
        <v>6811</v>
      </c>
      <c r="F11" s="387"/>
      <c r="G11" s="387"/>
      <c r="H11" s="382">
        <v>3899</v>
      </c>
      <c r="I11" s="387"/>
      <c r="J11" s="387"/>
      <c r="K11" s="382">
        <v>1573</v>
      </c>
      <c r="L11" s="387"/>
      <c r="M11" s="387"/>
      <c r="N11" s="382">
        <v>901</v>
      </c>
      <c r="O11" s="387"/>
      <c r="P11" s="387"/>
      <c r="Q11" s="382">
        <v>1640</v>
      </c>
      <c r="R11" s="387"/>
      <c r="S11" s="387"/>
      <c r="T11" s="382">
        <v>810</v>
      </c>
      <c r="U11" s="387"/>
      <c r="V11" s="387"/>
      <c r="W11" s="382">
        <v>564</v>
      </c>
      <c r="X11" s="387"/>
      <c r="Y11" s="387"/>
      <c r="Z11" s="382">
        <v>287</v>
      </c>
      <c r="AA11" s="387"/>
      <c r="AB11" s="388"/>
      <c r="AD11" s="241"/>
      <c r="AE11" s="241"/>
      <c r="AF11" s="241"/>
    </row>
    <row r="12" spans="2:32" ht="17.25" customHeight="1" x14ac:dyDescent="0.15">
      <c r="B12" s="324"/>
      <c r="C12" s="328">
        <v>2</v>
      </c>
      <c r="D12" s="329"/>
      <c r="E12" s="392">
        <v>8211</v>
      </c>
      <c r="F12" s="393"/>
      <c r="G12" s="393"/>
      <c r="H12" s="392">
        <v>4859</v>
      </c>
      <c r="I12" s="393"/>
      <c r="J12" s="393"/>
      <c r="K12" s="392">
        <v>1631</v>
      </c>
      <c r="L12" s="393"/>
      <c r="M12" s="393"/>
      <c r="N12" s="392">
        <v>969</v>
      </c>
      <c r="O12" s="393"/>
      <c r="P12" s="393"/>
      <c r="Q12" s="392">
        <v>1549</v>
      </c>
      <c r="R12" s="393"/>
      <c r="S12" s="393"/>
      <c r="T12" s="392">
        <v>766</v>
      </c>
      <c r="U12" s="393"/>
      <c r="V12" s="393"/>
      <c r="W12" s="392">
        <v>517</v>
      </c>
      <c r="X12" s="393"/>
      <c r="Y12" s="393"/>
      <c r="Z12" s="392">
        <v>265</v>
      </c>
      <c r="AA12" s="393"/>
      <c r="AB12" s="394"/>
      <c r="AD12" s="240"/>
      <c r="AE12" s="241"/>
      <c r="AF12" s="241"/>
    </row>
    <row r="13" spans="2:32" ht="17.25" customHeight="1" x14ac:dyDescent="0.15">
      <c r="B13" s="319" t="s">
        <v>229</v>
      </c>
      <c r="C13" s="320"/>
      <c r="D13" s="87" t="s">
        <v>216</v>
      </c>
      <c r="E13" s="382">
        <v>7935</v>
      </c>
      <c r="F13" s="383"/>
      <c r="G13" s="384"/>
      <c r="H13" s="382">
        <v>4762</v>
      </c>
      <c r="I13" s="383"/>
      <c r="J13" s="384"/>
      <c r="K13" s="382">
        <v>1601</v>
      </c>
      <c r="L13" s="383"/>
      <c r="M13" s="384"/>
      <c r="N13" s="382">
        <v>955</v>
      </c>
      <c r="O13" s="383"/>
      <c r="P13" s="384"/>
      <c r="Q13" s="382">
        <v>1268</v>
      </c>
      <c r="R13" s="383"/>
      <c r="S13" s="384"/>
      <c r="T13" s="382">
        <v>612</v>
      </c>
      <c r="U13" s="383"/>
      <c r="V13" s="384"/>
      <c r="W13" s="382">
        <v>440</v>
      </c>
      <c r="X13" s="383"/>
      <c r="Y13" s="384"/>
      <c r="Z13" s="382">
        <v>210</v>
      </c>
      <c r="AA13" s="383"/>
      <c r="AB13" s="384"/>
      <c r="AC13" s="51"/>
      <c r="AD13" s="239"/>
      <c r="AE13" s="241"/>
      <c r="AF13" s="241"/>
    </row>
    <row r="14" spans="2:32" s="208" customFormat="1" ht="17.25" customHeight="1" x14ac:dyDescent="0.15">
      <c r="B14" s="200"/>
      <c r="C14" s="204"/>
      <c r="D14" s="202"/>
      <c r="E14" s="397"/>
      <c r="F14" s="398"/>
      <c r="G14" s="398"/>
      <c r="H14" s="397"/>
      <c r="I14" s="398"/>
      <c r="J14" s="398"/>
      <c r="K14" s="395"/>
      <c r="L14" s="396"/>
      <c r="M14" s="396"/>
      <c r="N14" s="397"/>
      <c r="O14" s="398"/>
      <c r="P14" s="398"/>
      <c r="Q14" s="397"/>
      <c r="R14" s="398"/>
      <c r="S14" s="398"/>
      <c r="T14" s="397"/>
      <c r="U14" s="398"/>
      <c r="V14" s="398"/>
      <c r="W14" s="395"/>
      <c r="X14" s="396"/>
      <c r="Y14" s="396"/>
      <c r="Z14" s="397"/>
      <c r="AA14" s="398"/>
      <c r="AB14" s="448"/>
      <c r="AC14" s="209"/>
      <c r="AD14" s="239"/>
      <c r="AE14" s="207"/>
      <c r="AF14" s="207"/>
    </row>
    <row r="15" spans="2:32" ht="17.25" customHeight="1" x14ac:dyDescent="0.15">
      <c r="B15" s="98"/>
      <c r="C15" s="66"/>
      <c r="D15" s="87" t="s">
        <v>217</v>
      </c>
      <c r="E15" s="382">
        <v>8059</v>
      </c>
      <c r="F15" s="383"/>
      <c r="G15" s="384"/>
      <c r="H15" s="382">
        <v>4846</v>
      </c>
      <c r="I15" s="383"/>
      <c r="J15" s="384"/>
      <c r="K15" s="382">
        <v>1722</v>
      </c>
      <c r="L15" s="383"/>
      <c r="M15" s="384"/>
      <c r="N15" s="382">
        <v>1023</v>
      </c>
      <c r="O15" s="383"/>
      <c r="P15" s="384"/>
      <c r="Q15" s="382">
        <v>1621</v>
      </c>
      <c r="R15" s="383"/>
      <c r="S15" s="384"/>
      <c r="T15" s="382">
        <v>762</v>
      </c>
      <c r="U15" s="383"/>
      <c r="V15" s="384"/>
      <c r="W15" s="382">
        <v>513</v>
      </c>
      <c r="X15" s="383"/>
      <c r="Y15" s="384"/>
      <c r="Z15" s="382">
        <v>242</v>
      </c>
      <c r="AA15" s="383"/>
      <c r="AB15" s="384"/>
      <c r="AD15" s="239"/>
      <c r="AE15" s="241"/>
      <c r="AF15" s="241"/>
    </row>
    <row r="16" spans="2:32" ht="17.25" customHeight="1" x14ac:dyDescent="0.15">
      <c r="B16" s="98"/>
      <c r="C16" s="66"/>
      <c r="D16" s="87" t="s">
        <v>218</v>
      </c>
      <c r="E16" s="382">
        <v>7985</v>
      </c>
      <c r="F16" s="383"/>
      <c r="G16" s="384"/>
      <c r="H16" s="382">
        <v>4745</v>
      </c>
      <c r="I16" s="383"/>
      <c r="J16" s="384"/>
      <c r="K16" s="382">
        <v>1598</v>
      </c>
      <c r="L16" s="383"/>
      <c r="M16" s="384"/>
      <c r="N16" s="382">
        <v>942</v>
      </c>
      <c r="O16" s="383"/>
      <c r="P16" s="384"/>
      <c r="Q16" s="382">
        <v>1507</v>
      </c>
      <c r="R16" s="383"/>
      <c r="S16" s="384"/>
      <c r="T16" s="382">
        <v>741</v>
      </c>
      <c r="U16" s="383"/>
      <c r="V16" s="384"/>
      <c r="W16" s="382">
        <v>468</v>
      </c>
      <c r="X16" s="383"/>
      <c r="Y16" s="384"/>
      <c r="Z16" s="382">
        <v>252</v>
      </c>
      <c r="AA16" s="383"/>
      <c r="AB16" s="384"/>
      <c r="AD16" s="239"/>
      <c r="AE16" s="241"/>
      <c r="AF16" s="241"/>
    </row>
    <row r="17" spans="2:32" ht="17.25" customHeight="1" x14ac:dyDescent="0.15">
      <c r="B17" s="78"/>
      <c r="C17" s="212"/>
      <c r="D17" s="87" t="s">
        <v>222</v>
      </c>
      <c r="E17" s="382">
        <v>8052</v>
      </c>
      <c r="F17" s="383"/>
      <c r="G17" s="384"/>
      <c r="H17" s="382">
        <v>4715</v>
      </c>
      <c r="I17" s="383"/>
      <c r="J17" s="384"/>
      <c r="K17" s="382">
        <v>1338</v>
      </c>
      <c r="L17" s="383"/>
      <c r="M17" s="384"/>
      <c r="N17" s="382">
        <v>718</v>
      </c>
      <c r="O17" s="383"/>
      <c r="P17" s="384"/>
      <c r="Q17" s="382">
        <v>1342</v>
      </c>
      <c r="R17" s="383"/>
      <c r="S17" s="384"/>
      <c r="T17" s="382">
        <v>636</v>
      </c>
      <c r="U17" s="383"/>
      <c r="V17" s="384"/>
      <c r="W17" s="382">
        <v>427</v>
      </c>
      <c r="X17" s="383"/>
      <c r="Y17" s="384"/>
      <c r="Z17" s="382">
        <v>230</v>
      </c>
      <c r="AA17" s="383"/>
      <c r="AB17" s="384"/>
      <c r="AD17" s="239"/>
      <c r="AE17" s="241"/>
      <c r="AF17" s="241"/>
    </row>
    <row r="18" spans="2:32" ht="17.25" customHeight="1" x14ac:dyDescent="0.15">
      <c r="B18" s="98"/>
      <c r="C18" s="66"/>
      <c r="D18" s="87" t="s">
        <v>224</v>
      </c>
      <c r="E18" s="382">
        <v>8354</v>
      </c>
      <c r="F18" s="383"/>
      <c r="G18" s="384"/>
      <c r="H18" s="382">
        <v>4879</v>
      </c>
      <c r="I18" s="383"/>
      <c r="J18" s="384"/>
      <c r="K18" s="382">
        <v>1546</v>
      </c>
      <c r="L18" s="383"/>
      <c r="M18" s="384"/>
      <c r="N18" s="382">
        <v>894</v>
      </c>
      <c r="O18" s="383"/>
      <c r="P18" s="384"/>
      <c r="Q18" s="382">
        <v>1557</v>
      </c>
      <c r="R18" s="383"/>
      <c r="S18" s="384"/>
      <c r="T18" s="382">
        <v>775</v>
      </c>
      <c r="U18" s="383"/>
      <c r="V18" s="384"/>
      <c r="W18" s="382">
        <v>498</v>
      </c>
      <c r="X18" s="383"/>
      <c r="Y18" s="384"/>
      <c r="Z18" s="382">
        <v>239</v>
      </c>
      <c r="AA18" s="383"/>
      <c r="AB18" s="384"/>
      <c r="AD18" s="239"/>
      <c r="AE18" s="241"/>
      <c r="AF18" s="241"/>
    </row>
    <row r="19" spans="2:32" ht="17.25" customHeight="1" x14ac:dyDescent="0.15">
      <c r="B19" s="78"/>
      <c r="C19" s="212"/>
      <c r="D19" s="87" t="s">
        <v>225</v>
      </c>
      <c r="E19" s="382">
        <v>8635</v>
      </c>
      <c r="F19" s="383"/>
      <c r="G19" s="384"/>
      <c r="H19" s="382">
        <v>5061</v>
      </c>
      <c r="I19" s="383"/>
      <c r="J19" s="384"/>
      <c r="K19" s="382">
        <v>1724</v>
      </c>
      <c r="L19" s="383"/>
      <c r="M19" s="384"/>
      <c r="N19" s="382">
        <v>1003</v>
      </c>
      <c r="O19" s="383"/>
      <c r="P19" s="384"/>
      <c r="Q19" s="382">
        <v>1606</v>
      </c>
      <c r="R19" s="383"/>
      <c r="S19" s="384"/>
      <c r="T19" s="382">
        <v>769</v>
      </c>
      <c r="U19" s="383"/>
      <c r="V19" s="384"/>
      <c r="W19" s="382">
        <v>548</v>
      </c>
      <c r="X19" s="383"/>
      <c r="Y19" s="384"/>
      <c r="Z19" s="382">
        <v>276</v>
      </c>
      <c r="AA19" s="383"/>
      <c r="AB19" s="384"/>
      <c r="AD19" s="239"/>
      <c r="AE19" s="241"/>
      <c r="AF19" s="241"/>
    </row>
    <row r="20" spans="2:32" ht="17.25" customHeight="1" x14ac:dyDescent="0.15">
      <c r="B20" s="78"/>
      <c r="C20" s="212"/>
      <c r="D20" s="87" t="s">
        <v>226</v>
      </c>
      <c r="E20" s="382">
        <v>8367</v>
      </c>
      <c r="F20" s="383"/>
      <c r="G20" s="384"/>
      <c r="H20" s="382">
        <v>4929</v>
      </c>
      <c r="I20" s="383"/>
      <c r="J20" s="384"/>
      <c r="K20" s="382">
        <v>1231</v>
      </c>
      <c r="L20" s="383"/>
      <c r="M20" s="384"/>
      <c r="N20" s="382">
        <v>703</v>
      </c>
      <c r="O20" s="383"/>
      <c r="P20" s="384"/>
      <c r="Q20" s="382">
        <v>1392</v>
      </c>
      <c r="R20" s="383"/>
      <c r="S20" s="384"/>
      <c r="T20" s="382">
        <v>664</v>
      </c>
      <c r="U20" s="383"/>
      <c r="V20" s="384"/>
      <c r="W20" s="382">
        <v>494</v>
      </c>
      <c r="X20" s="383"/>
      <c r="Y20" s="384"/>
      <c r="Z20" s="382">
        <v>253</v>
      </c>
      <c r="AA20" s="383"/>
      <c r="AB20" s="384"/>
      <c r="AD20" s="239"/>
      <c r="AE20" s="241"/>
      <c r="AF20" s="241"/>
    </row>
    <row r="21" spans="2:32" ht="17.25" customHeight="1" x14ac:dyDescent="0.15">
      <c r="B21" s="78"/>
      <c r="C21" s="212"/>
      <c r="D21" s="87" t="s">
        <v>227</v>
      </c>
      <c r="E21" s="382">
        <v>8069</v>
      </c>
      <c r="F21" s="383"/>
      <c r="G21" s="384"/>
      <c r="H21" s="382">
        <v>4766</v>
      </c>
      <c r="I21" s="383"/>
      <c r="J21" s="384"/>
      <c r="K21" s="382">
        <v>1260</v>
      </c>
      <c r="L21" s="383"/>
      <c r="M21" s="384"/>
      <c r="N21" s="382">
        <v>744</v>
      </c>
      <c r="O21" s="383"/>
      <c r="P21" s="384"/>
      <c r="Q21" s="382">
        <v>1191</v>
      </c>
      <c r="R21" s="383"/>
      <c r="S21" s="384"/>
      <c r="T21" s="382">
        <v>585</v>
      </c>
      <c r="U21" s="383"/>
      <c r="V21" s="384"/>
      <c r="W21" s="382">
        <v>443</v>
      </c>
      <c r="X21" s="383"/>
      <c r="Y21" s="384"/>
      <c r="Z21" s="382">
        <v>222</v>
      </c>
      <c r="AA21" s="383"/>
      <c r="AB21" s="384"/>
      <c r="AD21" s="239"/>
      <c r="AE21" s="241"/>
      <c r="AF21" s="241"/>
    </row>
    <row r="22" spans="2:32" ht="17.25" customHeight="1" x14ac:dyDescent="0.15">
      <c r="B22" s="319" t="s">
        <v>239</v>
      </c>
      <c r="C22" s="320"/>
      <c r="D22" s="87" t="s">
        <v>228</v>
      </c>
      <c r="E22" s="382">
        <v>8157</v>
      </c>
      <c r="F22" s="383"/>
      <c r="G22" s="384"/>
      <c r="H22" s="382">
        <v>4792</v>
      </c>
      <c r="I22" s="383"/>
      <c r="J22" s="384"/>
      <c r="K22" s="382">
        <v>1683</v>
      </c>
      <c r="L22" s="383"/>
      <c r="M22" s="384"/>
      <c r="N22" s="382">
        <v>990</v>
      </c>
      <c r="O22" s="383"/>
      <c r="P22" s="384"/>
      <c r="Q22" s="382">
        <v>1510</v>
      </c>
      <c r="R22" s="383"/>
      <c r="S22" s="384"/>
      <c r="T22" s="382">
        <v>743</v>
      </c>
      <c r="U22" s="383"/>
      <c r="V22" s="384"/>
      <c r="W22" s="382">
        <v>450</v>
      </c>
      <c r="X22" s="383"/>
      <c r="Y22" s="384"/>
      <c r="Z22" s="382">
        <v>222</v>
      </c>
      <c r="AA22" s="383"/>
      <c r="AB22" s="384"/>
      <c r="AD22" s="241"/>
      <c r="AE22" s="241"/>
      <c r="AF22" s="241"/>
    </row>
    <row r="23" spans="2:32" ht="17.25" customHeight="1" x14ac:dyDescent="0.15">
      <c r="B23" s="78"/>
      <c r="C23" s="212"/>
      <c r="D23" s="87" t="s">
        <v>231</v>
      </c>
      <c r="E23" s="382">
        <v>8373</v>
      </c>
      <c r="F23" s="383"/>
      <c r="G23" s="384"/>
      <c r="H23" s="382">
        <v>4940</v>
      </c>
      <c r="I23" s="383"/>
      <c r="J23" s="384"/>
      <c r="K23" s="382">
        <v>1695</v>
      </c>
      <c r="L23" s="383"/>
      <c r="M23" s="384"/>
      <c r="N23" s="382">
        <v>989</v>
      </c>
      <c r="O23" s="383"/>
      <c r="P23" s="384"/>
      <c r="Q23" s="382">
        <v>2029</v>
      </c>
      <c r="R23" s="383"/>
      <c r="S23" s="384"/>
      <c r="T23" s="382">
        <v>1046</v>
      </c>
      <c r="U23" s="383"/>
      <c r="V23" s="384"/>
      <c r="W23" s="382">
        <v>541</v>
      </c>
      <c r="X23" s="383"/>
      <c r="Y23" s="384"/>
      <c r="Z23" s="382">
        <v>277</v>
      </c>
      <c r="AA23" s="383"/>
      <c r="AB23" s="384"/>
      <c r="AD23" s="241"/>
      <c r="AE23" s="241"/>
      <c r="AF23" s="241"/>
    </row>
    <row r="24" spans="2:32" ht="17.25" customHeight="1" x14ac:dyDescent="0.15">
      <c r="B24" s="78"/>
      <c r="C24" s="212"/>
      <c r="D24" s="87" t="s">
        <v>213</v>
      </c>
      <c r="E24" s="382">
        <v>8587</v>
      </c>
      <c r="F24" s="383"/>
      <c r="G24" s="384"/>
      <c r="H24" s="382">
        <v>5089</v>
      </c>
      <c r="I24" s="383"/>
      <c r="J24" s="384"/>
      <c r="K24" s="382">
        <v>1832</v>
      </c>
      <c r="L24" s="383"/>
      <c r="M24" s="384"/>
      <c r="N24" s="382">
        <v>1117</v>
      </c>
      <c r="O24" s="383"/>
      <c r="P24" s="384"/>
      <c r="Q24" s="382">
        <v>2041</v>
      </c>
      <c r="R24" s="383"/>
      <c r="S24" s="384"/>
      <c r="T24" s="382">
        <v>1115</v>
      </c>
      <c r="U24" s="383"/>
      <c r="V24" s="384"/>
      <c r="W24" s="382">
        <v>814</v>
      </c>
      <c r="X24" s="383"/>
      <c r="Y24" s="384"/>
      <c r="Z24" s="382">
        <v>454</v>
      </c>
      <c r="AA24" s="383"/>
      <c r="AB24" s="384"/>
      <c r="AD24" s="249"/>
      <c r="AE24" s="249"/>
      <c r="AF24" s="249"/>
    </row>
    <row r="25" spans="2:32" ht="17.25" customHeight="1" x14ac:dyDescent="0.15">
      <c r="B25" s="78"/>
      <c r="C25" s="212"/>
      <c r="D25" s="87" t="s">
        <v>215</v>
      </c>
      <c r="E25" s="382">
        <v>8958</v>
      </c>
      <c r="F25" s="383"/>
      <c r="G25" s="384"/>
      <c r="H25" s="382">
        <v>5520</v>
      </c>
      <c r="I25" s="383"/>
      <c r="J25" s="384"/>
      <c r="K25" s="382">
        <v>2430</v>
      </c>
      <c r="L25" s="383"/>
      <c r="M25" s="384"/>
      <c r="N25" s="382">
        <v>1674</v>
      </c>
      <c r="O25" s="383"/>
      <c r="P25" s="384"/>
      <c r="Q25" s="382">
        <v>1727</v>
      </c>
      <c r="R25" s="383"/>
      <c r="S25" s="384"/>
      <c r="T25" s="382">
        <v>855</v>
      </c>
      <c r="U25" s="383"/>
      <c r="V25" s="384"/>
      <c r="W25" s="382">
        <v>582</v>
      </c>
      <c r="X25" s="383"/>
      <c r="Y25" s="384"/>
      <c r="Z25" s="382">
        <v>305</v>
      </c>
      <c r="AA25" s="383"/>
      <c r="AB25" s="384"/>
      <c r="AD25" s="251"/>
      <c r="AE25" s="251"/>
      <c r="AF25" s="251"/>
    </row>
    <row r="26" spans="2:32" ht="17.25" customHeight="1" x14ac:dyDescent="0.15">
      <c r="B26" s="232"/>
      <c r="C26" s="233"/>
      <c r="D26" s="91" t="s">
        <v>216</v>
      </c>
      <c r="E26" s="400">
        <f>E28+E30+E34+E36+E38+E40+E42</f>
        <v>8728</v>
      </c>
      <c r="F26" s="401"/>
      <c r="G26" s="402"/>
      <c r="H26" s="400">
        <f>H28+H30+H34+H36+H38+H40+H42</f>
        <v>5429</v>
      </c>
      <c r="I26" s="401"/>
      <c r="J26" s="402"/>
      <c r="K26" s="400">
        <f>K28+K30+K34+K36+K38+K40+K42</f>
        <v>1552</v>
      </c>
      <c r="L26" s="401"/>
      <c r="M26" s="402"/>
      <c r="N26" s="400">
        <f>N28+N30+N34+N36+N38+N40+N42</f>
        <v>966</v>
      </c>
      <c r="O26" s="401"/>
      <c r="P26" s="402"/>
      <c r="Q26" s="400">
        <f>Q28+Q30+Q34+Q36+Q38+Q40+Q42</f>
        <v>1437</v>
      </c>
      <c r="R26" s="401"/>
      <c r="S26" s="402"/>
      <c r="T26" s="400">
        <f>T28+T30+T34+T36+T38+T40+T42</f>
        <v>714</v>
      </c>
      <c r="U26" s="401"/>
      <c r="V26" s="402"/>
      <c r="W26" s="400">
        <f>W28+W30+W34+W36+W38+W40+W42</f>
        <v>505</v>
      </c>
      <c r="X26" s="401"/>
      <c r="Y26" s="402"/>
      <c r="Z26" s="400">
        <f>Z28+Z30+Z34+Z36+Z38+Z40+Z42</f>
        <v>285</v>
      </c>
      <c r="AA26" s="401"/>
      <c r="AB26" s="402"/>
      <c r="AD26" s="241"/>
      <c r="AE26" s="241"/>
      <c r="AF26" s="241"/>
    </row>
    <row r="27" spans="2:32" ht="20.25" customHeight="1" x14ac:dyDescent="0.15">
      <c r="B27" s="453" t="s">
        <v>8</v>
      </c>
      <c r="C27" s="451"/>
      <c r="D27" s="452"/>
      <c r="E27" s="441">
        <f>IF(ISERROR((E26-E13)/E13*100),"―",(E26-E13)/E13*100)</f>
        <v>9.9936988027725278</v>
      </c>
      <c r="F27" s="442"/>
      <c r="G27" s="442"/>
      <c r="H27" s="441">
        <f>IF(ISERROR((H26-H13)/H13*100),"―",(H26-H13)/H13*100)</f>
        <v>14.006719865602687</v>
      </c>
      <c r="I27" s="442"/>
      <c r="J27" s="443"/>
      <c r="K27" s="441">
        <f>IF(ISERROR((K26-K13)/K13*100),"―",(K26-K13)/K13*100)</f>
        <v>-3.0605871330418486</v>
      </c>
      <c r="L27" s="442"/>
      <c r="M27" s="442"/>
      <c r="N27" s="441">
        <f>IF(ISERROR((N26-N13)/N13*100),"―",(N26-N13)/N13*100)</f>
        <v>1.1518324607329842</v>
      </c>
      <c r="O27" s="442"/>
      <c r="P27" s="443"/>
      <c r="Q27" s="441">
        <f>IF(ISERROR((Q26-Q13)/Q13*100),"―",(Q26-Q13)/Q13*100)</f>
        <v>13.32807570977918</v>
      </c>
      <c r="R27" s="442"/>
      <c r="S27" s="442"/>
      <c r="T27" s="441">
        <f>IF(ISERROR((T26-T13)/T13*100),"―",(T26-T13)/T13*100)</f>
        <v>16.666666666666664</v>
      </c>
      <c r="U27" s="442"/>
      <c r="V27" s="443"/>
      <c r="W27" s="442">
        <f>IF(ISERROR((W26-W13)/W13*100),"―",(W26-W13)/W13*100)</f>
        <v>14.772727272727273</v>
      </c>
      <c r="X27" s="442"/>
      <c r="Y27" s="442"/>
      <c r="Z27" s="441">
        <f>IF(ISERROR((Z26-Z13)/Z13*100),"―",(Z26-Z13)/Z13*100)</f>
        <v>35.714285714285715</v>
      </c>
      <c r="AA27" s="442"/>
      <c r="AB27" s="443"/>
      <c r="AD27" s="243"/>
      <c r="AE27" s="243"/>
      <c r="AF27" s="243"/>
    </row>
    <row r="28" spans="2:32" ht="17.25" customHeight="1" x14ac:dyDescent="0.15">
      <c r="B28" s="333" t="s">
        <v>88</v>
      </c>
      <c r="C28" s="449" t="s">
        <v>9</v>
      </c>
      <c r="D28" s="336"/>
      <c r="E28" s="341">
        <v>4931</v>
      </c>
      <c r="F28" s="342"/>
      <c r="G28" s="342"/>
      <c r="H28" s="341">
        <v>3000</v>
      </c>
      <c r="I28" s="342"/>
      <c r="J28" s="367"/>
      <c r="K28" s="341">
        <v>836</v>
      </c>
      <c r="L28" s="342"/>
      <c r="M28" s="342"/>
      <c r="N28" s="341">
        <v>513</v>
      </c>
      <c r="O28" s="342"/>
      <c r="P28" s="367"/>
      <c r="Q28" s="341">
        <v>746</v>
      </c>
      <c r="R28" s="342"/>
      <c r="S28" s="342"/>
      <c r="T28" s="341">
        <v>349</v>
      </c>
      <c r="U28" s="342"/>
      <c r="V28" s="367"/>
      <c r="W28" s="342">
        <v>258</v>
      </c>
      <c r="X28" s="342"/>
      <c r="Y28" s="342"/>
      <c r="Z28" s="341">
        <v>139</v>
      </c>
      <c r="AA28" s="342"/>
      <c r="AB28" s="367"/>
      <c r="AD28" s="243"/>
      <c r="AE28" s="243"/>
      <c r="AF28" s="243"/>
    </row>
    <row r="29" spans="2:32" ht="17.25" customHeight="1" x14ac:dyDescent="0.15">
      <c r="B29" s="334"/>
      <c r="C29" s="405"/>
      <c r="D29" s="338"/>
      <c r="E29" s="101" t="s">
        <v>188</v>
      </c>
      <c r="F29" s="102">
        <v>17.3</v>
      </c>
      <c r="G29" s="103" t="s">
        <v>189</v>
      </c>
      <c r="H29" s="101" t="s">
        <v>186</v>
      </c>
      <c r="I29" s="102">
        <v>23.9</v>
      </c>
      <c r="J29" s="104" t="s">
        <v>187</v>
      </c>
      <c r="K29" s="101" t="s">
        <v>186</v>
      </c>
      <c r="L29" s="102">
        <v>3.1</v>
      </c>
      <c r="M29" s="103" t="s">
        <v>187</v>
      </c>
      <c r="N29" s="101" t="s">
        <v>186</v>
      </c>
      <c r="O29" s="102">
        <v>14.5</v>
      </c>
      <c r="P29" s="104" t="s">
        <v>187</v>
      </c>
      <c r="Q29" s="101" t="s">
        <v>186</v>
      </c>
      <c r="R29" s="102">
        <v>13.4</v>
      </c>
      <c r="S29" s="103" t="s">
        <v>187</v>
      </c>
      <c r="T29" s="101" t="s">
        <v>186</v>
      </c>
      <c r="U29" s="102">
        <v>16.7</v>
      </c>
      <c r="V29" s="104" t="s">
        <v>187</v>
      </c>
      <c r="W29" s="103" t="s">
        <v>186</v>
      </c>
      <c r="X29" s="102">
        <v>33</v>
      </c>
      <c r="Y29" s="103" t="s">
        <v>187</v>
      </c>
      <c r="Z29" s="101" t="s">
        <v>186</v>
      </c>
      <c r="AA29" s="102">
        <v>61.6</v>
      </c>
      <c r="AB29" s="104" t="s">
        <v>187</v>
      </c>
      <c r="AC29" s="49"/>
      <c r="AD29" s="242"/>
      <c r="AE29" s="242"/>
      <c r="AF29" s="242"/>
    </row>
    <row r="30" spans="2:32" ht="17.25" customHeight="1" x14ac:dyDescent="0.15">
      <c r="B30" s="334"/>
      <c r="C30" s="404" t="s">
        <v>10</v>
      </c>
      <c r="D30" s="332"/>
      <c r="E30" s="343">
        <v>729</v>
      </c>
      <c r="F30" s="344"/>
      <c r="G30" s="344"/>
      <c r="H30" s="343">
        <v>483</v>
      </c>
      <c r="I30" s="344"/>
      <c r="J30" s="366"/>
      <c r="K30" s="343">
        <v>117</v>
      </c>
      <c r="L30" s="344"/>
      <c r="M30" s="344"/>
      <c r="N30" s="343">
        <v>83</v>
      </c>
      <c r="O30" s="344"/>
      <c r="P30" s="366"/>
      <c r="Q30" s="343">
        <v>114</v>
      </c>
      <c r="R30" s="344"/>
      <c r="S30" s="344"/>
      <c r="T30" s="343">
        <v>66</v>
      </c>
      <c r="U30" s="344"/>
      <c r="V30" s="366"/>
      <c r="W30" s="344">
        <v>53</v>
      </c>
      <c r="X30" s="344"/>
      <c r="Y30" s="344"/>
      <c r="Z30" s="343">
        <v>30</v>
      </c>
      <c r="AA30" s="344"/>
      <c r="AB30" s="366"/>
      <c r="AD30" s="69"/>
      <c r="AE30" s="1"/>
      <c r="AF30" s="69"/>
    </row>
    <row r="31" spans="2:32" ht="17.25" customHeight="1" x14ac:dyDescent="0.15">
      <c r="B31" s="334"/>
      <c r="C31" s="451"/>
      <c r="D31" s="452"/>
      <c r="E31" s="101" t="s">
        <v>90</v>
      </c>
      <c r="F31" s="102">
        <v>-2.4</v>
      </c>
      <c r="G31" s="103" t="s">
        <v>91</v>
      </c>
      <c r="H31" s="101" t="s">
        <v>186</v>
      </c>
      <c r="I31" s="102">
        <v>-2.8</v>
      </c>
      <c r="J31" s="104" t="s">
        <v>187</v>
      </c>
      <c r="K31" s="101" t="s">
        <v>186</v>
      </c>
      <c r="L31" s="102">
        <v>-10</v>
      </c>
      <c r="M31" s="103" t="s">
        <v>187</v>
      </c>
      <c r="N31" s="101" t="s">
        <v>186</v>
      </c>
      <c r="O31" s="102">
        <v>-5.7</v>
      </c>
      <c r="P31" s="104" t="s">
        <v>187</v>
      </c>
      <c r="Q31" s="101" t="s">
        <v>186</v>
      </c>
      <c r="R31" s="102">
        <v>12.9</v>
      </c>
      <c r="S31" s="103" t="s">
        <v>187</v>
      </c>
      <c r="T31" s="101" t="s">
        <v>186</v>
      </c>
      <c r="U31" s="102">
        <v>8.1999999999999993</v>
      </c>
      <c r="V31" s="104" t="s">
        <v>187</v>
      </c>
      <c r="W31" s="103" t="s">
        <v>186</v>
      </c>
      <c r="X31" s="102">
        <v>-5.4</v>
      </c>
      <c r="Y31" s="103" t="s">
        <v>187</v>
      </c>
      <c r="Z31" s="101" t="s">
        <v>186</v>
      </c>
      <c r="AA31" s="102">
        <v>-16.7</v>
      </c>
      <c r="AB31" s="104" t="s">
        <v>187</v>
      </c>
      <c r="AD31" s="241"/>
      <c r="AE31" s="241"/>
      <c r="AF31" s="241"/>
    </row>
    <row r="32" spans="2:32" s="49" customFormat="1" ht="17.25" customHeight="1" x14ac:dyDescent="0.15">
      <c r="B32" s="111" t="s">
        <v>90</v>
      </c>
      <c r="C32" s="410" t="s">
        <v>105</v>
      </c>
      <c r="D32" s="348"/>
      <c r="E32" s="349">
        <v>193</v>
      </c>
      <c r="F32" s="350"/>
      <c r="G32" s="350"/>
      <c r="H32" s="349">
        <v>135</v>
      </c>
      <c r="I32" s="350"/>
      <c r="J32" s="365"/>
      <c r="K32" s="349">
        <v>31</v>
      </c>
      <c r="L32" s="350"/>
      <c r="M32" s="350"/>
      <c r="N32" s="349">
        <v>27</v>
      </c>
      <c r="O32" s="350"/>
      <c r="P32" s="365"/>
      <c r="Q32" s="349">
        <v>25</v>
      </c>
      <c r="R32" s="350"/>
      <c r="S32" s="350"/>
      <c r="T32" s="349">
        <v>16</v>
      </c>
      <c r="U32" s="350"/>
      <c r="V32" s="365"/>
      <c r="W32" s="350">
        <v>7</v>
      </c>
      <c r="X32" s="350"/>
      <c r="Y32" s="350"/>
      <c r="Z32" s="349">
        <v>3</v>
      </c>
      <c r="AA32" s="350"/>
      <c r="AB32" s="365"/>
      <c r="AD32" s="212"/>
      <c r="AE32" s="244"/>
      <c r="AF32" s="212"/>
    </row>
    <row r="33" spans="2:32" s="49" customFormat="1" ht="17.25" customHeight="1" x14ac:dyDescent="0.15">
      <c r="B33" s="216">
        <v>5</v>
      </c>
      <c r="C33" s="409"/>
      <c r="D33" s="450"/>
      <c r="E33" s="105" t="s">
        <v>186</v>
      </c>
      <c r="F33" s="106">
        <v>-4.9000000000000004</v>
      </c>
      <c r="G33" s="107" t="s">
        <v>187</v>
      </c>
      <c r="H33" s="105" t="s">
        <v>186</v>
      </c>
      <c r="I33" s="106">
        <v>0</v>
      </c>
      <c r="J33" s="108" t="s">
        <v>187</v>
      </c>
      <c r="K33" s="105" t="s">
        <v>186</v>
      </c>
      <c r="L33" s="106">
        <v>14.8</v>
      </c>
      <c r="M33" s="107" t="s">
        <v>187</v>
      </c>
      <c r="N33" s="105" t="s">
        <v>186</v>
      </c>
      <c r="O33" s="106">
        <v>28.6</v>
      </c>
      <c r="P33" s="108" t="s">
        <v>187</v>
      </c>
      <c r="Q33" s="105" t="s">
        <v>186</v>
      </c>
      <c r="R33" s="106">
        <v>19</v>
      </c>
      <c r="S33" s="107" t="s">
        <v>187</v>
      </c>
      <c r="T33" s="105" t="s">
        <v>186</v>
      </c>
      <c r="U33" s="106">
        <v>23.1</v>
      </c>
      <c r="V33" s="108" t="s">
        <v>187</v>
      </c>
      <c r="W33" s="107" t="s">
        <v>186</v>
      </c>
      <c r="X33" s="106">
        <v>-46.2</v>
      </c>
      <c r="Y33" s="107" t="s">
        <v>187</v>
      </c>
      <c r="Z33" s="105" t="s">
        <v>186</v>
      </c>
      <c r="AA33" s="106">
        <v>-62.5</v>
      </c>
      <c r="AB33" s="108" t="s">
        <v>187</v>
      </c>
      <c r="AD33" s="383"/>
      <c r="AE33" s="383"/>
      <c r="AF33" s="383"/>
    </row>
    <row r="34" spans="2:32" ht="17.25" customHeight="1" x14ac:dyDescent="0.15">
      <c r="B34" s="111" t="s">
        <v>89</v>
      </c>
      <c r="C34" s="404" t="s">
        <v>11</v>
      </c>
      <c r="D34" s="332"/>
      <c r="E34" s="343">
        <v>994</v>
      </c>
      <c r="F34" s="344"/>
      <c r="G34" s="344"/>
      <c r="H34" s="343">
        <v>597</v>
      </c>
      <c r="I34" s="344"/>
      <c r="J34" s="366"/>
      <c r="K34" s="343">
        <v>200</v>
      </c>
      <c r="L34" s="344"/>
      <c r="M34" s="344"/>
      <c r="N34" s="343">
        <v>110</v>
      </c>
      <c r="O34" s="344"/>
      <c r="P34" s="366"/>
      <c r="Q34" s="343">
        <v>174</v>
      </c>
      <c r="R34" s="344"/>
      <c r="S34" s="344"/>
      <c r="T34" s="343">
        <v>92</v>
      </c>
      <c r="U34" s="344"/>
      <c r="V34" s="366"/>
      <c r="W34" s="344">
        <v>68</v>
      </c>
      <c r="X34" s="344"/>
      <c r="Y34" s="344"/>
      <c r="Z34" s="343">
        <v>38</v>
      </c>
      <c r="AA34" s="344"/>
      <c r="AB34" s="366"/>
      <c r="AD34" s="2"/>
      <c r="AE34" s="1"/>
      <c r="AF34" s="2"/>
    </row>
    <row r="35" spans="2:32" ht="17.25" customHeight="1" x14ac:dyDescent="0.15">
      <c r="B35" s="92" t="s">
        <v>91</v>
      </c>
      <c r="C35" s="405"/>
      <c r="D35" s="338"/>
      <c r="E35" s="101" t="s">
        <v>90</v>
      </c>
      <c r="F35" s="102">
        <v>6.5</v>
      </c>
      <c r="G35" s="103" t="s">
        <v>91</v>
      </c>
      <c r="H35" s="101" t="s">
        <v>186</v>
      </c>
      <c r="I35" s="102">
        <v>11.8</v>
      </c>
      <c r="J35" s="104" t="s">
        <v>187</v>
      </c>
      <c r="K35" s="101" t="s">
        <v>186</v>
      </c>
      <c r="L35" s="102">
        <v>-12.7</v>
      </c>
      <c r="M35" s="103" t="s">
        <v>187</v>
      </c>
      <c r="N35" s="101" t="s">
        <v>186</v>
      </c>
      <c r="O35" s="102">
        <v>-20.9</v>
      </c>
      <c r="P35" s="104" t="s">
        <v>187</v>
      </c>
      <c r="Q35" s="101" t="s">
        <v>186</v>
      </c>
      <c r="R35" s="102">
        <v>3</v>
      </c>
      <c r="S35" s="103" t="s">
        <v>187</v>
      </c>
      <c r="T35" s="101" t="s">
        <v>186</v>
      </c>
      <c r="U35" s="102">
        <v>24.3</v>
      </c>
      <c r="V35" s="104" t="s">
        <v>187</v>
      </c>
      <c r="W35" s="103" t="s">
        <v>186</v>
      </c>
      <c r="X35" s="102">
        <v>7.9</v>
      </c>
      <c r="Y35" s="103" t="s">
        <v>187</v>
      </c>
      <c r="Z35" s="101" t="s">
        <v>186</v>
      </c>
      <c r="AA35" s="102">
        <v>31</v>
      </c>
      <c r="AB35" s="104" t="s">
        <v>187</v>
      </c>
      <c r="AD35" s="432"/>
      <c r="AE35" s="432"/>
      <c r="AF35" s="432"/>
    </row>
    <row r="36" spans="2:32" ht="17.25" customHeight="1" x14ac:dyDescent="0.15">
      <c r="B36" s="93" t="s">
        <v>112</v>
      </c>
      <c r="C36" s="404" t="s">
        <v>12</v>
      </c>
      <c r="D36" s="332"/>
      <c r="E36" s="343">
        <v>420</v>
      </c>
      <c r="F36" s="344"/>
      <c r="G36" s="344"/>
      <c r="H36" s="343">
        <v>264</v>
      </c>
      <c r="I36" s="344"/>
      <c r="J36" s="366"/>
      <c r="K36" s="343">
        <v>86</v>
      </c>
      <c r="L36" s="344"/>
      <c r="M36" s="344"/>
      <c r="N36" s="343">
        <v>56</v>
      </c>
      <c r="O36" s="344"/>
      <c r="P36" s="366"/>
      <c r="Q36" s="343">
        <v>70</v>
      </c>
      <c r="R36" s="344"/>
      <c r="S36" s="344"/>
      <c r="T36" s="343">
        <v>37</v>
      </c>
      <c r="U36" s="344"/>
      <c r="V36" s="366"/>
      <c r="W36" s="344">
        <v>27</v>
      </c>
      <c r="X36" s="344"/>
      <c r="Y36" s="344"/>
      <c r="Z36" s="343">
        <v>20</v>
      </c>
      <c r="AA36" s="344"/>
      <c r="AB36" s="366"/>
      <c r="AD36" s="2"/>
      <c r="AE36" s="1"/>
      <c r="AF36" s="2"/>
    </row>
    <row r="37" spans="2:32" ht="17.25" customHeight="1" x14ac:dyDescent="0.15">
      <c r="B37" s="334" t="s">
        <v>14</v>
      </c>
      <c r="C37" s="405"/>
      <c r="D37" s="338"/>
      <c r="E37" s="101" t="s">
        <v>90</v>
      </c>
      <c r="F37" s="102">
        <v>9.1</v>
      </c>
      <c r="G37" s="103" t="s">
        <v>91</v>
      </c>
      <c r="H37" s="101" t="s">
        <v>186</v>
      </c>
      <c r="I37" s="102">
        <v>10</v>
      </c>
      <c r="J37" s="104" t="s">
        <v>187</v>
      </c>
      <c r="K37" s="101" t="s">
        <v>186</v>
      </c>
      <c r="L37" s="102">
        <v>10.3</v>
      </c>
      <c r="M37" s="103" t="s">
        <v>187</v>
      </c>
      <c r="N37" s="101" t="s">
        <v>186</v>
      </c>
      <c r="O37" s="102">
        <v>21.7</v>
      </c>
      <c r="P37" s="104" t="s">
        <v>187</v>
      </c>
      <c r="Q37" s="101" t="s">
        <v>186</v>
      </c>
      <c r="R37" s="102">
        <v>34.6</v>
      </c>
      <c r="S37" s="103" t="s">
        <v>187</v>
      </c>
      <c r="T37" s="101" t="s">
        <v>186</v>
      </c>
      <c r="U37" s="102">
        <v>85</v>
      </c>
      <c r="V37" s="104" t="s">
        <v>187</v>
      </c>
      <c r="W37" s="103" t="s">
        <v>186</v>
      </c>
      <c r="X37" s="102">
        <v>12.5</v>
      </c>
      <c r="Y37" s="103" t="s">
        <v>187</v>
      </c>
      <c r="Z37" s="101" t="s">
        <v>186</v>
      </c>
      <c r="AA37" s="102">
        <v>185.7</v>
      </c>
      <c r="AB37" s="104" t="s">
        <v>187</v>
      </c>
      <c r="AD37" s="432"/>
      <c r="AE37" s="432"/>
      <c r="AF37" s="432"/>
    </row>
    <row r="38" spans="2:32" ht="17.25" customHeight="1" x14ac:dyDescent="0.15">
      <c r="B38" s="334"/>
      <c r="C38" s="404" t="s">
        <v>13</v>
      </c>
      <c r="D38" s="332"/>
      <c r="E38" s="343">
        <v>484</v>
      </c>
      <c r="F38" s="344"/>
      <c r="G38" s="344"/>
      <c r="H38" s="343">
        <v>289</v>
      </c>
      <c r="I38" s="344"/>
      <c r="J38" s="366"/>
      <c r="K38" s="343">
        <v>95</v>
      </c>
      <c r="L38" s="344"/>
      <c r="M38" s="344"/>
      <c r="N38" s="343">
        <v>56</v>
      </c>
      <c r="O38" s="344"/>
      <c r="P38" s="366"/>
      <c r="Q38" s="343">
        <v>78</v>
      </c>
      <c r="R38" s="344"/>
      <c r="S38" s="344"/>
      <c r="T38" s="343">
        <v>34</v>
      </c>
      <c r="U38" s="344"/>
      <c r="V38" s="366"/>
      <c r="W38" s="344">
        <v>22</v>
      </c>
      <c r="X38" s="344"/>
      <c r="Y38" s="344"/>
      <c r="Z38" s="343">
        <v>14</v>
      </c>
      <c r="AA38" s="344"/>
      <c r="AB38" s="366"/>
      <c r="AD38" s="2"/>
      <c r="AE38" s="1"/>
      <c r="AF38" s="2"/>
    </row>
    <row r="39" spans="2:32" ht="17.25" customHeight="1" x14ac:dyDescent="0.15">
      <c r="B39" s="334"/>
      <c r="C39" s="405"/>
      <c r="D39" s="338"/>
      <c r="E39" s="101" t="s">
        <v>90</v>
      </c>
      <c r="F39" s="102">
        <v>8</v>
      </c>
      <c r="G39" s="103" t="s">
        <v>91</v>
      </c>
      <c r="H39" s="101" t="s">
        <v>186</v>
      </c>
      <c r="I39" s="102">
        <v>8.1999999999999993</v>
      </c>
      <c r="J39" s="104" t="s">
        <v>187</v>
      </c>
      <c r="K39" s="101" t="s">
        <v>186</v>
      </c>
      <c r="L39" s="102">
        <v>-16.7</v>
      </c>
      <c r="M39" s="103" t="s">
        <v>187</v>
      </c>
      <c r="N39" s="101" t="s">
        <v>186</v>
      </c>
      <c r="O39" s="102">
        <v>-28.2</v>
      </c>
      <c r="P39" s="104" t="s">
        <v>187</v>
      </c>
      <c r="Q39" s="101" t="s">
        <v>186</v>
      </c>
      <c r="R39" s="102">
        <v>-9.3000000000000007</v>
      </c>
      <c r="S39" s="103" t="s">
        <v>187</v>
      </c>
      <c r="T39" s="101" t="s">
        <v>186</v>
      </c>
      <c r="U39" s="102">
        <v>-32</v>
      </c>
      <c r="V39" s="104" t="s">
        <v>187</v>
      </c>
      <c r="W39" s="103" t="s">
        <v>186</v>
      </c>
      <c r="X39" s="102">
        <v>-24.1</v>
      </c>
      <c r="Y39" s="103" t="s">
        <v>187</v>
      </c>
      <c r="Z39" s="101" t="s">
        <v>186</v>
      </c>
      <c r="AA39" s="102">
        <v>-6.7</v>
      </c>
      <c r="AB39" s="104" t="s">
        <v>187</v>
      </c>
      <c r="AD39" s="432"/>
      <c r="AE39" s="432"/>
      <c r="AF39" s="432"/>
    </row>
    <row r="40" spans="2:32" ht="17.25" customHeight="1" x14ac:dyDescent="0.15">
      <c r="B40" s="334"/>
      <c r="C40" s="404" t="s">
        <v>15</v>
      </c>
      <c r="D40" s="332"/>
      <c r="E40" s="343">
        <v>489</v>
      </c>
      <c r="F40" s="344"/>
      <c r="G40" s="344"/>
      <c r="H40" s="343">
        <v>332</v>
      </c>
      <c r="I40" s="344"/>
      <c r="J40" s="366"/>
      <c r="K40" s="343">
        <v>89</v>
      </c>
      <c r="L40" s="344"/>
      <c r="M40" s="344"/>
      <c r="N40" s="343">
        <v>60</v>
      </c>
      <c r="O40" s="344"/>
      <c r="P40" s="366"/>
      <c r="Q40" s="343">
        <v>82</v>
      </c>
      <c r="R40" s="344"/>
      <c r="S40" s="344"/>
      <c r="T40" s="343">
        <v>49</v>
      </c>
      <c r="U40" s="344"/>
      <c r="V40" s="366"/>
      <c r="W40" s="344">
        <v>22</v>
      </c>
      <c r="X40" s="344"/>
      <c r="Y40" s="344"/>
      <c r="Z40" s="343">
        <v>11</v>
      </c>
      <c r="AA40" s="344"/>
      <c r="AB40" s="366"/>
      <c r="AD40" s="2"/>
      <c r="AE40" s="1"/>
      <c r="AF40" s="2"/>
    </row>
    <row r="41" spans="2:32" ht="17.25" customHeight="1" x14ac:dyDescent="0.15">
      <c r="B41" s="334"/>
      <c r="C41" s="405"/>
      <c r="D41" s="338"/>
      <c r="E41" s="101" t="s">
        <v>220</v>
      </c>
      <c r="F41" s="102">
        <v>-12.5</v>
      </c>
      <c r="G41" s="103" t="s">
        <v>91</v>
      </c>
      <c r="H41" s="101" t="s">
        <v>186</v>
      </c>
      <c r="I41" s="102">
        <v>-9</v>
      </c>
      <c r="J41" s="104" t="s">
        <v>187</v>
      </c>
      <c r="K41" s="101" t="s">
        <v>186</v>
      </c>
      <c r="L41" s="102">
        <v>-16</v>
      </c>
      <c r="M41" s="103" t="s">
        <v>187</v>
      </c>
      <c r="N41" s="101" t="s">
        <v>186</v>
      </c>
      <c r="O41" s="102">
        <v>-4.8</v>
      </c>
      <c r="P41" s="104" t="s">
        <v>187</v>
      </c>
      <c r="Q41" s="101" t="s">
        <v>186</v>
      </c>
      <c r="R41" s="102">
        <v>-8.9</v>
      </c>
      <c r="S41" s="103" t="s">
        <v>187</v>
      </c>
      <c r="T41" s="101" t="s">
        <v>186</v>
      </c>
      <c r="U41" s="102">
        <v>40</v>
      </c>
      <c r="V41" s="104" t="s">
        <v>187</v>
      </c>
      <c r="W41" s="103" t="s">
        <v>186</v>
      </c>
      <c r="X41" s="102">
        <v>-35.299999999999997</v>
      </c>
      <c r="Y41" s="103" t="s">
        <v>187</v>
      </c>
      <c r="Z41" s="101" t="s">
        <v>186</v>
      </c>
      <c r="AA41" s="102">
        <v>-35.299999999999997</v>
      </c>
      <c r="AB41" s="104" t="s">
        <v>187</v>
      </c>
      <c r="AD41" s="432"/>
      <c r="AE41" s="432"/>
      <c r="AF41" s="432"/>
    </row>
    <row r="42" spans="2:32" ht="17.25" customHeight="1" x14ac:dyDescent="0.15">
      <c r="B42" s="334"/>
      <c r="C42" s="404" t="s">
        <v>16</v>
      </c>
      <c r="D42" s="332"/>
      <c r="E42" s="343">
        <v>681</v>
      </c>
      <c r="F42" s="344"/>
      <c r="G42" s="344"/>
      <c r="H42" s="343">
        <v>464</v>
      </c>
      <c r="I42" s="344"/>
      <c r="J42" s="366"/>
      <c r="K42" s="343">
        <v>129</v>
      </c>
      <c r="L42" s="344"/>
      <c r="M42" s="344"/>
      <c r="N42" s="343">
        <v>88</v>
      </c>
      <c r="O42" s="344"/>
      <c r="P42" s="366"/>
      <c r="Q42" s="343">
        <v>173</v>
      </c>
      <c r="R42" s="344"/>
      <c r="S42" s="344"/>
      <c r="T42" s="343">
        <v>87</v>
      </c>
      <c r="U42" s="344"/>
      <c r="V42" s="366"/>
      <c r="W42" s="344">
        <v>55</v>
      </c>
      <c r="X42" s="344"/>
      <c r="Y42" s="344"/>
      <c r="Z42" s="343">
        <v>33</v>
      </c>
      <c r="AA42" s="344"/>
      <c r="AB42" s="366"/>
      <c r="AD42" s="2"/>
      <c r="AE42" s="1"/>
      <c r="AF42" s="2"/>
    </row>
    <row r="43" spans="2:32" ht="17.25" customHeight="1" x14ac:dyDescent="0.15">
      <c r="B43" s="376"/>
      <c r="C43" s="403"/>
      <c r="D43" s="378"/>
      <c r="E43" s="94" t="s">
        <v>90</v>
      </c>
      <c r="F43" s="95">
        <v>3.5</v>
      </c>
      <c r="G43" s="99" t="s">
        <v>91</v>
      </c>
      <c r="H43" s="94" t="s">
        <v>186</v>
      </c>
      <c r="I43" s="95">
        <v>5.9</v>
      </c>
      <c r="J43" s="96" t="s">
        <v>187</v>
      </c>
      <c r="K43" s="94" t="s">
        <v>186</v>
      </c>
      <c r="L43" s="95">
        <v>-3</v>
      </c>
      <c r="M43" s="99" t="s">
        <v>187</v>
      </c>
      <c r="N43" s="94" t="s">
        <v>186</v>
      </c>
      <c r="O43" s="95">
        <v>-5.4</v>
      </c>
      <c r="P43" s="96" t="s">
        <v>187</v>
      </c>
      <c r="Q43" s="94" t="s">
        <v>186</v>
      </c>
      <c r="R43" s="95">
        <v>54.5</v>
      </c>
      <c r="S43" s="99" t="s">
        <v>187</v>
      </c>
      <c r="T43" s="94" t="s">
        <v>186</v>
      </c>
      <c r="U43" s="95">
        <v>19.2</v>
      </c>
      <c r="V43" s="96" t="s">
        <v>187</v>
      </c>
      <c r="W43" s="99" t="s">
        <v>186</v>
      </c>
      <c r="X43" s="95">
        <v>37.5</v>
      </c>
      <c r="Y43" s="99" t="s">
        <v>187</v>
      </c>
      <c r="Z43" s="94" t="s">
        <v>186</v>
      </c>
      <c r="AA43" s="95">
        <v>65</v>
      </c>
      <c r="AB43" s="96" t="s">
        <v>187</v>
      </c>
      <c r="AD43" s="432"/>
      <c r="AE43" s="432"/>
      <c r="AF43" s="432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26" t="s">
        <v>134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</row>
  </sheetData>
  <mergeCells count="294">
    <mergeCell ref="E25:G25"/>
    <mergeCell ref="H25:J25"/>
    <mergeCell ref="K25:M25"/>
    <mergeCell ref="N25:P25"/>
    <mergeCell ref="Q25:S25"/>
    <mergeCell ref="T25:V25"/>
    <mergeCell ref="W25:Y25"/>
    <mergeCell ref="Z25:AB25"/>
    <mergeCell ref="H19:J19"/>
    <mergeCell ref="K19:M19"/>
    <mergeCell ref="N19:P19"/>
    <mergeCell ref="Q19:S19"/>
    <mergeCell ref="T19:V19"/>
    <mergeCell ref="W19:Y19"/>
    <mergeCell ref="Z19:AB19"/>
    <mergeCell ref="Z20:AB20"/>
    <mergeCell ref="T22:V22"/>
    <mergeCell ref="W22:Y22"/>
    <mergeCell ref="Z22:AB22"/>
    <mergeCell ref="E21:G21"/>
    <mergeCell ref="H21:J21"/>
    <mergeCell ref="Z21:AB21"/>
    <mergeCell ref="T21:V21"/>
    <mergeCell ref="W21:Y21"/>
    <mergeCell ref="E18:G18"/>
    <mergeCell ref="H18:J18"/>
    <mergeCell ref="Z18:AB18"/>
    <mergeCell ref="W17:Y17"/>
    <mergeCell ref="Z17:AB17"/>
    <mergeCell ref="N15:P15"/>
    <mergeCell ref="Q15:S15"/>
    <mergeCell ref="T15:V15"/>
    <mergeCell ref="Z16:AB16"/>
    <mergeCell ref="Z15:AB15"/>
    <mergeCell ref="N16:P16"/>
    <mergeCell ref="N17:P17"/>
    <mergeCell ref="Q17:S17"/>
    <mergeCell ref="T17:V17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Z26:AB26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N30:P30"/>
    <mergeCell ref="K32:M32"/>
    <mergeCell ref="N32:P32"/>
    <mergeCell ref="Q30:S30"/>
    <mergeCell ref="N28:P28"/>
    <mergeCell ref="Q27:S27"/>
    <mergeCell ref="N27:P27"/>
    <mergeCell ref="K18:M18"/>
    <mergeCell ref="N18:P18"/>
    <mergeCell ref="Q18:S18"/>
    <mergeCell ref="K30:M30"/>
    <mergeCell ref="K27:M27"/>
    <mergeCell ref="K21:M21"/>
    <mergeCell ref="N21:P21"/>
    <mergeCell ref="Q21:S21"/>
    <mergeCell ref="N23:P23"/>
    <mergeCell ref="N22:P22"/>
    <mergeCell ref="Q22:S22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B22:C22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Q42:S42"/>
    <mergeCell ref="T6:V6"/>
    <mergeCell ref="T30:V30"/>
    <mergeCell ref="T28:V28"/>
    <mergeCell ref="T11:V11"/>
    <mergeCell ref="W4:Y5"/>
    <mergeCell ref="W16:Y16"/>
    <mergeCell ref="W15:Y15"/>
    <mergeCell ref="W18:Y18"/>
    <mergeCell ref="Q16:S16"/>
    <mergeCell ref="T16:V16"/>
    <mergeCell ref="Q13:S13"/>
    <mergeCell ref="Q11:S11"/>
    <mergeCell ref="Q7:S7"/>
    <mergeCell ref="T7:V7"/>
    <mergeCell ref="Q8:S8"/>
    <mergeCell ref="T34:V34"/>
    <mergeCell ref="T18:V18"/>
    <mergeCell ref="T14:V14"/>
    <mergeCell ref="Q14:S14"/>
    <mergeCell ref="T5:V5"/>
    <mergeCell ref="T4:V4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H9:J9"/>
    <mergeCell ref="H8:J8"/>
    <mergeCell ref="H10:J10"/>
    <mergeCell ref="H13:J13"/>
    <mergeCell ref="H11:J11"/>
    <mergeCell ref="N13:P13"/>
    <mergeCell ref="N10:P10"/>
    <mergeCell ref="K8:M8"/>
    <mergeCell ref="H14:J14"/>
    <mergeCell ref="H12:J12"/>
    <mergeCell ref="K12:M12"/>
    <mergeCell ref="K11:M11"/>
    <mergeCell ref="K14:M14"/>
    <mergeCell ref="K9:M9"/>
    <mergeCell ref="N5:P5"/>
    <mergeCell ref="Q6:S6"/>
    <mergeCell ref="N4:P4"/>
    <mergeCell ref="W6:Y6"/>
    <mergeCell ref="N11:P11"/>
    <mergeCell ref="N14:P14"/>
    <mergeCell ref="N7:P7"/>
    <mergeCell ref="N12:P12"/>
    <mergeCell ref="T10:V10"/>
    <mergeCell ref="Q10:S10"/>
    <mergeCell ref="Q12:S12"/>
    <mergeCell ref="T12:V12"/>
    <mergeCell ref="T13:V13"/>
    <mergeCell ref="T9:V9"/>
    <mergeCell ref="Z13:AB13"/>
    <mergeCell ref="W11:Y11"/>
    <mergeCell ref="W10:Y10"/>
    <mergeCell ref="W13:Y13"/>
    <mergeCell ref="W14:Y14"/>
    <mergeCell ref="W9:Y9"/>
    <mergeCell ref="W12:Y12"/>
    <mergeCell ref="Z9:AB9"/>
    <mergeCell ref="W7:Y7"/>
    <mergeCell ref="Z11:AB11"/>
    <mergeCell ref="Z12:AB12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Z14:AB14"/>
    <mergeCell ref="K13:M13"/>
    <mergeCell ref="K10:M10"/>
    <mergeCell ref="N20:P20"/>
    <mergeCell ref="Q20:S20"/>
    <mergeCell ref="T20:V20"/>
    <mergeCell ref="W20:Y20"/>
    <mergeCell ref="H28:J28"/>
    <mergeCell ref="E30:G30"/>
    <mergeCell ref="E17:G17"/>
    <mergeCell ref="H17:J17"/>
    <mergeCell ref="E27:G27"/>
    <mergeCell ref="H27:J27"/>
    <mergeCell ref="E15:G15"/>
    <mergeCell ref="H15:J15"/>
    <mergeCell ref="K15:M15"/>
    <mergeCell ref="E20:G20"/>
    <mergeCell ref="E16:G16"/>
    <mergeCell ref="H16:J16"/>
    <mergeCell ref="K28:M28"/>
    <mergeCell ref="H20:J20"/>
    <mergeCell ref="K20:M20"/>
    <mergeCell ref="E23:G23"/>
    <mergeCell ref="H23:J23"/>
    <mergeCell ref="K23:M23"/>
    <mergeCell ref="K16:M16"/>
    <mergeCell ref="K17:M17"/>
    <mergeCell ref="E19:G19"/>
    <mergeCell ref="E22:G22"/>
    <mergeCell ref="H22:J22"/>
    <mergeCell ref="K22:M22"/>
    <mergeCell ref="E24:G24"/>
    <mergeCell ref="H24:J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Q23:S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topLeftCell="B1" zoomScaleNormal="100" zoomScaleSheetLayoutView="100" workbookViewId="0">
      <pane xSplit="33" ySplit="5" topLeftCell="AI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295" t="s">
        <v>195</v>
      </c>
      <c r="AD2" s="391"/>
      <c r="AE2" s="391"/>
      <c r="AF2" s="391"/>
      <c r="AG2" s="391"/>
      <c r="AH2" s="391"/>
    </row>
    <row r="3" spans="2:52" ht="24.75" customHeight="1" x14ac:dyDescent="0.15">
      <c r="B3" s="73"/>
      <c r="C3" s="355" t="s">
        <v>151</v>
      </c>
      <c r="D3" s="356"/>
      <c r="E3" s="454" t="s">
        <v>198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454" t="s">
        <v>199</v>
      </c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459" t="s">
        <v>200</v>
      </c>
      <c r="AD3" s="307"/>
      <c r="AE3" s="307"/>
      <c r="AF3" s="307"/>
      <c r="AG3" s="307"/>
      <c r="AH3" s="308"/>
    </row>
    <row r="4" spans="2:52" ht="24.75" customHeight="1" x14ac:dyDescent="0.15">
      <c r="B4" s="74"/>
      <c r="D4" s="86"/>
      <c r="E4" s="415" t="s">
        <v>31</v>
      </c>
      <c r="F4" s="416"/>
      <c r="G4" s="416"/>
      <c r="H4" s="416"/>
      <c r="I4" s="416"/>
      <c r="J4" s="447"/>
      <c r="K4" s="416" t="s">
        <v>32</v>
      </c>
      <c r="L4" s="416"/>
      <c r="M4" s="416"/>
      <c r="N4" s="416"/>
      <c r="O4" s="416"/>
      <c r="P4" s="416"/>
      <c r="Q4" s="415" t="s">
        <v>96</v>
      </c>
      <c r="R4" s="315"/>
      <c r="S4" s="315"/>
      <c r="T4" s="315"/>
      <c r="U4" s="315"/>
      <c r="V4" s="315"/>
      <c r="W4" s="315"/>
      <c r="X4" s="315"/>
      <c r="Y4" s="315"/>
      <c r="Z4" s="458" t="s">
        <v>107</v>
      </c>
      <c r="AA4" s="429"/>
      <c r="AB4" s="436"/>
      <c r="AC4" s="415"/>
      <c r="AD4" s="416"/>
      <c r="AE4" s="416"/>
      <c r="AF4" s="424" t="s">
        <v>108</v>
      </c>
      <c r="AG4" s="429"/>
      <c r="AH4" s="436"/>
    </row>
    <row r="5" spans="2:52" ht="24.75" customHeight="1" x14ac:dyDescent="0.15">
      <c r="B5" s="75" t="s">
        <v>5</v>
      </c>
      <c r="C5" s="69"/>
      <c r="D5" s="86"/>
      <c r="E5" s="306" t="s">
        <v>33</v>
      </c>
      <c r="F5" s="307"/>
      <c r="G5" s="308"/>
      <c r="H5" s="306" t="s">
        <v>34</v>
      </c>
      <c r="I5" s="307"/>
      <c r="J5" s="308"/>
      <c r="K5" s="306" t="s">
        <v>33</v>
      </c>
      <c r="L5" s="307"/>
      <c r="M5" s="308"/>
      <c r="N5" s="306" t="s">
        <v>34</v>
      </c>
      <c r="O5" s="307"/>
      <c r="P5" s="308"/>
      <c r="Q5" s="79"/>
      <c r="R5" s="67"/>
      <c r="S5" s="67"/>
      <c r="T5" s="433" t="s">
        <v>35</v>
      </c>
      <c r="U5" s="434"/>
      <c r="V5" s="435"/>
      <c r="W5" s="433" t="s">
        <v>6</v>
      </c>
      <c r="X5" s="434"/>
      <c r="Y5" s="434"/>
      <c r="Z5" s="430"/>
      <c r="AA5" s="431"/>
      <c r="AB5" s="437"/>
      <c r="AC5" s="415"/>
      <c r="AD5" s="416"/>
      <c r="AE5" s="416"/>
      <c r="AF5" s="430"/>
      <c r="AG5" s="431"/>
      <c r="AH5" s="437"/>
    </row>
    <row r="6" spans="2:52" ht="17.25" customHeight="1" x14ac:dyDescent="0.15">
      <c r="B6" s="523" t="s">
        <v>87</v>
      </c>
      <c r="C6" s="407">
        <v>26</v>
      </c>
      <c r="D6" s="358"/>
      <c r="E6" s="526"/>
      <c r="F6" s="476"/>
      <c r="G6" s="477"/>
      <c r="H6" s="518">
        <v>1</v>
      </c>
      <c r="I6" s="518"/>
      <c r="J6" s="519"/>
      <c r="K6" s="526"/>
      <c r="L6" s="476"/>
      <c r="M6" s="477"/>
      <c r="N6" s="518">
        <v>1.54</v>
      </c>
      <c r="O6" s="518"/>
      <c r="P6" s="518"/>
      <c r="Q6" s="455">
        <v>40.4</v>
      </c>
      <c r="R6" s="456"/>
      <c r="S6" s="456"/>
      <c r="T6" s="455">
        <v>36.5</v>
      </c>
      <c r="U6" s="456"/>
      <c r="V6" s="457"/>
      <c r="W6" s="455">
        <v>29.7</v>
      </c>
      <c r="X6" s="456"/>
      <c r="Y6" s="457"/>
      <c r="Z6" s="456">
        <v>50.3</v>
      </c>
      <c r="AA6" s="456"/>
      <c r="AB6" s="457"/>
      <c r="AC6" s="455">
        <v>24.9</v>
      </c>
      <c r="AD6" s="456"/>
      <c r="AE6" s="456"/>
      <c r="AF6" s="455">
        <v>22.5</v>
      </c>
      <c r="AG6" s="456"/>
      <c r="AH6" s="457"/>
    </row>
    <row r="7" spans="2:52" ht="17.25" customHeight="1" x14ac:dyDescent="0.15">
      <c r="B7" s="524"/>
      <c r="C7" s="327">
        <v>27</v>
      </c>
      <c r="D7" s="326"/>
      <c r="E7" s="478"/>
      <c r="F7" s="479"/>
      <c r="G7" s="480"/>
      <c r="H7" s="528">
        <v>1.08</v>
      </c>
      <c r="I7" s="528"/>
      <c r="J7" s="529"/>
      <c r="K7" s="478"/>
      <c r="L7" s="479"/>
      <c r="M7" s="480"/>
      <c r="N7" s="528">
        <v>1.65</v>
      </c>
      <c r="O7" s="528"/>
      <c r="P7" s="528"/>
      <c r="Q7" s="441">
        <v>40.4</v>
      </c>
      <c r="R7" s="442"/>
      <c r="S7" s="442"/>
      <c r="T7" s="441">
        <v>37.799999999999997</v>
      </c>
      <c r="U7" s="442"/>
      <c r="V7" s="443"/>
      <c r="W7" s="441">
        <v>31</v>
      </c>
      <c r="X7" s="442"/>
      <c r="Y7" s="443"/>
      <c r="Z7" s="442">
        <v>51.8</v>
      </c>
      <c r="AA7" s="442"/>
      <c r="AB7" s="443"/>
      <c r="AC7" s="441">
        <v>22.9</v>
      </c>
      <c r="AD7" s="442"/>
      <c r="AE7" s="442"/>
      <c r="AF7" s="441">
        <v>20.3</v>
      </c>
      <c r="AG7" s="442"/>
      <c r="AH7" s="443"/>
    </row>
    <row r="8" spans="2:52" ht="17.25" customHeight="1" x14ac:dyDescent="0.15">
      <c r="B8" s="524"/>
      <c r="C8" s="327">
        <v>28</v>
      </c>
      <c r="D8" s="326"/>
      <c r="E8" s="478"/>
      <c r="F8" s="479"/>
      <c r="G8" s="480"/>
      <c r="H8" s="528">
        <v>1.18</v>
      </c>
      <c r="I8" s="528"/>
      <c r="J8" s="529"/>
      <c r="K8" s="478"/>
      <c r="L8" s="479"/>
      <c r="M8" s="480"/>
      <c r="N8" s="528">
        <v>1.82</v>
      </c>
      <c r="O8" s="528"/>
      <c r="P8" s="528"/>
      <c r="Q8" s="441">
        <v>42.2</v>
      </c>
      <c r="R8" s="442"/>
      <c r="S8" s="442"/>
      <c r="T8" s="441">
        <v>40.299999999999997</v>
      </c>
      <c r="U8" s="442"/>
      <c r="V8" s="443"/>
      <c r="W8" s="441">
        <v>33.200000000000003</v>
      </c>
      <c r="X8" s="442"/>
      <c r="Y8" s="443"/>
      <c r="Z8" s="442">
        <v>54.9</v>
      </c>
      <c r="AA8" s="442"/>
      <c r="AB8" s="443"/>
      <c r="AC8" s="441">
        <v>21.8</v>
      </c>
      <c r="AD8" s="442"/>
      <c r="AE8" s="442"/>
      <c r="AF8" s="441">
        <v>20.2</v>
      </c>
      <c r="AG8" s="442"/>
      <c r="AH8" s="443"/>
    </row>
    <row r="9" spans="2:52" ht="17.25" customHeight="1" x14ac:dyDescent="0.15">
      <c r="B9" s="524"/>
      <c r="C9" s="327">
        <v>29</v>
      </c>
      <c r="D9" s="326"/>
      <c r="E9" s="478"/>
      <c r="F9" s="479"/>
      <c r="G9" s="480"/>
      <c r="H9" s="528">
        <v>1.29</v>
      </c>
      <c r="I9" s="528"/>
      <c r="J9" s="529"/>
      <c r="K9" s="478"/>
      <c r="L9" s="479"/>
      <c r="M9" s="480"/>
      <c r="N9" s="530">
        <v>1.95</v>
      </c>
      <c r="O9" s="528"/>
      <c r="P9" s="529"/>
      <c r="Q9" s="441">
        <v>42.5</v>
      </c>
      <c r="R9" s="442"/>
      <c r="S9" s="443"/>
      <c r="T9" s="441">
        <v>40.5</v>
      </c>
      <c r="U9" s="442"/>
      <c r="V9" s="443"/>
      <c r="W9" s="441">
        <v>33.799999999999997</v>
      </c>
      <c r="X9" s="442"/>
      <c r="Y9" s="443"/>
      <c r="Z9" s="441">
        <v>53.4</v>
      </c>
      <c r="AA9" s="442"/>
      <c r="AB9" s="443"/>
      <c r="AC9" s="441">
        <v>20.5</v>
      </c>
      <c r="AD9" s="442"/>
      <c r="AE9" s="443"/>
      <c r="AF9" s="441">
        <v>19</v>
      </c>
      <c r="AG9" s="442"/>
      <c r="AH9" s="443"/>
    </row>
    <row r="10" spans="2:52" ht="17.25" customHeight="1" x14ac:dyDescent="0.15">
      <c r="B10" s="524"/>
      <c r="C10" s="327">
        <v>30</v>
      </c>
      <c r="D10" s="326"/>
      <c r="E10" s="478"/>
      <c r="F10" s="479"/>
      <c r="G10" s="480"/>
      <c r="H10" s="530">
        <v>1.36</v>
      </c>
      <c r="I10" s="528"/>
      <c r="J10" s="529"/>
      <c r="K10" s="478"/>
      <c r="L10" s="479"/>
      <c r="M10" s="480"/>
      <c r="N10" s="528">
        <v>2.0699999999999998</v>
      </c>
      <c r="O10" s="528"/>
      <c r="P10" s="528"/>
      <c r="Q10" s="441">
        <v>41.2</v>
      </c>
      <c r="R10" s="442"/>
      <c r="S10" s="442"/>
      <c r="T10" s="441">
        <v>39.9</v>
      </c>
      <c r="U10" s="442"/>
      <c r="V10" s="443"/>
      <c r="W10" s="441">
        <v>32.299999999999997</v>
      </c>
      <c r="X10" s="442"/>
      <c r="Y10" s="443"/>
      <c r="Z10" s="442">
        <v>49</v>
      </c>
      <c r="AA10" s="442"/>
      <c r="AB10" s="443"/>
      <c r="AC10" s="441">
        <v>18.600000000000001</v>
      </c>
      <c r="AD10" s="442"/>
      <c r="AE10" s="442"/>
      <c r="AF10" s="441">
        <v>18.100000000000001</v>
      </c>
      <c r="AG10" s="442"/>
      <c r="AH10" s="443"/>
    </row>
    <row r="11" spans="2:52" ht="17.25" customHeight="1" x14ac:dyDescent="0.15">
      <c r="B11" s="524"/>
      <c r="C11" s="527" t="s">
        <v>240</v>
      </c>
      <c r="D11" s="326"/>
      <c r="E11" s="478"/>
      <c r="F11" s="479"/>
      <c r="G11" s="480"/>
      <c r="H11" s="528">
        <v>1.36</v>
      </c>
      <c r="I11" s="528"/>
      <c r="J11" s="529"/>
      <c r="K11" s="478"/>
      <c r="L11" s="479"/>
      <c r="M11" s="480"/>
      <c r="N11" s="530">
        <v>2.0699999999999998</v>
      </c>
      <c r="O11" s="528"/>
      <c r="P11" s="528"/>
      <c r="Q11" s="441">
        <v>37.700000000000003</v>
      </c>
      <c r="R11" s="442"/>
      <c r="S11" s="442"/>
      <c r="T11" s="441">
        <v>35.9</v>
      </c>
      <c r="U11" s="442"/>
      <c r="V11" s="443"/>
      <c r="W11" s="441">
        <v>30.5</v>
      </c>
      <c r="X11" s="442"/>
      <c r="Y11" s="443"/>
      <c r="Z11" s="442">
        <v>45.8</v>
      </c>
      <c r="AA11" s="442"/>
      <c r="AB11" s="443"/>
      <c r="AC11" s="441">
        <v>17.100000000000001</v>
      </c>
      <c r="AD11" s="442"/>
      <c r="AE11" s="442"/>
      <c r="AF11" s="441">
        <v>17</v>
      </c>
      <c r="AG11" s="442"/>
      <c r="AH11" s="443"/>
    </row>
    <row r="12" spans="2:52" ht="17.25" customHeight="1" x14ac:dyDescent="0.15">
      <c r="B12" s="525"/>
      <c r="C12" s="532">
        <v>2</v>
      </c>
      <c r="D12" s="329"/>
      <c r="E12" s="481"/>
      <c r="F12" s="482"/>
      <c r="G12" s="483"/>
      <c r="H12" s="531">
        <v>1</v>
      </c>
      <c r="I12" s="486"/>
      <c r="J12" s="507"/>
      <c r="K12" s="481"/>
      <c r="L12" s="482"/>
      <c r="M12" s="483"/>
      <c r="N12" s="531">
        <v>1.79</v>
      </c>
      <c r="O12" s="486"/>
      <c r="P12" s="486"/>
      <c r="Q12" s="508">
        <v>32.9</v>
      </c>
      <c r="R12" s="509"/>
      <c r="S12" s="509"/>
      <c r="T12" s="508">
        <v>31.7</v>
      </c>
      <c r="U12" s="509"/>
      <c r="V12" s="510"/>
      <c r="W12" s="508">
        <v>26.3</v>
      </c>
      <c r="X12" s="509"/>
      <c r="Y12" s="510"/>
      <c r="Z12" s="509">
        <v>42.4</v>
      </c>
      <c r="AA12" s="509"/>
      <c r="AB12" s="510"/>
      <c r="AC12" s="508">
        <v>17.7</v>
      </c>
      <c r="AD12" s="509"/>
      <c r="AE12" s="509"/>
      <c r="AF12" s="508">
        <v>19.399999999999999</v>
      </c>
      <c r="AG12" s="509"/>
      <c r="AH12" s="510"/>
    </row>
    <row r="13" spans="2:52" ht="17.25" customHeight="1" x14ac:dyDescent="0.15">
      <c r="B13" s="319" t="s">
        <v>230</v>
      </c>
      <c r="C13" s="320"/>
      <c r="D13" s="87" t="s">
        <v>216</v>
      </c>
      <c r="E13" s="496">
        <v>1.05</v>
      </c>
      <c r="F13" s="497"/>
      <c r="G13" s="498"/>
      <c r="H13" s="496">
        <v>0.94</v>
      </c>
      <c r="I13" s="497"/>
      <c r="J13" s="498"/>
      <c r="K13" s="496">
        <v>1.73</v>
      </c>
      <c r="L13" s="497"/>
      <c r="M13" s="498"/>
      <c r="N13" s="496">
        <v>1.58</v>
      </c>
      <c r="O13" s="497"/>
      <c r="P13" s="498"/>
      <c r="Q13" s="502">
        <v>28.9</v>
      </c>
      <c r="R13" s="503"/>
      <c r="S13" s="504"/>
      <c r="T13" s="502">
        <v>27.5</v>
      </c>
      <c r="U13" s="503"/>
      <c r="V13" s="504"/>
      <c r="W13" s="502">
        <v>20.100000000000001</v>
      </c>
      <c r="X13" s="503"/>
      <c r="Y13" s="504"/>
      <c r="Z13" s="502">
        <v>36.6</v>
      </c>
      <c r="AA13" s="503"/>
      <c r="AB13" s="504"/>
      <c r="AC13" s="502">
        <v>17.899999999999999</v>
      </c>
      <c r="AD13" s="503"/>
      <c r="AE13" s="504"/>
      <c r="AF13" s="502">
        <v>17.899999999999999</v>
      </c>
      <c r="AG13" s="503"/>
      <c r="AH13" s="504"/>
      <c r="AI13" s="441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</row>
    <row r="14" spans="2:52" ht="17.25" customHeight="1" x14ac:dyDescent="0.15">
      <c r="B14" s="76"/>
      <c r="C14" s="21"/>
      <c r="D14" s="88"/>
      <c r="E14" s="89"/>
      <c r="F14" s="70"/>
      <c r="G14" s="90"/>
      <c r="H14" s="487"/>
      <c r="I14" s="488"/>
      <c r="J14" s="489"/>
      <c r="K14" s="89"/>
      <c r="L14" s="70"/>
      <c r="M14" s="90"/>
      <c r="N14" s="487"/>
      <c r="O14" s="488"/>
      <c r="P14" s="489"/>
      <c r="Q14" s="533"/>
      <c r="R14" s="534"/>
      <c r="S14" s="535"/>
      <c r="T14" s="533"/>
      <c r="U14" s="534"/>
      <c r="V14" s="535"/>
      <c r="W14" s="533"/>
      <c r="X14" s="534"/>
      <c r="Y14" s="535"/>
      <c r="Z14" s="533"/>
      <c r="AA14" s="534"/>
      <c r="AB14" s="535"/>
      <c r="AC14" s="533"/>
      <c r="AD14" s="534"/>
      <c r="AE14" s="535"/>
      <c r="AF14" s="533"/>
      <c r="AG14" s="534"/>
      <c r="AH14" s="535"/>
    </row>
    <row r="15" spans="2:52" ht="17.25" customHeight="1" x14ac:dyDescent="0.15">
      <c r="B15" s="98"/>
      <c r="C15" s="66"/>
      <c r="D15" s="87" t="s">
        <v>217</v>
      </c>
      <c r="E15" s="496">
        <v>1.05</v>
      </c>
      <c r="F15" s="497"/>
      <c r="G15" s="498"/>
      <c r="H15" s="496">
        <v>0.96</v>
      </c>
      <c r="I15" s="497"/>
      <c r="J15" s="498"/>
      <c r="K15" s="496">
        <v>1.79</v>
      </c>
      <c r="L15" s="497"/>
      <c r="M15" s="498"/>
      <c r="N15" s="496">
        <v>1.74</v>
      </c>
      <c r="O15" s="497"/>
      <c r="P15" s="498"/>
      <c r="Q15" s="502">
        <v>30.4</v>
      </c>
      <c r="R15" s="503"/>
      <c r="S15" s="504"/>
      <c r="T15" s="502">
        <v>29.8</v>
      </c>
      <c r="U15" s="503"/>
      <c r="V15" s="504"/>
      <c r="W15" s="502">
        <v>25.2</v>
      </c>
      <c r="X15" s="503"/>
      <c r="Y15" s="504"/>
      <c r="Z15" s="502">
        <v>39.9</v>
      </c>
      <c r="AA15" s="503"/>
      <c r="AB15" s="504"/>
      <c r="AC15" s="502">
        <v>16.600000000000001</v>
      </c>
      <c r="AD15" s="503"/>
      <c r="AE15" s="504"/>
      <c r="AF15" s="502">
        <v>20.6</v>
      </c>
      <c r="AG15" s="503"/>
      <c r="AH15" s="504"/>
      <c r="AJ15" s="59"/>
      <c r="AK15" s="59"/>
      <c r="AL15" s="59"/>
      <c r="AM15" s="59"/>
    </row>
    <row r="16" spans="2:52" ht="17.25" customHeight="1" x14ac:dyDescent="0.15">
      <c r="B16" s="98"/>
      <c r="C16" s="66"/>
      <c r="D16" s="87" t="s">
        <v>218</v>
      </c>
      <c r="E16" s="496">
        <v>1.02</v>
      </c>
      <c r="F16" s="497"/>
      <c r="G16" s="498"/>
      <c r="H16" s="496">
        <v>0.98</v>
      </c>
      <c r="I16" s="497"/>
      <c r="J16" s="498"/>
      <c r="K16" s="496">
        <v>1.63</v>
      </c>
      <c r="L16" s="497"/>
      <c r="M16" s="498"/>
      <c r="N16" s="496">
        <v>1.69</v>
      </c>
      <c r="O16" s="497"/>
      <c r="P16" s="498"/>
      <c r="Q16" s="502">
        <v>31.9</v>
      </c>
      <c r="R16" s="503"/>
      <c r="S16" s="504"/>
      <c r="T16" s="502">
        <v>29.3</v>
      </c>
      <c r="U16" s="503"/>
      <c r="V16" s="504"/>
      <c r="W16" s="502">
        <v>24</v>
      </c>
      <c r="X16" s="503"/>
      <c r="Y16" s="504"/>
      <c r="Z16" s="502">
        <v>44</v>
      </c>
      <c r="AA16" s="503"/>
      <c r="AB16" s="504"/>
      <c r="AC16" s="502">
        <v>17.8</v>
      </c>
      <c r="AD16" s="503"/>
      <c r="AE16" s="504"/>
      <c r="AF16" s="502">
        <v>19.3</v>
      </c>
      <c r="AG16" s="503"/>
      <c r="AH16" s="504"/>
      <c r="AJ16" s="59"/>
      <c r="AK16" s="59"/>
      <c r="AL16" s="59"/>
      <c r="AM16" s="59"/>
    </row>
    <row r="17" spans="2:39" ht="17.25" customHeight="1" x14ac:dyDescent="0.15">
      <c r="B17" s="98"/>
      <c r="C17" s="66"/>
      <c r="D17" s="87" t="s">
        <v>222</v>
      </c>
      <c r="E17" s="496">
        <v>0.97</v>
      </c>
      <c r="F17" s="497"/>
      <c r="G17" s="498"/>
      <c r="H17" s="496">
        <v>0.97</v>
      </c>
      <c r="I17" s="497"/>
      <c r="J17" s="498"/>
      <c r="K17" s="496">
        <v>1.66</v>
      </c>
      <c r="L17" s="497"/>
      <c r="M17" s="498"/>
      <c r="N17" s="496">
        <v>1.85</v>
      </c>
      <c r="O17" s="497"/>
      <c r="P17" s="498"/>
      <c r="Q17" s="502">
        <v>31.2</v>
      </c>
      <c r="R17" s="503"/>
      <c r="S17" s="504"/>
      <c r="T17" s="502">
        <v>31.9</v>
      </c>
      <c r="U17" s="503"/>
      <c r="V17" s="504"/>
      <c r="W17" s="502">
        <v>27</v>
      </c>
      <c r="X17" s="503"/>
      <c r="Y17" s="504"/>
      <c r="Z17" s="502">
        <v>41.2</v>
      </c>
      <c r="AA17" s="503"/>
      <c r="AB17" s="504"/>
      <c r="AC17" s="502">
        <v>16.5</v>
      </c>
      <c r="AD17" s="503"/>
      <c r="AE17" s="504"/>
      <c r="AF17" s="502">
        <v>17.5</v>
      </c>
      <c r="AG17" s="503"/>
      <c r="AH17" s="504"/>
      <c r="AJ17" s="59"/>
      <c r="AK17" s="59"/>
      <c r="AL17" s="59"/>
      <c r="AM17" s="59"/>
    </row>
    <row r="18" spans="2:39" ht="17.25" customHeight="1" x14ac:dyDescent="0.15">
      <c r="B18" s="78"/>
      <c r="C18" s="212"/>
      <c r="D18" s="87" t="s">
        <v>224</v>
      </c>
      <c r="E18" s="496">
        <v>0.96</v>
      </c>
      <c r="F18" s="497"/>
      <c r="G18" s="498"/>
      <c r="H18" s="496">
        <v>0.96</v>
      </c>
      <c r="I18" s="497"/>
      <c r="J18" s="498"/>
      <c r="K18" s="496">
        <v>1.84</v>
      </c>
      <c r="L18" s="497"/>
      <c r="M18" s="498"/>
      <c r="N18" s="496">
        <v>1.93</v>
      </c>
      <c r="O18" s="497"/>
      <c r="P18" s="498"/>
      <c r="Q18" s="502">
        <v>33.1</v>
      </c>
      <c r="R18" s="503"/>
      <c r="S18" s="504"/>
      <c r="T18" s="502">
        <v>32.200000000000003</v>
      </c>
      <c r="U18" s="503"/>
      <c r="V18" s="504"/>
      <c r="W18" s="502">
        <v>29.9</v>
      </c>
      <c r="X18" s="503"/>
      <c r="Y18" s="504"/>
      <c r="Z18" s="502">
        <v>43.6</v>
      </c>
      <c r="AA18" s="503"/>
      <c r="AB18" s="504"/>
      <c r="AC18" s="502">
        <v>16.600000000000001</v>
      </c>
      <c r="AD18" s="503"/>
      <c r="AE18" s="504"/>
      <c r="AF18" s="502">
        <v>18.3</v>
      </c>
      <c r="AG18" s="503"/>
      <c r="AH18" s="504"/>
      <c r="AJ18" s="59"/>
      <c r="AK18" s="59"/>
      <c r="AL18" s="59"/>
      <c r="AM18" s="59"/>
    </row>
    <row r="19" spans="2:39" ht="17.25" customHeight="1" x14ac:dyDescent="0.15">
      <c r="B19" s="98"/>
      <c r="C19" s="66"/>
      <c r="D19" s="87" t="s">
        <v>225</v>
      </c>
      <c r="E19" s="496">
        <v>0.95</v>
      </c>
      <c r="F19" s="497"/>
      <c r="G19" s="498"/>
      <c r="H19" s="496">
        <v>0.98</v>
      </c>
      <c r="I19" s="497"/>
      <c r="J19" s="498"/>
      <c r="K19" s="496">
        <v>1.76</v>
      </c>
      <c r="L19" s="497"/>
      <c r="M19" s="498"/>
      <c r="N19" s="496">
        <v>1.77</v>
      </c>
      <c r="O19" s="497"/>
      <c r="P19" s="498"/>
      <c r="Q19" s="502">
        <v>34.1</v>
      </c>
      <c r="R19" s="503"/>
      <c r="S19" s="504"/>
      <c r="T19" s="502">
        <v>31.8</v>
      </c>
      <c r="U19" s="503"/>
      <c r="V19" s="504"/>
      <c r="W19" s="502">
        <v>27.9</v>
      </c>
      <c r="X19" s="503"/>
      <c r="Y19" s="504"/>
      <c r="Z19" s="502">
        <v>44.1</v>
      </c>
      <c r="AA19" s="503"/>
      <c r="AB19" s="504"/>
      <c r="AC19" s="502">
        <v>18.100000000000001</v>
      </c>
      <c r="AD19" s="503"/>
      <c r="AE19" s="504"/>
      <c r="AF19" s="502">
        <v>19</v>
      </c>
      <c r="AG19" s="503"/>
      <c r="AH19" s="504"/>
      <c r="AJ19" s="59"/>
      <c r="AK19" s="59"/>
      <c r="AL19" s="59"/>
      <c r="AM19" s="59"/>
    </row>
    <row r="20" spans="2:39" ht="17.25" customHeight="1" x14ac:dyDescent="0.15">
      <c r="B20" s="78"/>
      <c r="C20" s="212"/>
      <c r="D20" s="87" t="s">
        <v>226</v>
      </c>
      <c r="E20" s="496">
        <v>0.92</v>
      </c>
      <c r="F20" s="497"/>
      <c r="G20" s="498"/>
      <c r="H20" s="496">
        <v>1.03</v>
      </c>
      <c r="I20" s="497"/>
      <c r="J20" s="498"/>
      <c r="K20" s="496">
        <v>1.8</v>
      </c>
      <c r="L20" s="497"/>
      <c r="M20" s="498"/>
      <c r="N20" s="496">
        <v>2.2999999999999998</v>
      </c>
      <c r="O20" s="497"/>
      <c r="P20" s="498"/>
      <c r="Q20" s="502">
        <v>38.9</v>
      </c>
      <c r="R20" s="503"/>
      <c r="S20" s="504"/>
      <c r="T20" s="502">
        <v>40.1</v>
      </c>
      <c r="U20" s="503"/>
      <c r="V20" s="504"/>
      <c r="W20" s="502">
        <v>34.799999999999997</v>
      </c>
      <c r="X20" s="503"/>
      <c r="Y20" s="504"/>
      <c r="Z20" s="502">
        <v>50.7</v>
      </c>
      <c r="AA20" s="503"/>
      <c r="AB20" s="504"/>
      <c r="AC20" s="502">
        <v>16.3</v>
      </c>
      <c r="AD20" s="503"/>
      <c r="AE20" s="504"/>
      <c r="AF20" s="502">
        <v>17.2</v>
      </c>
      <c r="AG20" s="503"/>
      <c r="AH20" s="504"/>
      <c r="AJ20" s="59"/>
      <c r="AK20" s="59"/>
      <c r="AL20" s="59"/>
      <c r="AM20" s="59"/>
    </row>
    <row r="21" spans="2:39" ht="17.25" customHeight="1" x14ac:dyDescent="0.15">
      <c r="B21" s="98"/>
      <c r="C21" s="66"/>
      <c r="D21" s="87" t="s">
        <v>227</v>
      </c>
      <c r="E21" s="496">
        <v>0.91</v>
      </c>
      <c r="F21" s="497"/>
      <c r="G21" s="498"/>
      <c r="H21" s="496">
        <v>1.05</v>
      </c>
      <c r="I21" s="497"/>
      <c r="J21" s="498"/>
      <c r="K21" s="496">
        <v>1.78</v>
      </c>
      <c r="L21" s="497"/>
      <c r="M21" s="498"/>
      <c r="N21" s="496">
        <v>2.36</v>
      </c>
      <c r="O21" s="497"/>
      <c r="P21" s="498"/>
      <c r="Q21" s="502">
        <v>38</v>
      </c>
      <c r="R21" s="503"/>
      <c r="S21" s="504"/>
      <c r="T21" s="502">
        <v>35.200000000000003</v>
      </c>
      <c r="U21" s="503"/>
      <c r="V21" s="504"/>
      <c r="W21" s="502">
        <v>30.1</v>
      </c>
      <c r="X21" s="503"/>
      <c r="Y21" s="504"/>
      <c r="Z21" s="502">
        <v>50.9</v>
      </c>
      <c r="AA21" s="503"/>
      <c r="AB21" s="504"/>
      <c r="AC21" s="502">
        <v>15.2</v>
      </c>
      <c r="AD21" s="503"/>
      <c r="AE21" s="504"/>
      <c r="AF21" s="502">
        <v>17.600000000000001</v>
      </c>
      <c r="AG21" s="503"/>
      <c r="AH21" s="504"/>
      <c r="AJ21" s="59"/>
      <c r="AK21" s="59"/>
      <c r="AL21" s="59"/>
      <c r="AM21" s="59"/>
    </row>
    <row r="22" spans="2:39" ht="17.25" customHeight="1" x14ac:dyDescent="0.15">
      <c r="B22" s="319" t="s">
        <v>238</v>
      </c>
      <c r="C22" s="320"/>
      <c r="D22" s="87" t="s">
        <v>228</v>
      </c>
      <c r="E22" s="496">
        <v>1</v>
      </c>
      <c r="F22" s="497"/>
      <c r="G22" s="498"/>
      <c r="H22" s="496">
        <v>1.04</v>
      </c>
      <c r="I22" s="497"/>
      <c r="J22" s="498"/>
      <c r="K22" s="496">
        <v>1.93</v>
      </c>
      <c r="L22" s="497"/>
      <c r="M22" s="498"/>
      <c r="N22" s="496">
        <v>1.77</v>
      </c>
      <c r="O22" s="497"/>
      <c r="P22" s="498"/>
      <c r="Q22" s="502">
        <v>26.7</v>
      </c>
      <c r="R22" s="503"/>
      <c r="S22" s="504"/>
      <c r="T22" s="502">
        <v>26.7</v>
      </c>
      <c r="U22" s="503"/>
      <c r="V22" s="504"/>
      <c r="W22" s="502">
        <v>23</v>
      </c>
      <c r="X22" s="503"/>
      <c r="Y22" s="504"/>
      <c r="Z22" s="502">
        <v>32.799999999999997</v>
      </c>
      <c r="AA22" s="503"/>
      <c r="AB22" s="504"/>
      <c r="AC22" s="502">
        <v>14.6</v>
      </c>
      <c r="AD22" s="503"/>
      <c r="AE22" s="504"/>
      <c r="AF22" s="502">
        <v>15.6</v>
      </c>
      <c r="AG22" s="503"/>
      <c r="AH22" s="504"/>
      <c r="AJ22" s="59"/>
      <c r="AK22" s="59"/>
      <c r="AL22" s="59"/>
      <c r="AM22" s="59"/>
    </row>
    <row r="23" spans="2:39" ht="17.25" customHeight="1" x14ac:dyDescent="0.15">
      <c r="B23" s="98"/>
      <c r="C23" s="212"/>
      <c r="D23" s="87" t="s">
        <v>231</v>
      </c>
      <c r="E23" s="496">
        <v>1</v>
      </c>
      <c r="F23" s="497"/>
      <c r="G23" s="498"/>
      <c r="H23" s="496">
        <v>1.05</v>
      </c>
      <c r="I23" s="497"/>
      <c r="J23" s="498"/>
      <c r="K23" s="496">
        <v>1.69</v>
      </c>
      <c r="L23" s="497"/>
      <c r="M23" s="498"/>
      <c r="N23" s="496">
        <v>1.86</v>
      </c>
      <c r="O23" s="497"/>
      <c r="P23" s="498"/>
      <c r="Q23" s="502">
        <v>33.6</v>
      </c>
      <c r="R23" s="503"/>
      <c r="S23" s="504"/>
      <c r="T23" s="502">
        <v>31.9</v>
      </c>
      <c r="U23" s="503"/>
      <c r="V23" s="504"/>
      <c r="W23" s="502">
        <v>33.1</v>
      </c>
      <c r="X23" s="503"/>
      <c r="Y23" s="504"/>
      <c r="Z23" s="502">
        <v>42.7</v>
      </c>
      <c r="AA23" s="503"/>
      <c r="AB23" s="504"/>
      <c r="AC23" s="502">
        <v>17.2</v>
      </c>
      <c r="AD23" s="503"/>
      <c r="AE23" s="504"/>
      <c r="AF23" s="502">
        <v>17.600000000000001</v>
      </c>
      <c r="AG23" s="503"/>
      <c r="AH23" s="504"/>
      <c r="AJ23" s="59"/>
      <c r="AK23" s="59"/>
      <c r="AL23" s="59"/>
      <c r="AM23" s="59"/>
    </row>
    <row r="24" spans="2:39" ht="17.25" customHeight="1" x14ac:dyDescent="0.15">
      <c r="B24" s="98"/>
      <c r="C24" s="66"/>
      <c r="D24" s="87" t="s">
        <v>213</v>
      </c>
      <c r="E24" s="496">
        <v>1.06</v>
      </c>
      <c r="F24" s="497"/>
      <c r="G24" s="498"/>
      <c r="H24" s="496">
        <v>1.05</v>
      </c>
      <c r="I24" s="497"/>
      <c r="J24" s="498"/>
      <c r="K24" s="496">
        <v>1.93</v>
      </c>
      <c r="L24" s="497"/>
      <c r="M24" s="498"/>
      <c r="N24" s="496">
        <v>1.76</v>
      </c>
      <c r="O24" s="497"/>
      <c r="P24" s="498"/>
      <c r="Q24" s="502">
        <v>41.9</v>
      </c>
      <c r="R24" s="503"/>
      <c r="S24" s="504"/>
      <c r="T24" s="502">
        <v>44.4</v>
      </c>
      <c r="U24" s="503"/>
      <c r="V24" s="504"/>
      <c r="W24" s="502">
        <v>34.200000000000003</v>
      </c>
      <c r="X24" s="503"/>
      <c r="Y24" s="504"/>
      <c r="Z24" s="502">
        <v>53.6</v>
      </c>
      <c r="AA24" s="503"/>
      <c r="AB24" s="504"/>
      <c r="AC24" s="502">
        <v>23.5</v>
      </c>
      <c r="AD24" s="503"/>
      <c r="AE24" s="504"/>
      <c r="AF24" s="502">
        <v>27.5</v>
      </c>
      <c r="AG24" s="503"/>
      <c r="AH24" s="504"/>
      <c r="AJ24" s="59"/>
      <c r="AK24" s="59"/>
      <c r="AL24" s="59"/>
      <c r="AM24" s="59"/>
    </row>
    <row r="25" spans="2:39" ht="17.25" customHeight="1" x14ac:dyDescent="0.15">
      <c r="B25" s="78"/>
      <c r="C25" s="212"/>
      <c r="D25" s="87" t="s">
        <v>215</v>
      </c>
      <c r="E25" s="496">
        <v>1.08</v>
      </c>
      <c r="F25" s="497"/>
      <c r="G25" s="498"/>
      <c r="H25" s="496">
        <v>0.98</v>
      </c>
      <c r="I25" s="497"/>
      <c r="J25" s="498"/>
      <c r="K25" s="496">
        <v>1.92</v>
      </c>
      <c r="L25" s="497"/>
      <c r="M25" s="498"/>
      <c r="N25" s="496">
        <v>1.34</v>
      </c>
      <c r="O25" s="497"/>
      <c r="P25" s="498"/>
      <c r="Q25" s="502">
        <v>28.1</v>
      </c>
      <c r="R25" s="503"/>
      <c r="S25" s="504"/>
      <c r="T25" s="502">
        <v>24</v>
      </c>
      <c r="U25" s="503"/>
      <c r="V25" s="504"/>
      <c r="W25" s="502">
        <v>18.2</v>
      </c>
      <c r="X25" s="503"/>
      <c r="Y25" s="504"/>
      <c r="Z25" s="502">
        <v>33.4</v>
      </c>
      <c r="AA25" s="503"/>
      <c r="AB25" s="504"/>
      <c r="AC25" s="502">
        <v>20</v>
      </c>
      <c r="AD25" s="503"/>
      <c r="AE25" s="504"/>
      <c r="AF25" s="502">
        <v>23.4</v>
      </c>
      <c r="AG25" s="503"/>
      <c r="AH25" s="504"/>
      <c r="AJ25" s="59"/>
      <c r="AK25" s="59"/>
      <c r="AL25" s="59"/>
      <c r="AM25" s="59"/>
    </row>
    <row r="26" spans="2:39" ht="17.25" customHeight="1" x14ac:dyDescent="0.15">
      <c r="B26" s="232"/>
      <c r="C26" s="233"/>
      <c r="D26" s="91" t="s">
        <v>216</v>
      </c>
      <c r="E26" s="461">
        <v>1.1299999999999999</v>
      </c>
      <c r="F26" s="462"/>
      <c r="G26" s="463"/>
      <c r="H26" s="461">
        <f>ROUND('3.求人・充足'!E26/'1.求職状況'!E27,2)</f>
        <v>1</v>
      </c>
      <c r="I26" s="462"/>
      <c r="J26" s="463"/>
      <c r="K26" s="461">
        <v>1.98</v>
      </c>
      <c r="L26" s="462"/>
      <c r="M26" s="463"/>
      <c r="N26" s="461">
        <f>ROUND('3.求人・充足'!N26/'1.求職状況'!Q27,2)</f>
        <v>1.81</v>
      </c>
      <c r="O26" s="462"/>
      <c r="P26" s="463"/>
      <c r="Q26" s="464">
        <f>ROUND('2.紹介・就職'!Q27/'1.求職状況'!Q27%,1)</f>
        <v>35.799999999999997</v>
      </c>
      <c r="R26" s="465"/>
      <c r="S26" s="466"/>
      <c r="T26" s="464">
        <f>ROUND('4.中高年齢者'!W26/'4.中高年齢者'!K26%,1)</f>
        <v>32.5</v>
      </c>
      <c r="U26" s="465"/>
      <c r="V26" s="466"/>
      <c r="W26" s="464">
        <f>ROUND('2.紹介・就職'!T27/'1.求職状況'!T27%,1)</f>
        <v>25.8</v>
      </c>
      <c r="X26" s="465"/>
      <c r="Y26" s="466"/>
      <c r="Z26" s="464">
        <f>ROUND('2.紹介・就職'!Z27/'1.求職状況'!Z27%,1)</f>
        <v>43.7</v>
      </c>
      <c r="AA26" s="465"/>
      <c r="AB26" s="466"/>
      <c r="AC26" s="464">
        <f>ROUND('3.求人・充足'!Z26/'3.求人・充足'!N26%,1)</f>
        <v>18.399999999999999</v>
      </c>
      <c r="AD26" s="465"/>
      <c r="AE26" s="466"/>
      <c r="AF26" s="464">
        <f>ROUND(('3.求人・充足'!Z26-'3.求人・充足'!AC26)/('3.求人・充足'!N26-'3.求人・充足'!Q26)%,1)</f>
        <v>21.5</v>
      </c>
      <c r="AG26" s="465"/>
      <c r="AH26" s="466"/>
      <c r="AJ26" s="59"/>
      <c r="AK26" s="59"/>
      <c r="AL26" s="59"/>
      <c r="AM26" s="59"/>
    </row>
    <row r="27" spans="2:39" ht="20.25" customHeight="1" x14ac:dyDescent="0.15">
      <c r="B27" s="493" t="s">
        <v>36</v>
      </c>
      <c r="C27" s="494"/>
      <c r="D27" s="495"/>
      <c r="E27" s="520">
        <f>E26-E25</f>
        <v>4.9999999999999822E-2</v>
      </c>
      <c r="F27" s="521"/>
      <c r="G27" s="522"/>
      <c r="H27" s="512" t="s">
        <v>190</v>
      </c>
      <c r="I27" s="512"/>
      <c r="J27" s="513"/>
      <c r="K27" s="517">
        <f>K26-K25</f>
        <v>6.0000000000000053E-2</v>
      </c>
      <c r="L27" s="518"/>
      <c r="M27" s="519"/>
      <c r="N27" s="512" t="s">
        <v>190</v>
      </c>
      <c r="O27" s="512"/>
      <c r="P27" s="512"/>
      <c r="Q27" s="511" t="s">
        <v>190</v>
      </c>
      <c r="R27" s="512"/>
      <c r="S27" s="512"/>
      <c r="T27" s="511" t="s">
        <v>190</v>
      </c>
      <c r="U27" s="512"/>
      <c r="V27" s="513"/>
      <c r="W27" s="511" t="s">
        <v>190</v>
      </c>
      <c r="X27" s="512"/>
      <c r="Y27" s="513"/>
      <c r="Z27" s="512" t="s">
        <v>190</v>
      </c>
      <c r="AA27" s="512"/>
      <c r="AB27" s="513"/>
      <c r="AC27" s="511" t="s">
        <v>190</v>
      </c>
      <c r="AD27" s="512"/>
      <c r="AE27" s="512"/>
      <c r="AF27" s="511" t="s">
        <v>190</v>
      </c>
      <c r="AG27" s="512"/>
      <c r="AH27" s="513"/>
    </row>
    <row r="28" spans="2:39" ht="20.25" customHeight="1" x14ac:dyDescent="0.15">
      <c r="B28" s="490" t="s">
        <v>37</v>
      </c>
      <c r="C28" s="491"/>
      <c r="D28" s="492"/>
      <c r="E28" s="471" t="s">
        <v>190</v>
      </c>
      <c r="F28" s="472"/>
      <c r="G28" s="473"/>
      <c r="H28" s="486">
        <f>H26-H13</f>
        <v>6.0000000000000053E-2</v>
      </c>
      <c r="I28" s="486"/>
      <c r="J28" s="507"/>
      <c r="K28" s="471" t="s">
        <v>190</v>
      </c>
      <c r="L28" s="472"/>
      <c r="M28" s="473"/>
      <c r="N28" s="486">
        <f>N26-N13</f>
        <v>0.22999999999999998</v>
      </c>
      <c r="O28" s="486"/>
      <c r="P28" s="486"/>
      <c r="Q28" s="508">
        <f>Q26-Q13</f>
        <v>6.8999999999999986</v>
      </c>
      <c r="R28" s="509"/>
      <c r="S28" s="509"/>
      <c r="T28" s="508">
        <f>T26-T13</f>
        <v>5</v>
      </c>
      <c r="U28" s="509"/>
      <c r="V28" s="510"/>
      <c r="W28" s="508">
        <f>W26-W13</f>
        <v>5.6999999999999993</v>
      </c>
      <c r="X28" s="509"/>
      <c r="Y28" s="510"/>
      <c r="Z28" s="509">
        <f>Z26-Z13</f>
        <v>7.1000000000000014</v>
      </c>
      <c r="AA28" s="509"/>
      <c r="AB28" s="510"/>
      <c r="AC28" s="536">
        <f>AC26-AC13</f>
        <v>0.5</v>
      </c>
      <c r="AD28" s="509"/>
      <c r="AE28" s="509"/>
      <c r="AF28" s="508">
        <f>AF26-AF13</f>
        <v>3.6000000000000014</v>
      </c>
      <c r="AG28" s="509"/>
      <c r="AH28" s="510"/>
    </row>
    <row r="29" spans="2:39" ht="17.25" customHeight="1" x14ac:dyDescent="0.15">
      <c r="B29" s="333" t="s">
        <v>88</v>
      </c>
      <c r="C29" s="335" t="s">
        <v>9</v>
      </c>
      <c r="D29" s="336"/>
      <c r="E29" s="475"/>
      <c r="F29" s="476"/>
      <c r="G29" s="477"/>
      <c r="H29" s="485">
        <f>'3.求人・充足'!E28/'1.求職状況'!E29</f>
        <v>0.85381114903299204</v>
      </c>
      <c r="I29" s="485"/>
      <c r="J29" s="505"/>
      <c r="K29" s="475"/>
      <c r="L29" s="476"/>
      <c r="M29" s="477"/>
      <c r="N29" s="485">
        <f>'3.求人・充足'!N28/'1.求職状況'!Q29</f>
        <v>1.5100125156445556</v>
      </c>
      <c r="O29" s="485"/>
      <c r="P29" s="485"/>
      <c r="Q29" s="514">
        <f>'2.紹介・就職'!Q29/'1.求職状況'!Q29%</f>
        <v>30.60075093867334</v>
      </c>
      <c r="R29" s="515"/>
      <c r="S29" s="515"/>
      <c r="T29" s="514">
        <f>'4.中高年齢者'!W28/'4.中高年齢者'!K28%</f>
        <v>30.861244019138759</v>
      </c>
      <c r="U29" s="515"/>
      <c r="V29" s="516"/>
      <c r="W29" s="514">
        <f>'2.紹介・就職'!T29/'1.求職状況'!T29%</f>
        <v>20.182094081942338</v>
      </c>
      <c r="X29" s="515"/>
      <c r="Y29" s="516"/>
      <c r="Z29" s="468">
        <f>'2.紹介・就職'!Z29/'1.求職状況'!Z29%</f>
        <v>40.337423312883438</v>
      </c>
      <c r="AA29" s="468"/>
      <c r="AB29" s="474"/>
      <c r="AC29" s="467">
        <f>'3.求人・充足'!Z28/'3.求人・充足'!N28%</f>
        <v>19.76792374637381</v>
      </c>
      <c r="AD29" s="468"/>
      <c r="AE29" s="468"/>
      <c r="AF29" s="467">
        <f>('3.求人・充足'!Z28-'3.求人・充足'!AC28)/('3.求人・充足'!N28-'3.求人・充足'!Q28)%</f>
        <v>24.537037037037035</v>
      </c>
      <c r="AG29" s="468"/>
      <c r="AH29" s="474"/>
      <c r="AI29" s="2"/>
    </row>
    <row r="30" spans="2:39" ht="17.25" customHeight="1" x14ac:dyDescent="0.15">
      <c r="B30" s="334"/>
      <c r="C30" s="337"/>
      <c r="D30" s="338"/>
      <c r="E30" s="478"/>
      <c r="F30" s="479"/>
      <c r="G30" s="480"/>
      <c r="H30" s="113" t="s">
        <v>234</v>
      </c>
      <c r="I30" s="114">
        <v>0.87</v>
      </c>
      <c r="J30" s="115" t="s">
        <v>128</v>
      </c>
      <c r="K30" s="478"/>
      <c r="L30" s="479"/>
      <c r="M30" s="480"/>
      <c r="N30" s="113" t="s">
        <v>234</v>
      </c>
      <c r="O30" s="114">
        <v>1.63</v>
      </c>
      <c r="P30" s="119" t="s">
        <v>128</v>
      </c>
      <c r="Q30" s="113" t="s">
        <v>234</v>
      </c>
      <c r="R30" s="120">
        <v>24.7</v>
      </c>
      <c r="S30" s="119" t="s">
        <v>128</v>
      </c>
      <c r="T30" s="113" t="s">
        <v>234</v>
      </c>
      <c r="U30" s="120">
        <v>23.9</v>
      </c>
      <c r="V30" s="115" t="s">
        <v>128</v>
      </c>
      <c r="W30" s="113" t="s">
        <v>235</v>
      </c>
      <c r="X30" s="120">
        <v>14.3</v>
      </c>
      <c r="Y30" s="115" t="s">
        <v>128</v>
      </c>
      <c r="Z30" s="121" t="s">
        <v>235</v>
      </c>
      <c r="AA30" s="120">
        <v>33.200000000000003</v>
      </c>
      <c r="AB30" s="115" t="s">
        <v>128</v>
      </c>
      <c r="AC30" s="113" t="s">
        <v>235</v>
      </c>
      <c r="AD30" s="120">
        <v>15.4</v>
      </c>
      <c r="AE30" s="119" t="s">
        <v>128</v>
      </c>
      <c r="AF30" s="113" t="s">
        <v>235</v>
      </c>
      <c r="AG30" s="120">
        <v>15.4</v>
      </c>
      <c r="AH30" s="115" t="s">
        <v>128</v>
      </c>
    </row>
    <row r="31" spans="2:39" ht="17.25" customHeight="1" x14ac:dyDescent="0.15">
      <c r="B31" s="334"/>
      <c r="C31" s="331" t="s">
        <v>10</v>
      </c>
      <c r="D31" s="332"/>
      <c r="E31" s="478"/>
      <c r="F31" s="479"/>
      <c r="G31" s="480"/>
      <c r="H31" s="469">
        <f>'3.求人・充足'!E30/'1.求職状況'!E31</f>
        <v>1.0502092050209204</v>
      </c>
      <c r="I31" s="469"/>
      <c r="J31" s="470"/>
      <c r="K31" s="478"/>
      <c r="L31" s="479"/>
      <c r="M31" s="480"/>
      <c r="N31" s="469">
        <f>'3.求人・充足'!N30/'1.求職状況'!Q31</f>
        <v>2.5549738219895288</v>
      </c>
      <c r="O31" s="469"/>
      <c r="P31" s="469"/>
      <c r="Q31" s="467">
        <f>'2.紹介・就職'!Q31/'1.求職状況'!Q31%</f>
        <v>54.450261780104711</v>
      </c>
      <c r="R31" s="468"/>
      <c r="S31" s="468"/>
      <c r="T31" s="467">
        <f>'4.中高年齢者'!W30/'4.中高年齢者'!K30%</f>
        <v>45.299145299145302</v>
      </c>
      <c r="U31" s="468"/>
      <c r="V31" s="474"/>
      <c r="W31" s="467">
        <f>'2.紹介・就職'!T31/'1.求職状況'!T31%</f>
        <v>33.870967741935488</v>
      </c>
      <c r="X31" s="468"/>
      <c r="Y31" s="474"/>
      <c r="Z31" s="468">
        <f>'2.紹介・就職'!Z31/'1.求職状況'!Z31%</f>
        <v>66.25</v>
      </c>
      <c r="AA31" s="468"/>
      <c r="AB31" s="474"/>
      <c r="AC31" s="467">
        <f>'3.求人・充足'!Z30/'3.求人・充足'!N30%</f>
        <v>17.008196721311474</v>
      </c>
      <c r="AD31" s="468"/>
      <c r="AE31" s="468"/>
      <c r="AF31" s="467">
        <f>('3.求人・充足'!Z30-'3.求人・充足'!AC30)/('3.求人・充足'!N30-'3.求人・充足'!Q30)%</f>
        <v>16.595744680851062</v>
      </c>
      <c r="AG31" s="468"/>
      <c r="AH31" s="474"/>
    </row>
    <row r="32" spans="2:39" ht="17.25" customHeight="1" x14ac:dyDescent="0.15">
      <c r="B32" s="334"/>
      <c r="C32" s="453"/>
      <c r="D32" s="452"/>
      <c r="E32" s="478"/>
      <c r="F32" s="479"/>
      <c r="G32" s="480"/>
      <c r="H32" s="113" t="s">
        <v>234</v>
      </c>
      <c r="I32" s="114">
        <v>0.85</v>
      </c>
      <c r="J32" s="115" t="s">
        <v>128</v>
      </c>
      <c r="K32" s="478"/>
      <c r="L32" s="479"/>
      <c r="M32" s="480"/>
      <c r="N32" s="113" t="s">
        <v>234</v>
      </c>
      <c r="O32" s="114">
        <v>1.52</v>
      </c>
      <c r="P32" s="119" t="s">
        <v>128</v>
      </c>
      <c r="Q32" s="113" t="s">
        <v>234</v>
      </c>
      <c r="R32" s="120">
        <v>42.9</v>
      </c>
      <c r="S32" s="119" t="s">
        <v>128</v>
      </c>
      <c r="T32" s="113" t="s">
        <v>234</v>
      </c>
      <c r="U32" s="120">
        <v>43.1</v>
      </c>
      <c r="V32" s="115" t="s">
        <v>128</v>
      </c>
      <c r="W32" s="113" t="s">
        <v>235</v>
      </c>
      <c r="X32" s="120">
        <v>38.799999999999997</v>
      </c>
      <c r="Y32" s="115" t="s">
        <v>128</v>
      </c>
      <c r="Z32" s="121" t="s">
        <v>235</v>
      </c>
      <c r="AA32" s="126">
        <v>45.9</v>
      </c>
      <c r="AB32" s="115" t="s">
        <v>128</v>
      </c>
      <c r="AC32" s="113" t="s">
        <v>235</v>
      </c>
      <c r="AD32" s="120">
        <v>23.3</v>
      </c>
      <c r="AE32" s="119" t="s">
        <v>128</v>
      </c>
      <c r="AF32" s="113" t="s">
        <v>235</v>
      </c>
      <c r="AG32" s="120">
        <v>22.2</v>
      </c>
      <c r="AH32" s="115" t="s">
        <v>128</v>
      </c>
    </row>
    <row r="33" spans="2:35" ht="17.25" customHeight="1" x14ac:dyDescent="0.15">
      <c r="B33" s="92" t="s">
        <v>90</v>
      </c>
      <c r="C33" s="347" t="s">
        <v>105</v>
      </c>
      <c r="D33" s="348"/>
      <c r="E33" s="478"/>
      <c r="F33" s="479"/>
      <c r="G33" s="480"/>
      <c r="H33" s="484">
        <f>'3.求人・充足'!E32/'1.求職状況'!E33</f>
        <v>1.0662020905923344</v>
      </c>
      <c r="I33" s="484"/>
      <c r="J33" s="506"/>
      <c r="K33" s="478"/>
      <c r="L33" s="479"/>
      <c r="M33" s="480"/>
      <c r="N33" s="484">
        <f>'3.求人・充足'!N32/'1.求職状況'!Q33</f>
        <v>2.2826086956521738</v>
      </c>
      <c r="O33" s="484"/>
      <c r="P33" s="484"/>
      <c r="Q33" s="499">
        <f>'2.紹介・就職'!Q33/'1.求職状況'!Q33%</f>
        <v>32.608695652173914</v>
      </c>
      <c r="R33" s="500"/>
      <c r="S33" s="500"/>
      <c r="T33" s="499">
        <f>'4.中高年齢者'!W32/'4.中高年齢者'!K32%</f>
        <v>22.580645161290324</v>
      </c>
      <c r="U33" s="500"/>
      <c r="V33" s="501"/>
      <c r="W33" s="499">
        <f>'2.紹介・就職'!T33/'1.求職状況'!T33%</f>
        <v>11.111111111111111</v>
      </c>
      <c r="X33" s="500"/>
      <c r="Y33" s="501"/>
      <c r="Z33" s="500">
        <f>'2.紹介・就職'!Z33/'1.求職状況'!Z33%</f>
        <v>30.434782608695652</v>
      </c>
      <c r="AA33" s="500"/>
      <c r="AB33" s="501"/>
      <c r="AC33" s="499">
        <f>'3.求人・充足'!Z32/'3.求人・充足'!N32%</f>
        <v>10.476190476190476</v>
      </c>
      <c r="AD33" s="500"/>
      <c r="AE33" s="500"/>
      <c r="AF33" s="499">
        <f>('3.求人・充足'!Z32-'3.求人・充足'!AC32)/('3.求人・充足'!N32-'3.求人・充足'!Q32)%</f>
        <v>11.627906976744185</v>
      </c>
      <c r="AG33" s="500"/>
      <c r="AH33" s="501"/>
    </row>
    <row r="34" spans="2:35" ht="17.25" customHeight="1" x14ac:dyDescent="0.15">
      <c r="B34" s="93">
        <v>5</v>
      </c>
      <c r="C34" s="345"/>
      <c r="D34" s="346"/>
      <c r="E34" s="478"/>
      <c r="F34" s="479"/>
      <c r="G34" s="480"/>
      <c r="H34" s="116" t="s">
        <v>235</v>
      </c>
      <c r="I34" s="117">
        <v>0.87</v>
      </c>
      <c r="J34" s="118" t="s">
        <v>237</v>
      </c>
      <c r="K34" s="478"/>
      <c r="L34" s="479"/>
      <c r="M34" s="480"/>
      <c r="N34" s="116" t="s">
        <v>235</v>
      </c>
      <c r="O34" s="117">
        <v>2</v>
      </c>
      <c r="P34" s="122" t="s">
        <v>128</v>
      </c>
      <c r="Q34" s="116" t="s">
        <v>235</v>
      </c>
      <c r="R34" s="123">
        <v>48.9</v>
      </c>
      <c r="S34" s="122" t="s">
        <v>128</v>
      </c>
      <c r="T34" s="116" t="s">
        <v>235</v>
      </c>
      <c r="U34" s="123">
        <v>48.1</v>
      </c>
      <c r="V34" s="118" t="s">
        <v>128</v>
      </c>
      <c r="W34" s="116" t="s">
        <v>235</v>
      </c>
      <c r="X34" s="123">
        <v>52.9</v>
      </c>
      <c r="Y34" s="118" t="s">
        <v>128</v>
      </c>
      <c r="Z34" s="124" t="s">
        <v>235</v>
      </c>
      <c r="AA34" s="125">
        <v>45</v>
      </c>
      <c r="AB34" s="118" t="s">
        <v>128</v>
      </c>
      <c r="AC34" s="116" t="s">
        <v>235</v>
      </c>
      <c r="AD34" s="123">
        <v>20.2</v>
      </c>
      <c r="AE34" s="122" t="s">
        <v>128</v>
      </c>
      <c r="AF34" s="116" t="s">
        <v>235</v>
      </c>
      <c r="AG34" s="123">
        <v>19.600000000000001</v>
      </c>
      <c r="AH34" s="118" t="s">
        <v>128</v>
      </c>
    </row>
    <row r="35" spans="2:35" ht="17.25" customHeight="1" x14ac:dyDescent="0.15">
      <c r="B35" s="92" t="s">
        <v>89</v>
      </c>
      <c r="C35" s="331" t="s">
        <v>11</v>
      </c>
      <c r="D35" s="332"/>
      <c r="E35" s="478"/>
      <c r="F35" s="479"/>
      <c r="G35" s="480"/>
      <c r="H35" s="469">
        <f>'3.求人・充足'!E34/'1.求職状況'!E35</f>
        <v>1.40721940214326</v>
      </c>
      <c r="I35" s="469"/>
      <c r="J35" s="470"/>
      <c r="K35" s="478"/>
      <c r="L35" s="479"/>
      <c r="M35" s="480"/>
      <c r="N35" s="469">
        <f>'3.求人・充足'!N34/'1.求職状況'!Q35</f>
        <v>2.4190231362467864</v>
      </c>
      <c r="O35" s="469"/>
      <c r="P35" s="469"/>
      <c r="Q35" s="467">
        <f>'2.紹介・就職'!Q35/'1.求職状況'!Q35%</f>
        <v>41.131105398457585</v>
      </c>
      <c r="R35" s="468"/>
      <c r="S35" s="468"/>
      <c r="T35" s="467">
        <f>'4.中高年齢者'!W34/'4.中高年齢者'!K34%</f>
        <v>34</v>
      </c>
      <c r="U35" s="468"/>
      <c r="V35" s="474"/>
      <c r="W35" s="467">
        <f>'2.紹介・就職'!T35/'1.求職状況'!T35%</f>
        <v>45.045045045045043</v>
      </c>
      <c r="X35" s="468"/>
      <c r="Y35" s="474"/>
      <c r="Z35" s="468">
        <f>'2.紹介・就職'!Z35/'1.求職状況'!Z35%</f>
        <v>41.935483870967744</v>
      </c>
      <c r="AA35" s="468"/>
      <c r="AB35" s="474"/>
      <c r="AC35" s="467">
        <f>'3.求人・充足'!Z34/'3.求人・充足'!N34%</f>
        <v>16.684378320935174</v>
      </c>
      <c r="AD35" s="468"/>
      <c r="AE35" s="468"/>
      <c r="AF35" s="467">
        <f>('3.求人・充足'!Z34-'3.求人・充足'!AC34)/('3.求人・充足'!N34-'3.求人・充足'!Q34)%</f>
        <v>15.960099750623442</v>
      </c>
      <c r="AG35" s="468"/>
      <c r="AH35" s="474"/>
    </row>
    <row r="36" spans="2:35" ht="17.25" customHeight="1" x14ac:dyDescent="0.15">
      <c r="B36" s="92" t="s">
        <v>91</v>
      </c>
      <c r="C36" s="337"/>
      <c r="D36" s="338"/>
      <c r="E36" s="478"/>
      <c r="F36" s="479"/>
      <c r="G36" s="480"/>
      <c r="H36" s="113" t="s">
        <v>234</v>
      </c>
      <c r="I36" s="114">
        <v>1.1100000000000001</v>
      </c>
      <c r="J36" s="115" t="s">
        <v>128</v>
      </c>
      <c r="K36" s="478"/>
      <c r="L36" s="479"/>
      <c r="M36" s="480"/>
      <c r="N36" s="113" t="s">
        <v>234</v>
      </c>
      <c r="O36" s="114">
        <v>1.43</v>
      </c>
      <c r="P36" s="119" t="s">
        <v>128</v>
      </c>
      <c r="Q36" s="113" t="s">
        <v>234</v>
      </c>
      <c r="R36" s="120">
        <v>33</v>
      </c>
      <c r="S36" s="119" t="s">
        <v>128</v>
      </c>
      <c r="T36" s="113" t="s">
        <v>234</v>
      </c>
      <c r="U36" s="120">
        <v>27.5</v>
      </c>
      <c r="V36" s="115" t="s">
        <v>128</v>
      </c>
      <c r="W36" s="113" t="s">
        <v>235</v>
      </c>
      <c r="X36" s="120">
        <v>23.3</v>
      </c>
      <c r="Y36" s="115" t="s">
        <v>128</v>
      </c>
      <c r="Z36" s="121" t="s">
        <v>235</v>
      </c>
      <c r="AA36" s="120">
        <v>43.9</v>
      </c>
      <c r="AB36" s="115" t="s">
        <v>128</v>
      </c>
      <c r="AC36" s="113" t="s">
        <v>235</v>
      </c>
      <c r="AD36" s="120">
        <v>22.7</v>
      </c>
      <c r="AE36" s="119" t="s">
        <v>128</v>
      </c>
      <c r="AF36" s="113" t="s">
        <v>235</v>
      </c>
      <c r="AG36" s="120">
        <v>25.1</v>
      </c>
      <c r="AH36" s="115" t="s">
        <v>128</v>
      </c>
    </row>
    <row r="37" spans="2:35" ht="17.25" customHeight="1" x14ac:dyDescent="0.15">
      <c r="B37" s="93" t="s">
        <v>112</v>
      </c>
      <c r="C37" s="331" t="s">
        <v>12</v>
      </c>
      <c r="D37" s="332"/>
      <c r="E37" s="478"/>
      <c r="F37" s="479"/>
      <c r="G37" s="480"/>
      <c r="H37" s="469">
        <f>'3.求人・充足'!E36/'1.求職状況'!E37</f>
        <v>1.0790884718498659</v>
      </c>
      <c r="I37" s="469"/>
      <c r="J37" s="470"/>
      <c r="K37" s="478"/>
      <c r="L37" s="479"/>
      <c r="M37" s="480"/>
      <c r="N37" s="469">
        <f>'3.求人・充足'!N36/'1.求職状況'!Q37</f>
        <v>1.8695652173913044</v>
      </c>
      <c r="O37" s="469"/>
      <c r="P37" s="469"/>
      <c r="Q37" s="467">
        <f>'2.紹介・就職'!Q37/'1.求職状況'!Q37%</f>
        <v>39.751552795031053</v>
      </c>
      <c r="R37" s="468"/>
      <c r="S37" s="468"/>
      <c r="T37" s="467">
        <f>'4.中高年齢者'!W36/'4.中高年齢者'!K36%</f>
        <v>31.395348837209301</v>
      </c>
      <c r="U37" s="468"/>
      <c r="V37" s="474"/>
      <c r="W37" s="537">
        <f>'2.紹介・就職'!T37/'1.求職状況'!T37%</f>
        <v>45.238095238095241</v>
      </c>
      <c r="X37" s="538"/>
      <c r="Y37" s="539"/>
      <c r="Z37" s="468">
        <f>'2.紹介・就職'!Z37/'1.求職状況'!Z37%</f>
        <v>32.631578947368425</v>
      </c>
      <c r="AA37" s="468"/>
      <c r="AB37" s="474"/>
      <c r="AC37" s="467">
        <f>'3.求人・充足'!Z36/'3.求人・充足'!N36%</f>
        <v>17.607973421926911</v>
      </c>
      <c r="AD37" s="468"/>
      <c r="AE37" s="468"/>
      <c r="AF37" s="467">
        <f>('3.求人・充足'!Z36-'3.求人・充足'!AC36)/('3.求人・充足'!N36-'3.求人・充足'!Q36)%</f>
        <v>21.212121212121211</v>
      </c>
      <c r="AG37" s="468"/>
      <c r="AH37" s="474"/>
      <c r="AI37" s="2"/>
    </row>
    <row r="38" spans="2:35" ht="17.25" customHeight="1" x14ac:dyDescent="0.15">
      <c r="B38" s="334" t="s">
        <v>38</v>
      </c>
      <c r="C38" s="337"/>
      <c r="D38" s="338"/>
      <c r="E38" s="478"/>
      <c r="F38" s="479"/>
      <c r="G38" s="480"/>
      <c r="H38" s="113" t="s">
        <v>234</v>
      </c>
      <c r="I38" s="114">
        <v>1.05</v>
      </c>
      <c r="J38" s="115" t="s">
        <v>128</v>
      </c>
      <c r="K38" s="478"/>
      <c r="L38" s="479"/>
      <c r="M38" s="480"/>
      <c r="N38" s="113" t="s">
        <v>234</v>
      </c>
      <c r="O38" s="114">
        <v>1.62</v>
      </c>
      <c r="P38" s="119" t="s">
        <v>128</v>
      </c>
      <c r="Q38" s="113" t="s">
        <v>234</v>
      </c>
      <c r="R38" s="120">
        <v>35.6</v>
      </c>
      <c r="S38" s="119" t="s">
        <v>128</v>
      </c>
      <c r="T38" s="113" t="s">
        <v>234</v>
      </c>
      <c r="U38" s="120">
        <v>30.8</v>
      </c>
      <c r="V38" s="115" t="s">
        <v>128</v>
      </c>
      <c r="W38" s="113" t="s">
        <v>235</v>
      </c>
      <c r="X38" s="120">
        <v>22.6</v>
      </c>
      <c r="Y38" s="115" t="s">
        <v>128</v>
      </c>
      <c r="Z38" s="121" t="s">
        <v>235</v>
      </c>
      <c r="AA38" s="126">
        <v>37.1</v>
      </c>
      <c r="AB38" s="115" t="s">
        <v>128</v>
      </c>
      <c r="AC38" s="113" t="s">
        <v>235</v>
      </c>
      <c r="AD38" s="120">
        <v>17.8</v>
      </c>
      <c r="AE38" s="119" t="s">
        <v>128</v>
      </c>
      <c r="AF38" s="113" t="s">
        <v>235</v>
      </c>
      <c r="AG38" s="120">
        <v>18.7</v>
      </c>
      <c r="AH38" s="115" t="s">
        <v>128</v>
      </c>
    </row>
    <row r="39" spans="2:35" ht="17.25" customHeight="1" x14ac:dyDescent="0.15">
      <c r="B39" s="334"/>
      <c r="C39" s="331" t="s">
        <v>13</v>
      </c>
      <c r="D39" s="332"/>
      <c r="E39" s="478"/>
      <c r="F39" s="479"/>
      <c r="G39" s="480"/>
      <c r="H39" s="469">
        <f>'3.求人・充足'!E38/'1.求職状況'!E39</f>
        <v>1.6103183315038418</v>
      </c>
      <c r="I39" s="469"/>
      <c r="J39" s="470"/>
      <c r="K39" s="478"/>
      <c r="L39" s="479"/>
      <c r="M39" s="480"/>
      <c r="N39" s="469">
        <f>'3.求人・充足'!N38/'1.求職状況'!Q39</f>
        <v>2.6312849162011172</v>
      </c>
      <c r="O39" s="469"/>
      <c r="P39" s="469"/>
      <c r="Q39" s="467">
        <f>'2.紹介・就職'!Q39/'1.求職状況'!Q39%</f>
        <v>43.575418994413404</v>
      </c>
      <c r="R39" s="468"/>
      <c r="S39" s="468"/>
      <c r="T39" s="467">
        <f>'4.中高年齢者'!W38/'4.中高年齢者'!K38%</f>
        <v>23.157894736842106</v>
      </c>
      <c r="U39" s="468"/>
      <c r="V39" s="474"/>
      <c r="W39" s="467">
        <f>'2.紹介・就職'!T39/'1.求職状況'!T39%</f>
        <v>40</v>
      </c>
      <c r="X39" s="468"/>
      <c r="Y39" s="474"/>
      <c r="Z39" s="468">
        <f>'2.紹介・就職'!Z39/'1.求職状況'!Z39%</f>
        <v>54.285714285714292</v>
      </c>
      <c r="AA39" s="468"/>
      <c r="AB39" s="474"/>
      <c r="AC39" s="467">
        <f>'3.求人・充足'!Z38/'3.求人・充足'!N38%</f>
        <v>15.923566878980893</v>
      </c>
      <c r="AD39" s="468"/>
      <c r="AE39" s="468"/>
      <c r="AF39" s="467">
        <f>('3.求人・充足'!Z38-'3.求人・充足'!AC38)/('3.求人・充足'!N38-'3.求人・充足'!Q38)%</f>
        <v>19.411764705882355</v>
      </c>
      <c r="AG39" s="468"/>
      <c r="AH39" s="474"/>
      <c r="AI39" s="2"/>
    </row>
    <row r="40" spans="2:35" ht="17.25" customHeight="1" x14ac:dyDescent="0.15">
      <c r="B40" s="334"/>
      <c r="C40" s="337"/>
      <c r="D40" s="338"/>
      <c r="E40" s="478"/>
      <c r="F40" s="479"/>
      <c r="G40" s="480"/>
      <c r="H40" s="113" t="s">
        <v>234</v>
      </c>
      <c r="I40" s="114">
        <v>1.59</v>
      </c>
      <c r="J40" s="115" t="s">
        <v>128</v>
      </c>
      <c r="K40" s="478"/>
      <c r="L40" s="479"/>
      <c r="M40" s="480"/>
      <c r="N40" s="113" t="s">
        <v>234</v>
      </c>
      <c r="O40" s="114">
        <v>1.94</v>
      </c>
      <c r="P40" s="119" t="s">
        <v>128</v>
      </c>
      <c r="Q40" s="113" t="s">
        <v>234</v>
      </c>
      <c r="R40" s="120">
        <v>30.8</v>
      </c>
      <c r="S40" s="119" t="s">
        <v>128</v>
      </c>
      <c r="T40" s="113" t="s">
        <v>234</v>
      </c>
      <c r="U40" s="120">
        <v>25.4</v>
      </c>
      <c r="V40" s="115" t="s">
        <v>128</v>
      </c>
      <c r="W40" s="113" t="s">
        <v>235</v>
      </c>
      <c r="X40" s="120">
        <v>42.9</v>
      </c>
      <c r="Y40" s="115" t="s">
        <v>128</v>
      </c>
      <c r="Z40" s="121" t="s">
        <v>235</v>
      </c>
      <c r="AA40" s="126">
        <v>32.6</v>
      </c>
      <c r="AB40" s="115" t="s">
        <v>128</v>
      </c>
      <c r="AC40" s="113" t="s">
        <v>235</v>
      </c>
      <c r="AD40" s="120">
        <v>20</v>
      </c>
      <c r="AE40" s="119" t="s">
        <v>128</v>
      </c>
      <c r="AF40" s="113" t="s">
        <v>235</v>
      </c>
      <c r="AG40" s="120">
        <v>19.100000000000001</v>
      </c>
      <c r="AH40" s="115" t="s">
        <v>128</v>
      </c>
    </row>
    <row r="41" spans="2:35" ht="17.25" customHeight="1" x14ac:dyDescent="0.15">
      <c r="B41" s="334"/>
      <c r="C41" s="331" t="s">
        <v>15</v>
      </c>
      <c r="D41" s="332"/>
      <c r="E41" s="478"/>
      <c r="F41" s="479"/>
      <c r="G41" s="480"/>
      <c r="H41" s="469">
        <f>'3.求人・充足'!E40/'1.求職状況'!E41</f>
        <v>0.94762484774665046</v>
      </c>
      <c r="I41" s="469"/>
      <c r="J41" s="470"/>
      <c r="K41" s="478"/>
      <c r="L41" s="479"/>
      <c r="M41" s="480"/>
      <c r="N41" s="469">
        <f>'3.求人・充足'!N40/'1.求職状況'!Q41</f>
        <v>1.7875000000000001</v>
      </c>
      <c r="O41" s="469"/>
      <c r="P41" s="469"/>
      <c r="Q41" s="467">
        <f>'2.紹介・就職'!Q41/'1.求職状況'!Q41%</f>
        <v>29.375</v>
      </c>
      <c r="R41" s="468"/>
      <c r="S41" s="468"/>
      <c r="T41" s="467">
        <f>'4.中高年齢者'!W40/'4.中高年齢者'!K40%</f>
        <v>24.719101123595504</v>
      </c>
      <c r="U41" s="468"/>
      <c r="V41" s="474"/>
      <c r="W41" s="467">
        <f>'2.紹介・就職'!T41/'1.求職状況'!T41%</f>
        <v>15.384615384615383</v>
      </c>
      <c r="X41" s="468"/>
      <c r="Y41" s="474"/>
      <c r="Z41" s="468">
        <f>'2.紹介・就職'!Z41/'1.求職状況'!Z41%</f>
        <v>43.548387096774192</v>
      </c>
      <c r="AA41" s="468"/>
      <c r="AB41" s="474"/>
      <c r="AC41" s="467">
        <f>'3.求人・充足'!Z40/'3.求人・充足'!N40%</f>
        <v>17.832167832167833</v>
      </c>
      <c r="AD41" s="468"/>
      <c r="AE41" s="468"/>
      <c r="AF41" s="467">
        <f>('3.求人・充足'!Z40-'3.求人・充足'!AC40)/('3.求人・充足'!N40-'3.求人・充足'!Q40)%</f>
        <v>20.134228187919462</v>
      </c>
      <c r="AG41" s="468"/>
      <c r="AH41" s="474"/>
      <c r="AI41" s="2"/>
    </row>
    <row r="42" spans="2:35" ht="17.25" customHeight="1" x14ac:dyDescent="0.15">
      <c r="B42" s="334"/>
      <c r="C42" s="337"/>
      <c r="D42" s="338"/>
      <c r="E42" s="478"/>
      <c r="F42" s="479"/>
      <c r="G42" s="480"/>
      <c r="H42" s="113" t="s">
        <v>234</v>
      </c>
      <c r="I42" s="114">
        <v>0.72</v>
      </c>
      <c r="J42" s="115" t="s">
        <v>128</v>
      </c>
      <c r="K42" s="478"/>
      <c r="L42" s="479"/>
      <c r="M42" s="480"/>
      <c r="N42" s="113" t="s">
        <v>234</v>
      </c>
      <c r="O42" s="114">
        <v>1.22</v>
      </c>
      <c r="P42" s="119" t="s">
        <v>128</v>
      </c>
      <c r="Q42" s="113" t="s">
        <v>234</v>
      </c>
      <c r="R42" s="120">
        <v>26.9</v>
      </c>
      <c r="S42" s="119" t="s">
        <v>128</v>
      </c>
      <c r="T42" s="113" t="s">
        <v>234</v>
      </c>
      <c r="U42" s="120">
        <v>32.1</v>
      </c>
      <c r="V42" s="115" t="s">
        <v>128</v>
      </c>
      <c r="W42" s="113" t="s">
        <v>235</v>
      </c>
      <c r="X42" s="120">
        <v>25</v>
      </c>
      <c r="Y42" s="115" t="s">
        <v>128</v>
      </c>
      <c r="Z42" s="121" t="s">
        <v>235</v>
      </c>
      <c r="AA42" s="120">
        <v>36.1</v>
      </c>
      <c r="AB42" s="115" t="s">
        <v>128</v>
      </c>
      <c r="AC42" s="113" t="s">
        <v>235</v>
      </c>
      <c r="AD42" s="120">
        <v>18.5</v>
      </c>
      <c r="AE42" s="119" t="s">
        <v>128</v>
      </c>
      <c r="AF42" s="113" t="s">
        <v>235</v>
      </c>
      <c r="AG42" s="120">
        <v>22.7</v>
      </c>
      <c r="AH42" s="115" t="s">
        <v>128</v>
      </c>
    </row>
    <row r="43" spans="2:35" ht="17.25" customHeight="1" x14ac:dyDescent="0.15">
      <c r="B43" s="334"/>
      <c r="C43" s="331" t="s">
        <v>16</v>
      </c>
      <c r="D43" s="332"/>
      <c r="E43" s="478"/>
      <c r="F43" s="479"/>
      <c r="G43" s="480"/>
      <c r="H43" s="469">
        <f>'3.求人・充足'!E42/'1.求職状況'!E43</f>
        <v>0.91186440677966096</v>
      </c>
      <c r="I43" s="469"/>
      <c r="J43" s="470"/>
      <c r="K43" s="478"/>
      <c r="L43" s="479"/>
      <c r="M43" s="480"/>
      <c r="N43" s="469">
        <f>'3.求人・充足'!N42/'1.求職状況'!Q43</f>
        <v>1.6313559322033899</v>
      </c>
      <c r="O43" s="469"/>
      <c r="P43" s="469"/>
      <c r="Q43" s="467">
        <f>'2.紹介・就職'!Q43/'1.求職状況'!Q43%</f>
        <v>42.79661016949153</v>
      </c>
      <c r="R43" s="468"/>
      <c r="S43" s="468"/>
      <c r="T43" s="467">
        <f>'4.中高年齢者'!W42/'4.中高年齢者'!K42%</f>
        <v>42.63565891472868</v>
      </c>
      <c r="U43" s="468"/>
      <c r="V43" s="474"/>
      <c r="W43" s="467">
        <f>'2.紹介・就職'!T43/'1.求職状況'!T43%</f>
        <v>29.577464788732396</v>
      </c>
      <c r="X43" s="468"/>
      <c r="Y43" s="474"/>
      <c r="Z43" s="468">
        <f>'2.紹介・就職'!Z43/'1.求職状況'!Z43%</f>
        <v>52.293577981651374</v>
      </c>
      <c r="AA43" s="468"/>
      <c r="AB43" s="474"/>
      <c r="AC43" s="467">
        <f>'3.求人・充足'!Z42/'3.求人・充足'!N42%</f>
        <v>20.519480519480521</v>
      </c>
      <c r="AD43" s="468"/>
      <c r="AE43" s="468"/>
      <c r="AF43" s="467">
        <f>('3.求人・充足'!Z42-'3.求人・充足'!AC42)/('3.求人・充足'!N42-'3.求人・充足'!Q42)%</f>
        <v>25.380710659898476</v>
      </c>
      <c r="AG43" s="468"/>
      <c r="AH43" s="474"/>
      <c r="AI43" s="2"/>
    </row>
    <row r="44" spans="2:35" ht="17.25" customHeight="1" x14ac:dyDescent="0.15">
      <c r="B44" s="376"/>
      <c r="C44" s="377"/>
      <c r="D44" s="378"/>
      <c r="E44" s="481"/>
      <c r="F44" s="482"/>
      <c r="G44" s="483"/>
      <c r="H44" s="85" t="s">
        <v>234</v>
      </c>
      <c r="I44" s="81">
        <v>0.88</v>
      </c>
      <c r="J44" s="84" t="s">
        <v>203</v>
      </c>
      <c r="K44" s="481"/>
      <c r="L44" s="482"/>
      <c r="M44" s="483"/>
      <c r="N44" s="85" t="s">
        <v>234</v>
      </c>
      <c r="O44" s="81">
        <v>1.46</v>
      </c>
      <c r="P44" s="82" t="s">
        <v>128</v>
      </c>
      <c r="Q44" s="85" t="s">
        <v>234</v>
      </c>
      <c r="R44" s="83">
        <v>31.9</v>
      </c>
      <c r="S44" s="82" t="s">
        <v>128</v>
      </c>
      <c r="T44" s="85" t="s">
        <v>234</v>
      </c>
      <c r="U44" s="83">
        <v>30.1</v>
      </c>
      <c r="V44" s="84" t="s">
        <v>128</v>
      </c>
      <c r="W44" s="85" t="s">
        <v>235</v>
      </c>
      <c r="X44" s="83">
        <v>36.1</v>
      </c>
      <c r="Y44" s="84" t="s">
        <v>128</v>
      </c>
      <c r="Z44" s="80" t="s">
        <v>235</v>
      </c>
      <c r="AA44" s="83">
        <v>39.1</v>
      </c>
      <c r="AB44" s="84" t="s">
        <v>128</v>
      </c>
      <c r="AC44" s="85" t="s">
        <v>235</v>
      </c>
      <c r="AD44" s="83">
        <v>19.5</v>
      </c>
      <c r="AE44" s="82" t="s">
        <v>128</v>
      </c>
      <c r="AF44" s="85" t="s">
        <v>235</v>
      </c>
      <c r="AG44" s="83">
        <v>17.5</v>
      </c>
      <c r="AH44" s="84" t="s">
        <v>128</v>
      </c>
    </row>
    <row r="45" spans="2:35" ht="18" customHeight="1" x14ac:dyDescent="0.15">
      <c r="B45" s="41" t="s">
        <v>242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460" t="s">
        <v>184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1" t="s">
        <v>185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26" t="s">
        <v>133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</row>
  </sheetData>
  <mergeCells count="337">
    <mergeCell ref="E25:G25"/>
    <mergeCell ref="H25:J25"/>
    <mergeCell ref="K25:M25"/>
    <mergeCell ref="N25:P25"/>
    <mergeCell ref="Q25:S25"/>
    <mergeCell ref="T25:V25"/>
    <mergeCell ref="K24:M24"/>
    <mergeCell ref="Q24:S24"/>
    <mergeCell ref="T24:V24"/>
    <mergeCell ref="K22:M22"/>
    <mergeCell ref="N22:P22"/>
    <mergeCell ref="Q22:S22"/>
    <mergeCell ref="T22:V22"/>
    <mergeCell ref="W22:Y22"/>
    <mergeCell ref="Z22:AB22"/>
    <mergeCell ref="W24:Y24"/>
    <mergeCell ref="Z24:AB24"/>
    <mergeCell ref="AC24:AE24"/>
    <mergeCell ref="AR13:AT13"/>
    <mergeCell ref="AU13:AW13"/>
    <mergeCell ref="AX13:AZ13"/>
    <mergeCell ref="AF29:AH29"/>
    <mergeCell ref="AF26:AH26"/>
    <mergeCell ref="AF27:AH27"/>
    <mergeCell ref="AF17:AH17"/>
    <mergeCell ref="AF16:AH16"/>
    <mergeCell ref="AI13:AK13"/>
    <mergeCell ref="AL13:AN13"/>
    <mergeCell ref="AO13:AQ13"/>
    <mergeCell ref="AF18:AH18"/>
    <mergeCell ref="AF19:AH19"/>
    <mergeCell ref="AF22:AH22"/>
    <mergeCell ref="AF21:AH21"/>
    <mergeCell ref="AF23:AH23"/>
    <mergeCell ref="AF20:AH20"/>
    <mergeCell ref="AF14:AH14"/>
    <mergeCell ref="AF24:AH24"/>
    <mergeCell ref="AF25:AH25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12:AE12"/>
    <mergeCell ref="Z11:AB11"/>
    <mergeCell ref="Z12:AB12"/>
    <mergeCell ref="AC11:AE11"/>
    <mergeCell ref="W14:Y14"/>
    <mergeCell ref="Z14:AB14"/>
    <mergeCell ref="AC14:AE14"/>
    <mergeCell ref="AF37:AH37"/>
    <mergeCell ref="AF39:AH39"/>
    <mergeCell ref="AF33:AH33"/>
    <mergeCell ref="Z19:AB19"/>
    <mergeCell ref="AC19:AE19"/>
    <mergeCell ref="AC21:AE21"/>
    <mergeCell ref="AC23:AE23"/>
    <mergeCell ref="AC31:AE31"/>
    <mergeCell ref="Z31:AB31"/>
    <mergeCell ref="AC26:AE26"/>
    <mergeCell ref="AC28:AE28"/>
    <mergeCell ref="Z28:AB28"/>
    <mergeCell ref="Z29:AB29"/>
    <mergeCell ref="Z23:AB23"/>
    <mergeCell ref="W25:Y25"/>
    <mergeCell ref="Z25:AB25"/>
    <mergeCell ref="AC25:AE25"/>
    <mergeCell ref="AF31:AH31"/>
    <mergeCell ref="W31:Y31"/>
    <mergeCell ref="W28:Y28"/>
    <mergeCell ref="Z26:AB26"/>
    <mergeCell ref="AC27:AE27"/>
    <mergeCell ref="AF28:AH28"/>
    <mergeCell ref="W15:Y15"/>
    <mergeCell ref="Z15:AB15"/>
    <mergeCell ref="AC15:AE15"/>
    <mergeCell ref="AF15:AH15"/>
    <mergeCell ref="W16:Y16"/>
    <mergeCell ref="Z16:AB16"/>
    <mergeCell ref="AC22:AE22"/>
    <mergeCell ref="AC29:AE29"/>
    <mergeCell ref="Z27:AB27"/>
    <mergeCell ref="W29:Y29"/>
    <mergeCell ref="W27:Y27"/>
    <mergeCell ref="W21:Y21"/>
    <mergeCell ref="Z21:AB21"/>
    <mergeCell ref="W23:Y23"/>
    <mergeCell ref="W20:Y20"/>
    <mergeCell ref="Z20:AB20"/>
    <mergeCell ref="AC20:AE20"/>
    <mergeCell ref="W17:Y17"/>
    <mergeCell ref="Z18:AB18"/>
    <mergeCell ref="AF7:AH7"/>
    <mergeCell ref="AC13:AE13"/>
    <mergeCell ref="AF13:AH13"/>
    <mergeCell ref="AF10:AH10"/>
    <mergeCell ref="AC8:AE8"/>
    <mergeCell ref="W9:Y9"/>
    <mergeCell ref="Z10:AB10"/>
    <mergeCell ref="Z9:AB9"/>
    <mergeCell ref="W8:Y8"/>
    <mergeCell ref="W11:Y11"/>
    <mergeCell ref="AC16:AE16"/>
    <mergeCell ref="AC9:AE9"/>
    <mergeCell ref="W10:Y10"/>
    <mergeCell ref="W12:Y12"/>
    <mergeCell ref="Z13:AB13"/>
    <mergeCell ref="W13:Y13"/>
    <mergeCell ref="AC18:AE18"/>
    <mergeCell ref="Z17:AB17"/>
    <mergeCell ref="AC17:AE17"/>
    <mergeCell ref="AF9:AH9"/>
    <mergeCell ref="AF11:AH11"/>
    <mergeCell ref="AF12:AH12"/>
    <mergeCell ref="AC10:AE10"/>
    <mergeCell ref="T9:V9"/>
    <mergeCell ref="T12:V12"/>
    <mergeCell ref="T11:V11"/>
    <mergeCell ref="N13:P13"/>
    <mergeCell ref="N19:P19"/>
    <mergeCell ref="Q19:S19"/>
    <mergeCell ref="W19:Y19"/>
    <mergeCell ref="W18:Y18"/>
    <mergeCell ref="N15:P15"/>
    <mergeCell ref="Q15:S15"/>
    <mergeCell ref="T15:V15"/>
    <mergeCell ref="N14:P14"/>
    <mergeCell ref="Q14:S14"/>
    <mergeCell ref="T14:V14"/>
    <mergeCell ref="Q10:S10"/>
    <mergeCell ref="Q12:S12"/>
    <mergeCell ref="Q11:S11"/>
    <mergeCell ref="T13:V13"/>
    <mergeCell ref="Q13:S13"/>
    <mergeCell ref="T10:V10"/>
    <mergeCell ref="T16:V16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0:P10"/>
    <mergeCell ref="K5:M5"/>
    <mergeCell ref="N5:P5"/>
    <mergeCell ref="N6:P6"/>
    <mergeCell ref="N7:P7"/>
    <mergeCell ref="N9:P9"/>
    <mergeCell ref="N12:P12"/>
    <mergeCell ref="N8:P8"/>
    <mergeCell ref="N11:P11"/>
    <mergeCell ref="K21:M21"/>
    <mergeCell ref="N21:P21"/>
    <mergeCell ref="Q17:S17"/>
    <mergeCell ref="N16:P16"/>
    <mergeCell ref="E24:G24"/>
    <mergeCell ref="H24:J24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H11:J11"/>
    <mergeCell ref="H8:J8"/>
    <mergeCell ref="K13:M13"/>
    <mergeCell ref="Q9:S9"/>
    <mergeCell ref="B22:C22"/>
    <mergeCell ref="E22:G22"/>
    <mergeCell ref="H22:J22"/>
    <mergeCell ref="K20:M20"/>
    <mergeCell ref="E19:G19"/>
    <mergeCell ref="K23:M23"/>
    <mergeCell ref="N20:P20"/>
    <mergeCell ref="Q20:S20"/>
    <mergeCell ref="T20:V20"/>
    <mergeCell ref="H15:J15"/>
    <mergeCell ref="K15:M15"/>
    <mergeCell ref="Q28:S28"/>
    <mergeCell ref="K27:M27"/>
    <mergeCell ref="E16:G16"/>
    <mergeCell ref="H16:J16"/>
    <mergeCell ref="K16:M16"/>
    <mergeCell ref="E17:G17"/>
    <mergeCell ref="H17:J17"/>
    <mergeCell ref="K17:M17"/>
    <mergeCell ref="E27:G27"/>
    <mergeCell ref="H27:J27"/>
    <mergeCell ref="H19:J19"/>
    <mergeCell ref="K19:M19"/>
    <mergeCell ref="E23:G23"/>
    <mergeCell ref="H23:J23"/>
    <mergeCell ref="N17:P17"/>
    <mergeCell ref="Q16:S16"/>
    <mergeCell ref="Q37:S37"/>
    <mergeCell ref="N18:P18"/>
    <mergeCell ref="Q18:S18"/>
    <mergeCell ref="T18:V18"/>
    <mergeCell ref="T37:V37"/>
    <mergeCell ref="Q33:S33"/>
    <mergeCell ref="Q35:S35"/>
    <mergeCell ref="T27:V27"/>
    <mergeCell ref="T26:V26"/>
    <mergeCell ref="N27:P27"/>
    <mergeCell ref="N26:P26"/>
    <mergeCell ref="Q27:S27"/>
    <mergeCell ref="Q29:S29"/>
    <mergeCell ref="T29:V29"/>
    <mergeCell ref="T19:V19"/>
    <mergeCell ref="Q21:S21"/>
    <mergeCell ref="T21:V21"/>
    <mergeCell ref="T31:V31"/>
    <mergeCell ref="Q31:S31"/>
    <mergeCell ref="T23:V23"/>
    <mergeCell ref="N23:P23"/>
    <mergeCell ref="Q23:S23"/>
    <mergeCell ref="K18:M18"/>
    <mergeCell ref="E20:G20"/>
    <mergeCell ref="H20:J20"/>
    <mergeCell ref="T33:V33"/>
    <mergeCell ref="N39:P39"/>
    <mergeCell ref="N31:P31"/>
    <mergeCell ref="T17:V17"/>
    <mergeCell ref="Q26:S26"/>
    <mergeCell ref="N24:P24"/>
    <mergeCell ref="K29:M44"/>
    <mergeCell ref="E28:G28"/>
    <mergeCell ref="H31:J31"/>
    <mergeCell ref="H29:J29"/>
    <mergeCell ref="H33:J33"/>
    <mergeCell ref="H39:J39"/>
    <mergeCell ref="T43:V43"/>
    <mergeCell ref="Q43:S43"/>
    <mergeCell ref="T41:V41"/>
    <mergeCell ref="N43:P43"/>
    <mergeCell ref="Q41:S41"/>
    <mergeCell ref="H28:J28"/>
    <mergeCell ref="T28:V28"/>
    <mergeCell ref="T39:V39"/>
    <mergeCell ref="N37:P37"/>
    <mergeCell ref="H14:J14"/>
    <mergeCell ref="C42:D42"/>
    <mergeCell ref="B38:B44"/>
    <mergeCell ref="B29:B32"/>
    <mergeCell ref="C39:D39"/>
    <mergeCell ref="C44:D44"/>
    <mergeCell ref="C33:D33"/>
    <mergeCell ref="C40:D40"/>
    <mergeCell ref="C31:D31"/>
    <mergeCell ref="C34:D34"/>
    <mergeCell ref="C43:D43"/>
    <mergeCell ref="C29:D29"/>
    <mergeCell ref="C36:D36"/>
    <mergeCell ref="C32:D32"/>
    <mergeCell ref="C30:D30"/>
    <mergeCell ref="B28:D28"/>
    <mergeCell ref="C38:D38"/>
    <mergeCell ref="B27:D27"/>
    <mergeCell ref="E26:G26"/>
    <mergeCell ref="E15:G15"/>
    <mergeCell ref="E18:G18"/>
    <mergeCell ref="H18:J18"/>
    <mergeCell ref="E21:G21"/>
    <mergeCell ref="H21:J21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N41:P41"/>
    <mergeCell ref="N33:P33"/>
    <mergeCell ref="N35:P35"/>
    <mergeCell ref="N29:P29"/>
    <mergeCell ref="N28:P28"/>
    <mergeCell ref="AF43:AH43"/>
    <mergeCell ref="AF35:AH35"/>
    <mergeCell ref="AF41:AH4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AC3:AH3"/>
    <mergeCell ref="AC4:AE5"/>
    <mergeCell ref="AF6:AH6"/>
    <mergeCell ref="AF8:AH8"/>
    <mergeCell ref="Q4:Y4"/>
    <mergeCell ref="W5:Y5"/>
    <mergeCell ref="Z8:AB8"/>
    <mergeCell ref="Q8:S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8"/>
  <sheetViews>
    <sheetView view="pageBreakPreview" zoomScaleNormal="100" zoomScaleSheetLayoutView="100" workbookViewId="0">
      <pane ySplit="4" topLeftCell="A5" activePane="bottomLeft" state="frozen"/>
      <selection pane="bottomLeft" activeCell="H3" sqref="H3:J3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5" t="s">
        <v>214</v>
      </c>
      <c r="C2" s="545"/>
      <c r="D2" s="545"/>
      <c r="E2" s="545"/>
      <c r="F2" s="545"/>
      <c r="G2" s="545"/>
      <c r="H2" s="545"/>
      <c r="I2" s="545"/>
      <c r="J2" s="545"/>
      <c r="K2" s="540" t="s">
        <v>201</v>
      </c>
      <c r="L2" s="541"/>
      <c r="M2" s="541"/>
    </row>
    <row r="3" spans="2:34" ht="25.5" customHeight="1" x14ac:dyDescent="0.15">
      <c r="B3" s="424"/>
      <c r="C3" s="429"/>
      <c r="D3" s="429"/>
      <c r="E3" s="306" t="s">
        <v>39</v>
      </c>
      <c r="F3" s="307"/>
      <c r="G3" s="548"/>
      <c r="H3" s="306" t="s">
        <v>4</v>
      </c>
      <c r="I3" s="307"/>
      <c r="J3" s="548"/>
      <c r="K3" s="307" t="s">
        <v>40</v>
      </c>
      <c r="L3" s="307"/>
      <c r="M3" s="308"/>
    </row>
    <row r="4" spans="2:34" ht="25.5" customHeight="1" x14ac:dyDescent="0.15">
      <c r="B4" s="543" t="s">
        <v>153</v>
      </c>
      <c r="C4" s="544"/>
      <c r="D4" s="544"/>
      <c r="E4" s="152"/>
      <c r="F4" s="133" t="s">
        <v>121</v>
      </c>
      <c r="G4" s="144" t="s">
        <v>122</v>
      </c>
      <c r="H4" s="135"/>
      <c r="I4" s="133" t="s">
        <v>121</v>
      </c>
      <c r="J4" s="144" t="s">
        <v>122</v>
      </c>
      <c r="K4" s="128"/>
      <c r="L4" s="133" t="s">
        <v>121</v>
      </c>
      <c r="M4" s="144" t="s">
        <v>122</v>
      </c>
    </row>
    <row r="5" spans="2:34" ht="16.5" customHeight="1" x14ac:dyDescent="0.15">
      <c r="B5" s="549" t="s">
        <v>209</v>
      </c>
      <c r="C5" s="451" t="s">
        <v>154</v>
      </c>
      <c r="D5" s="451"/>
      <c r="E5" s="134">
        <f>SUM(H5+K5)</f>
        <v>197</v>
      </c>
      <c r="F5" s="145">
        <f t="shared" ref="F5:F45" si="0">SUM(I5+L5)</f>
        <v>115</v>
      </c>
      <c r="G5" s="127">
        <f>IF(ISERROR((E5-F5)/F5*100),"－",(E5-F5)/F5*100)</f>
        <v>71.304347826086953</v>
      </c>
      <c r="H5" s="137">
        <v>70</v>
      </c>
      <c r="I5" s="210">
        <v>34</v>
      </c>
      <c r="J5" s="138">
        <f t="shared" ref="J5:J45" si="1">IF(ISERROR((H5-I5)/I5*100),"－",(H5-I5)/I5*100)</f>
        <v>105.88235294117648</v>
      </c>
      <c r="K5" s="36">
        <v>127</v>
      </c>
      <c r="L5" s="210">
        <v>81</v>
      </c>
      <c r="M5" s="127">
        <f t="shared" ref="M5:M52" si="2">IF(ISERROR((K5-L5)/L5*100),"－",(K5-L5)/L5*100)</f>
        <v>56.79012345679012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6.5" customHeight="1" x14ac:dyDescent="0.15">
      <c r="B6" s="323"/>
      <c r="C6" s="451" t="s">
        <v>165</v>
      </c>
      <c r="D6" s="451"/>
      <c r="E6" s="134">
        <f>SUM(H6+K6)</f>
        <v>7</v>
      </c>
      <c r="F6" s="145">
        <f t="shared" si="0"/>
        <v>7</v>
      </c>
      <c r="G6" s="127">
        <f t="shared" ref="G6:G52" si="3">IF(ISERROR((E6-F6)/F6*100),"－",(E6-F6)/F6*100)</f>
        <v>0</v>
      </c>
      <c r="H6" s="137">
        <v>7</v>
      </c>
      <c r="I6" s="148">
        <v>7</v>
      </c>
      <c r="J6" s="138">
        <f t="shared" si="1"/>
        <v>0</v>
      </c>
      <c r="K6" s="36">
        <v>0</v>
      </c>
      <c r="L6" s="148">
        <v>0</v>
      </c>
      <c r="M6" s="127" t="str">
        <f t="shared" si="2"/>
        <v>－</v>
      </c>
      <c r="P6" s="49"/>
    </row>
    <row r="7" spans="2:34" ht="16.5" customHeight="1" x14ac:dyDescent="0.15">
      <c r="B7" s="323"/>
      <c r="C7" s="451" t="s">
        <v>41</v>
      </c>
      <c r="D7" s="451"/>
      <c r="E7" s="134">
        <f t="shared" ref="E7:E45" si="4">SUM(H7+K7)</f>
        <v>476</v>
      </c>
      <c r="F7" s="145">
        <f t="shared" si="0"/>
        <v>387</v>
      </c>
      <c r="G7" s="127">
        <f t="shared" si="3"/>
        <v>22.997416020671835</v>
      </c>
      <c r="H7" s="137">
        <v>451</v>
      </c>
      <c r="I7" s="148">
        <v>370</v>
      </c>
      <c r="J7" s="138">
        <f t="shared" si="1"/>
        <v>21.891891891891895</v>
      </c>
      <c r="K7" s="36">
        <v>25</v>
      </c>
      <c r="L7" s="148">
        <v>17</v>
      </c>
      <c r="M7" s="127">
        <f t="shared" si="2"/>
        <v>47.058823529411761</v>
      </c>
    </row>
    <row r="8" spans="2:34" ht="16.5" customHeight="1" x14ac:dyDescent="0.15">
      <c r="B8" s="323"/>
      <c r="C8" s="451" t="s">
        <v>42</v>
      </c>
      <c r="D8" s="451"/>
      <c r="E8" s="134">
        <f t="shared" si="4"/>
        <v>562</v>
      </c>
      <c r="F8" s="145">
        <f t="shared" si="0"/>
        <v>433</v>
      </c>
      <c r="G8" s="127">
        <f t="shared" si="3"/>
        <v>29.792147806004621</v>
      </c>
      <c r="H8" s="137">
        <v>377</v>
      </c>
      <c r="I8" s="148">
        <v>254</v>
      </c>
      <c r="J8" s="138">
        <f t="shared" si="1"/>
        <v>48.425196850393696</v>
      </c>
      <c r="K8" s="36">
        <v>185</v>
      </c>
      <c r="L8" s="148">
        <v>179</v>
      </c>
      <c r="M8" s="127">
        <f t="shared" si="2"/>
        <v>3.3519553072625698</v>
      </c>
      <c r="N8" s="64"/>
      <c r="O8" s="64"/>
      <c r="P8" s="64"/>
      <c r="Q8" s="64"/>
      <c r="S8" s="64"/>
      <c r="T8" s="64"/>
    </row>
    <row r="9" spans="2:34" ht="16.5" customHeight="1" x14ac:dyDescent="0.15">
      <c r="B9" s="323"/>
      <c r="C9" s="40"/>
      <c r="D9" s="68" t="s">
        <v>43</v>
      </c>
      <c r="E9" s="134">
        <f t="shared" si="4"/>
        <v>167</v>
      </c>
      <c r="F9" s="145">
        <f t="shared" si="0"/>
        <v>97</v>
      </c>
      <c r="G9" s="127">
        <f t="shared" si="3"/>
        <v>72.164948453608247</v>
      </c>
      <c r="H9" s="137">
        <v>80</v>
      </c>
      <c r="I9" s="148">
        <v>36</v>
      </c>
      <c r="J9" s="138">
        <f t="shared" si="1"/>
        <v>122.22222222222223</v>
      </c>
      <c r="K9" s="36">
        <v>87</v>
      </c>
      <c r="L9" s="148">
        <v>61</v>
      </c>
      <c r="M9" s="127">
        <f t="shared" si="2"/>
        <v>42.622950819672127</v>
      </c>
    </row>
    <row r="10" spans="2:34" ht="16.5" customHeight="1" x14ac:dyDescent="0.15">
      <c r="B10" s="323"/>
      <c r="D10" s="68" t="s">
        <v>155</v>
      </c>
      <c r="E10" s="134">
        <f t="shared" si="4"/>
        <v>5</v>
      </c>
      <c r="F10" s="145">
        <f t="shared" si="0"/>
        <v>4</v>
      </c>
      <c r="G10" s="127">
        <f t="shared" si="3"/>
        <v>25</v>
      </c>
      <c r="H10" s="137">
        <v>3</v>
      </c>
      <c r="I10" s="148">
        <v>3</v>
      </c>
      <c r="J10" s="138">
        <f t="shared" si="1"/>
        <v>0</v>
      </c>
      <c r="K10" s="36">
        <v>2</v>
      </c>
      <c r="L10" s="148">
        <v>1</v>
      </c>
      <c r="M10" s="127">
        <f t="shared" si="2"/>
        <v>100</v>
      </c>
    </row>
    <row r="11" spans="2:34" ht="16.5" customHeight="1" x14ac:dyDescent="0.15">
      <c r="B11" s="323"/>
      <c r="D11" s="68" t="s">
        <v>44</v>
      </c>
      <c r="E11" s="134">
        <f t="shared" si="4"/>
        <v>35</v>
      </c>
      <c r="F11" s="145">
        <f t="shared" si="0"/>
        <v>16</v>
      </c>
      <c r="G11" s="127">
        <f t="shared" si="3"/>
        <v>118.75</v>
      </c>
      <c r="H11" s="137">
        <v>26</v>
      </c>
      <c r="I11" s="148">
        <v>12</v>
      </c>
      <c r="J11" s="138">
        <f t="shared" si="1"/>
        <v>116.66666666666667</v>
      </c>
      <c r="K11" s="36">
        <v>9</v>
      </c>
      <c r="L11" s="148">
        <v>4</v>
      </c>
      <c r="M11" s="127">
        <f t="shared" si="2"/>
        <v>125</v>
      </c>
    </row>
    <row r="12" spans="2:34" ht="16.5" customHeight="1" x14ac:dyDescent="0.15">
      <c r="B12" s="323"/>
      <c r="D12" s="68" t="s">
        <v>45</v>
      </c>
      <c r="E12" s="134">
        <f t="shared" si="4"/>
        <v>14</v>
      </c>
      <c r="F12" s="145">
        <f t="shared" si="0"/>
        <v>14</v>
      </c>
      <c r="G12" s="127">
        <f t="shared" si="3"/>
        <v>0</v>
      </c>
      <c r="H12" s="137">
        <v>11</v>
      </c>
      <c r="I12" s="148">
        <v>9</v>
      </c>
      <c r="J12" s="138">
        <f t="shared" si="1"/>
        <v>22.222222222222221</v>
      </c>
      <c r="K12" s="36">
        <v>3</v>
      </c>
      <c r="L12" s="148">
        <v>5</v>
      </c>
      <c r="M12" s="127">
        <f t="shared" si="2"/>
        <v>-40</v>
      </c>
    </row>
    <row r="13" spans="2:34" ht="16.5" customHeight="1" x14ac:dyDescent="0.15">
      <c r="B13" s="323"/>
      <c r="C13" s="68"/>
      <c r="D13" s="68" t="s">
        <v>46</v>
      </c>
      <c r="E13" s="134">
        <f t="shared" si="4"/>
        <v>18</v>
      </c>
      <c r="F13" s="145">
        <f t="shared" si="0"/>
        <v>12</v>
      </c>
      <c r="G13" s="127">
        <f t="shared" si="3"/>
        <v>50</v>
      </c>
      <c r="H13" s="137">
        <v>15</v>
      </c>
      <c r="I13" s="148">
        <v>12</v>
      </c>
      <c r="J13" s="138">
        <f t="shared" si="1"/>
        <v>25</v>
      </c>
      <c r="K13" s="36">
        <v>3</v>
      </c>
      <c r="L13" s="148">
        <v>0</v>
      </c>
      <c r="M13" s="127" t="str">
        <f t="shared" si="2"/>
        <v>－</v>
      </c>
    </row>
    <row r="14" spans="2:34" ht="16.5" customHeight="1" x14ac:dyDescent="0.15">
      <c r="B14" s="323"/>
      <c r="D14" s="68" t="s">
        <v>166</v>
      </c>
      <c r="E14" s="134">
        <f t="shared" si="4"/>
        <v>12</v>
      </c>
      <c r="F14" s="145">
        <f t="shared" si="0"/>
        <v>3</v>
      </c>
      <c r="G14" s="127">
        <f t="shared" si="3"/>
        <v>300</v>
      </c>
      <c r="H14" s="137">
        <v>7</v>
      </c>
      <c r="I14" s="148">
        <v>3</v>
      </c>
      <c r="J14" s="138">
        <f t="shared" si="1"/>
        <v>133.33333333333331</v>
      </c>
      <c r="K14" s="36">
        <v>5</v>
      </c>
      <c r="L14" s="148">
        <v>0</v>
      </c>
      <c r="M14" s="127" t="str">
        <f t="shared" si="2"/>
        <v>－</v>
      </c>
    </row>
    <row r="15" spans="2:34" ht="16.5" customHeight="1" x14ac:dyDescent="0.15">
      <c r="B15" s="323"/>
      <c r="D15" s="68" t="s">
        <v>141</v>
      </c>
      <c r="E15" s="134">
        <f t="shared" si="4"/>
        <v>2</v>
      </c>
      <c r="F15" s="145">
        <f t="shared" si="0"/>
        <v>5</v>
      </c>
      <c r="G15" s="127">
        <f t="shared" si="3"/>
        <v>-60</v>
      </c>
      <c r="H15" s="137">
        <v>2</v>
      </c>
      <c r="I15" s="148">
        <v>4</v>
      </c>
      <c r="J15" s="138">
        <f t="shared" si="1"/>
        <v>-50</v>
      </c>
      <c r="K15" s="36">
        <v>0</v>
      </c>
      <c r="L15" s="148">
        <v>1</v>
      </c>
      <c r="M15" s="127">
        <f t="shared" si="2"/>
        <v>-100</v>
      </c>
    </row>
    <row r="16" spans="2:34" ht="16.5" customHeight="1" x14ac:dyDescent="0.15">
      <c r="B16" s="323"/>
      <c r="D16" s="68" t="s">
        <v>47</v>
      </c>
      <c r="E16" s="134">
        <f t="shared" si="4"/>
        <v>42</v>
      </c>
      <c r="F16" s="145">
        <f t="shared" si="0"/>
        <v>49</v>
      </c>
      <c r="G16" s="127">
        <f t="shared" si="3"/>
        <v>-14.285714285714285</v>
      </c>
      <c r="H16" s="137">
        <v>32</v>
      </c>
      <c r="I16" s="148">
        <v>19</v>
      </c>
      <c r="J16" s="138">
        <f t="shared" si="1"/>
        <v>68.421052631578945</v>
      </c>
      <c r="K16" s="36">
        <v>10</v>
      </c>
      <c r="L16" s="148">
        <v>30</v>
      </c>
      <c r="M16" s="127">
        <f t="shared" si="2"/>
        <v>-66.666666666666657</v>
      </c>
    </row>
    <row r="17" spans="2:20" ht="16.5" customHeight="1" x14ac:dyDescent="0.15">
      <c r="B17" s="323"/>
      <c r="D17" s="68" t="s">
        <v>48</v>
      </c>
      <c r="E17" s="134">
        <f t="shared" si="4"/>
        <v>0</v>
      </c>
      <c r="F17" s="145">
        <f t="shared" si="0"/>
        <v>1</v>
      </c>
      <c r="G17" s="127">
        <f t="shared" si="3"/>
        <v>-100</v>
      </c>
      <c r="H17" s="137">
        <v>0</v>
      </c>
      <c r="I17" s="148">
        <v>0</v>
      </c>
      <c r="J17" s="138" t="str">
        <f t="shared" si="1"/>
        <v>－</v>
      </c>
      <c r="K17" s="36">
        <v>0</v>
      </c>
      <c r="L17" s="148">
        <v>1</v>
      </c>
      <c r="M17" s="127">
        <f t="shared" si="2"/>
        <v>-100</v>
      </c>
    </row>
    <row r="18" spans="2:20" ht="16.5" customHeight="1" x14ac:dyDescent="0.15">
      <c r="B18" s="323"/>
      <c r="D18" s="68" t="s">
        <v>49</v>
      </c>
      <c r="E18" s="134">
        <f t="shared" si="4"/>
        <v>38</v>
      </c>
      <c r="F18" s="145">
        <f t="shared" si="0"/>
        <v>16</v>
      </c>
      <c r="G18" s="127">
        <f t="shared" si="3"/>
        <v>137.5</v>
      </c>
      <c r="H18" s="137">
        <v>17</v>
      </c>
      <c r="I18" s="148">
        <v>10</v>
      </c>
      <c r="J18" s="138">
        <f t="shared" si="1"/>
        <v>70</v>
      </c>
      <c r="K18" s="36">
        <v>21</v>
      </c>
      <c r="L18" s="148">
        <v>6</v>
      </c>
      <c r="M18" s="127">
        <f t="shared" si="2"/>
        <v>250</v>
      </c>
    </row>
    <row r="19" spans="2:20" ht="16.5" customHeight="1" x14ac:dyDescent="0.15">
      <c r="B19" s="323"/>
      <c r="D19" s="68" t="s">
        <v>50</v>
      </c>
      <c r="E19" s="134">
        <f t="shared" si="4"/>
        <v>5</v>
      </c>
      <c r="F19" s="145">
        <f t="shared" si="0"/>
        <v>2</v>
      </c>
      <c r="G19" s="127">
        <f t="shared" si="3"/>
        <v>150</v>
      </c>
      <c r="H19" s="137">
        <v>4</v>
      </c>
      <c r="I19" s="148">
        <v>1</v>
      </c>
      <c r="J19" s="138">
        <f t="shared" si="1"/>
        <v>300</v>
      </c>
      <c r="K19" s="36">
        <v>1</v>
      </c>
      <c r="L19" s="148">
        <v>1</v>
      </c>
      <c r="M19" s="127">
        <f t="shared" si="2"/>
        <v>0</v>
      </c>
    </row>
    <row r="20" spans="2:20" ht="16.5" customHeight="1" x14ac:dyDescent="0.15">
      <c r="B20" s="323"/>
      <c r="D20" s="68" t="s">
        <v>51</v>
      </c>
      <c r="E20" s="134">
        <f t="shared" si="4"/>
        <v>23</v>
      </c>
      <c r="F20" s="145">
        <f t="shared" si="0"/>
        <v>11</v>
      </c>
      <c r="G20" s="127">
        <f t="shared" si="3"/>
        <v>109.09090909090908</v>
      </c>
      <c r="H20" s="139">
        <v>18</v>
      </c>
      <c r="I20" s="149">
        <v>11</v>
      </c>
      <c r="J20" s="138">
        <f t="shared" si="1"/>
        <v>63.636363636363633</v>
      </c>
      <c r="K20" s="36">
        <v>5</v>
      </c>
      <c r="L20" s="148">
        <v>0</v>
      </c>
      <c r="M20" s="127" t="str">
        <f t="shared" si="2"/>
        <v>－</v>
      </c>
    </row>
    <row r="21" spans="2:20" ht="16.5" customHeight="1" x14ac:dyDescent="0.15">
      <c r="B21" s="323"/>
      <c r="D21" s="68" t="s">
        <v>52</v>
      </c>
      <c r="E21" s="134">
        <f t="shared" si="4"/>
        <v>6</v>
      </c>
      <c r="F21" s="145">
        <f t="shared" si="0"/>
        <v>77</v>
      </c>
      <c r="G21" s="127">
        <f t="shared" si="3"/>
        <v>-92.20779220779221</v>
      </c>
      <c r="H21" s="137">
        <v>1</v>
      </c>
      <c r="I21" s="148">
        <v>27</v>
      </c>
      <c r="J21" s="138">
        <f t="shared" si="1"/>
        <v>-96.296296296296291</v>
      </c>
      <c r="K21" s="36">
        <v>5</v>
      </c>
      <c r="L21" s="148">
        <v>50</v>
      </c>
      <c r="M21" s="127">
        <f t="shared" si="2"/>
        <v>-90</v>
      </c>
    </row>
    <row r="22" spans="2:20" ht="16.5" customHeight="1" x14ac:dyDescent="0.15">
      <c r="B22" s="323"/>
      <c r="D22" s="68" t="s">
        <v>167</v>
      </c>
      <c r="E22" s="134">
        <f t="shared" si="4"/>
        <v>3</v>
      </c>
      <c r="F22" s="145">
        <f t="shared" si="0"/>
        <v>0</v>
      </c>
      <c r="G22" s="127" t="str">
        <f t="shared" si="3"/>
        <v>－</v>
      </c>
      <c r="H22" s="137">
        <v>3</v>
      </c>
      <c r="I22" s="148">
        <v>0</v>
      </c>
      <c r="J22" s="138" t="str">
        <f t="shared" si="1"/>
        <v>－</v>
      </c>
      <c r="K22" s="36">
        <v>0</v>
      </c>
      <c r="L22" s="148">
        <v>0</v>
      </c>
      <c r="M22" s="127" t="str">
        <f t="shared" si="2"/>
        <v>－</v>
      </c>
    </row>
    <row r="23" spans="2:20" ht="16.5" customHeight="1" x14ac:dyDescent="0.15">
      <c r="B23" s="323"/>
      <c r="D23" s="68" t="s">
        <v>53</v>
      </c>
      <c r="E23" s="134">
        <f t="shared" si="4"/>
        <v>75</v>
      </c>
      <c r="F23" s="145">
        <f t="shared" si="0"/>
        <v>39</v>
      </c>
      <c r="G23" s="127">
        <f t="shared" si="3"/>
        <v>92.307692307692307</v>
      </c>
      <c r="H23" s="137">
        <v>68</v>
      </c>
      <c r="I23" s="148">
        <v>34</v>
      </c>
      <c r="J23" s="138">
        <f t="shared" si="1"/>
        <v>100</v>
      </c>
      <c r="K23" s="36">
        <v>7</v>
      </c>
      <c r="L23" s="148">
        <v>5</v>
      </c>
      <c r="M23" s="127">
        <f t="shared" si="2"/>
        <v>40</v>
      </c>
    </row>
    <row r="24" spans="2:20" ht="16.5" customHeight="1" x14ac:dyDescent="0.15">
      <c r="B24" s="323"/>
      <c r="D24" s="68" t="s">
        <v>142</v>
      </c>
      <c r="E24" s="134">
        <f t="shared" si="4"/>
        <v>9</v>
      </c>
      <c r="F24" s="145">
        <f t="shared" si="0"/>
        <v>3</v>
      </c>
      <c r="G24" s="127">
        <f t="shared" si="3"/>
        <v>200</v>
      </c>
      <c r="H24" s="137">
        <v>8</v>
      </c>
      <c r="I24" s="148">
        <v>3</v>
      </c>
      <c r="J24" s="138">
        <f t="shared" si="1"/>
        <v>166.66666666666669</v>
      </c>
      <c r="K24" s="36">
        <v>1</v>
      </c>
      <c r="L24" s="148">
        <v>0</v>
      </c>
      <c r="M24" s="127" t="str">
        <f t="shared" si="2"/>
        <v>－</v>
      </c>
      <c r="P24" s="40"/>
      <c r="Q24" s="40"/>
      <c r="R24" s="40"/>
      <c r="S24" s="40"/>
      <c r="T24" s="40"/>
    </row>
    <row r="25" spans="2:20" ht="16.5" customHeight="1" x14ac:dyDescent="0.15">
      <c r="B25" s="323"/>
      <c r="D25" s="68" t="s">
        <v>143</v>
      </c>
      <c r="E25" s="134">
        <f t="shared" si="4"/>
        <v>52</v>
      </c>
      <c r="F25" s="145">
        <f t="shared" si="0"/>
        <v>17</v>
      </c>
      <c r="G25" s="127">
        <f t="shared" si="3"/>
        <v>205.88235294117646</v>
      </c>
      <c r="H25" s="137">
        <v>46</v>
      </c>
      <c r="I25" s="148">
        <v>16</v>
      </c>
      <c r="J25" s="138">
        <f t="shared" si="1"/>
        <v>187.5</v>
      </c>
      <c r="K25" s="36">
        <v>6</v>
      </c>
      <c r="L25" s="148">
        <v>1</v>
      </c>
      <c r="M25" s="127">
        <f t="shared" si="2"/>
        <v>500</v>
      </c>
    </row>
    <row r="26" spans="2:20" ht="16.5" customHeight="1" x14ac:dyDescent="0.15">
      <c r="B26" s="323"/>
      <c r="D26" s="68" t="s">
        <v>144</v>
      </c>
      <c r="E26" s="134">
        <f t="shared" si="4"/>
        <v>10</v>
      </c>
      <c r="F26" s="145">
        <f t="shared" si="0"/>
        <v>5</v>
      </c>
      <c r="G26" s="127">
        <f t="shared" si="3"/>
        <v>100</v>
      </c>
      <c r="H26" s="137">
        <v>9</v>
      </c>
      <c r="I26" s="148">
        <v>5</v>
      </c>
      <c r="J26" s="138">
        <f t="shared" si="1"/>
        <v>80</v>
      </c>
      <c r="K26" s="36">
        <v>1</v>
      </c>
      <c r="L26" s="148">
        <v>0</v>
      </c>
      <c r="M26" s="127" t="str">
        <f t="shared" si="2"/>
        <v>－</v>
      </c>
    </row>
    <row r="27" spans="2:20" ht="16.5" customHeight="1" x14ac:dyDescent="0.15">
      <c r="B27" s="323"/>
      <c r="D27" s="72" t="s">
        <v>168</v>
      </c>
      <c r="E27" s="134">
        <f t="shared" si="4"/>
        <v>1</v>
      </c>
      <c r="F27" s="145">
        <f t="shared" si="0"/>
        <v>4</v>
      </c>
      <c r="G27" s="127">
        <f t="shared" si="3"/>
        <v>-75</v>
      </c>
      <c r="H27" s="137">
        <v>0</v>
      </c>
      <c r="I27" s="148">
        <v>4</v>
      </c>
      <c r="J27" s="138">
        <f t="shared" si="1"/>
        <v>-100</v>
      </c>
      <c r="K27" s="36">
        <v>1</v>
      </c>
      <c r="L27" s="148">
        <v>0</v>
      </c>
      <c r="M27" s="127" t="str">
        <f t="shared" si="2"/>
        <v>－</v>
      </c>
    </row>
    <row r="28" spans="2:20" ht="16.5" customHeight="1" x14ac:dyDescent="0.15">
      <c r="B28" s="323"/>
      <c r="D28" s="68" t="s">
        <v>54</v>
      </c>
      <c r="E28" s="134">
        <f t="shared" si="4"/>
        <v>21</v>
      </c>
      <c r="F28" s="145">
        <f t="shared" si="0"/>
        <v>31</v>
      </c>
      <c r="G28" s="127">
        <f t="shared" si="3"/>
        <v>-32.258064516129032</v>
      </c>
      <c r="H28" s="137">
        <v>15</v>
      </c>
      <c r="I28" s="148">
        <v>24</v>
      </c>
      <c r="J28" s="138">
        <f t="shared" si="1"/>
        <v>-37.5</v>
      </c>
      <c r="K28" s="36">
        <v>6</v>
      </c>
      <c r="L28" s="148">
        <v>7</v>
      </c>
      <c r="M28" s="127">
        <f t="shared" si="2"/>
        <v>-14.285714285714285</v>
      </c>
    </row>
    <row r="29" spans="2:20" ht="16.5" customHeight="1" x14ac:dyDescent="0.15">
      <c r="B29" s="323"/>
      <c r="D29" s="68" t="s">
        <v>100</v>
      </c>
      <c r="E29" s="134">
        <f t="shared" si="4"/>
        <v>3</v>
      </c>
      <c r="F29" s="145">
        <f t="shared" si="0"/>
        <v>2</v>
      </c>
      <c r="G29" s="127">
        <f t="shared" si="3"/>
        <v>50</v>
      </c>
      <c r="H29" s="137">
        <v>3</v>
      </c>
      <c r="I29" s="148">
        <v>2</v>
      </c>
      <c r="J29" s="138">
        <f t="shared" si="1"/>
        <v>50</v>
      </c>
      <c r="K29" s="36">
        <v>0</v>
      </c>
      <c r="L29" s="148">
        <v>0</v>
      </c>
      <c r="M29" s="127" t="str">
        <f t="shared" si="2"/>
        <v>－</v>
      </c>
    </row>
    <row r="30" spans="2:20" ht="16.5" customHeight="1" x14ac:dyDescent="0.15">
      <c r="B30" s="323"/>
      <c r="D30" s="68" t="s">
        <v>145</v>
      </c>
      <c r="E30" s="134">
        <f t="shared" si="4"/>
        <v>7</v>
      </c>
      <c r="F30" s="145">
        <f t="shared" si="0"/>
        <v>11</v>
      </c>
      <c r="G30" s="127">
        <f t="shared" si="3"/>
        <v>-36.363636363636367</v>
      </c>
      <c r="H30" s="137">
        <v>3</v>
      </c>
      <c r="I30" s="148">
        <v>11</v>
      </c>
      <c r="J30" s="138">
        <f t="shared" si="1"/>
        <v>-72.727272727272734</v>
      </c>
      <c r="K30" s="36">
        <v>4</v>
      </c>
      <c r="L30" s="148">
        <v>0</v>
      </c>
      <c r="M30" s="127" t="str">
        <f t="shared" si="2"/>
        <v>－</v>
      </c>
    </row>
    <row r="31" spans="2:20" ht="16.5" customHeight="1" x14ac:dyDescent="0.15">
      <c r="B31" s="323"/>
      <c r="D31" s="68" t="s">
        <v>55</v>
      </c>
      <c r="E31" s="134">
        <f t="shared" si="4"/>
        <v>14</v>
      </c>
      <c r="F31" s="145">
        <f t="shared" si="0"/>
        <v>14</v>
      </c>
      <c r="G31" s="127">
        <f t="shared" si="3"/>
        <v>0</v>
      </c>
      <c r="H31" s="137">
        <v>6</v>
      </c>
      <c r="I31" s="148">
        <v>8</v>
      </c>
      <c r="J31" s="138">
        <f t="shared" si="1"/>
        <v>-25</v>
      </c>
      <c r="K31" s="36">
        <v>8</v>
      </c>
      <c r="L31" s="148">
        <v>6</v>
      </c>
      <c r="M31" s="127">
        <f t="shared" si="2"/>
        <v>33.333333333333329</v>
      </c>
    </row>
    <row r="32" spans="2:20" ht="16.5" customHeight="1" x14ac:dyDescent="0.15">
      <c r="B32" s="323"/>
      <c r="C32" s="451" t="s">
        <v>169</v>
      </c>
      <c r="D32" s="451"/>
      <c r="E32" s="134">
        <f t="shared" si="4"/>
        <v>3</v>
      </c>
      <c r="F32" s="145">
        <f t="shared" si="0"/>
        <v>6</v>
      </c>
      <c r="G32" s="127">
        <f t="shared" si="3"/>
        <v>-50</v>
      </c>
      <c r="H32" s="137">
        <v>3</v>
      </c>
      <c r="I32" s="148">
        <v>6</v>
      </c>
      <c r="J32" s="138">
        <f t="shared" si="1"/>
        <v>-50</v>
      </c>
      <c r="K32" s="36">
        <v>0</v>
      </c>
      <c r="L32" s="148">
        <v>0</v>
      </c>
      <c r="M32" s="127" t="str">
        <f t="shared" si="2"/>
        <v>－</v>
      </c>
    </row>
    <row r="33" spans="2:14" ht="16.5" customHeight="1" x14ac:dyDescent="0.15">
      <c r="B33" s="323"/>
      <c r="C33" s="451" t="s">
        <v>97</v>
      </c>
      <c r="D33" s="451"/>
      <c r="E33" s="134">
        <f t="shared" si="4"/>
        <v>22</v>
      </c>
      <c r="F33" s="145">
        <f t="shared" si="0"/>
        <v>13</v>
      </c>
      <c r="G33" s="127">
        <f t="shared" si="3"/>
        <v>69.230769230769226</v>
      </c>
      <c r="H33" s="137">
        <v>19</v>
      </c>
      <c r="I33" s="148">
        <v>12</v>
      </c>
      <c r="J33" s="138">
        <f t="shared" si="1"/>
        <v>58.333333333333336</v>
      </c>
      <c r="K33" s="60">
        <v>3</v>
      </c>
      <c r="L33" s="149">
        <v>1</v>
      </c>
      <c r="M33" s="127">
        <f t="shared" si="2"/>
        <v>200</v>
      </c>
    </row>
    <row r="34" spans="2:14" ht="16.5" customHeight="1" x14ac:dyDescent="0.15">
      <c r="B34" s="323"/>
      <c r="C34" s="451" t="s">
        <v>170</v>
      </c>
      <c r="D34" s="451"/>
      <c r="E34" s="134">
        <f t="shared" si="4"/>
        <v>278</v>
      </c>
      <c r="F34" s="145">
        <f t="shared" si="0"/>
        <v>236</v>
      </c>
      <c r="G34" s="127">
        <f t="shared" si="3"/>
        <v>17.796610169491526</v>
      </c>
      <c r="H34" s="137">
        <v>162</v>
      </c>
      <c r="I34" s="148">
        <v>182</v>
      </c>
      <c r="J34" s="138">
        <f t="shared" si="1"/>
        <v>-10.989010989010989</v>
      </c>
      <c r="K34" s="36">
        <v>116</v>
      </c>
      <c r="L34" s="148">
        <v>54</v>
      </c>
      <c r="M34" s="127">
        <f t="shared" si="2"/>
        <v>114.81481481481481</v>
      </c>
    </row>
    <row r="35" spans="2:14" ht="16.5" customHeight="1" x14ac:dyDescent="0.15">
      <c r="B35" s="323"/>
      <c r="C35" s="451" t="s">
        <v>171</v>
      </c>
      <c r="D35" s="451"/>
      <c r="E35" s="134">
        <f t="shared" si="4"/>
        <v>621</v>
      </c>
      <c r="F35" s="145">
        <f t="shared" si="0"/>
        <v>684</v>
      </c>
      <c r="G35" s="127">
        <f t="shared" si="3"/>
        <v>-9.2105263157894726</v>
      </c>
      <c r="H35" s="137">
        <v>302</v>
      </c>
      <c r="I35" s="148">
        <v>268</v>
      </c>
      <c r="J35" s="138">
        <f t="shared" si="1"/>
        <v>12.686567164179104</v>
      </c>
      <c r="K35" s="36">
        <v>319</v>
      </c>
      <c r="L35" s="148">
        <v>416</v>
      </c>
      <c r="M35" s="127">
        <f t="shared" si="2"/>
        <v>-23.317307692307693</v>
      </c>
    </row>
    <row r="36" spans="2:14" ht="16.5" customHeight="1" x14ac:dyDescent="0.15">
      <c r="B36" s="323"/>
      <c r="C36" s="451" t="s">
        <v>172</v>
      </c>
      <c r="D36" s="451"/>
      <c r="E36" s="134">
        <f t="shared" si="4"/>
        <v>18</v>
      </c>
      <c r="F36" s="145">
        <f t="shared" si="0"/>
        <v>34</v>
      </c>
      <c r="G36" s="127">
        <f t="shared" si="3"/>
        <v>-47.058823529411761</v>
      </c>
      <c r="H36" s="137">
        <v>15</v>
      </c>
      <c r="I36" s="148">
        <v>33</v>
      </c>
      <c r="J36" s="138">
        <f t="shared" si="1"/>
        <v>-54.54545454545454</v>
      </c>
      <c r="K36" s="36">
        <v>3</v>
      </c>
      <c r="L36" s="148">
        <v>1</v>
      </c>
      <c r="M36" s="127">
        <f t="shared" si="2"/>
        <v>200</v>
      </c>
    </row>
    <row r="37" spans="2:14" ht="16.5" customHeight="1" x14ac:dyDescent="0.15">
      <c r="B37" s="323"/>
      <c r="C37" s="451" t="s">
        <v>173</v>
      </c>
      <c r="D37" s="451"/>
      <c r="E37" s="134">
        <f t="shared" si="4"/>
        <v>66</v>
      </c>
      <c r="F37" s="145">
        <f t="shared" si="0"/>
        <v>42</v>
      </c>
      <c r="G37" s="127">
        <f t="shared" si="3"/>
        <v>57.142857142857139</v>
      </c>
      <c r="H37" s="137">
        <v>48</v>
      </c>
      <c r="I37" s="148">
        <v>27</v>
      </c>
      <c r="J37" s="138">
        <f t="shared" si="1"/>
        <v>77.777777777777786</v>
      </c>
      <c r="K37" s="60">
        <v>18</v>
      </c>
      <c r="L37" s="149">
        <v>15</v>
      </c>
      <c r="M37" s="127">
        <f t="shared" si="2"/>
        <v>20</v>
      </c>
    </row>
    <row r="38" spans="2:14" ht="16.5" customHeight="1" x14ac:dyDescent="0.15">
      <c r="B38" s="323"/>
      <c r="C38" s="547" t="s">
        <v>174</v>
      </c>
      <c r="D38" s="547"/>
      <c r="E38" s="134">
        <f t="shared" si="4"/>
        <v>70</v>
      </c>
      <c r="F38" s="145">
        <f t="shared" si="0"/>
        <v>53</v>
      </c>
      <c r="G38" s="127">
        <f t="shared" si="3"/>
        <v>32.075471698113205</v>
      </c>
      <c r="H38" s="137">
        <v>42</v>
      </c>
      <c r="I38" s="148">
        <v>40</v>
      </c>
      <c r="J38" s="138">
        <f t="shared" si="1"/>
        <v>5</v>
      </c>
      <c r="K38" s="36">
        <v>28</v>
      </c>
      <c r="L38" s="148">
        <v>13</v>
      </c>
      <c r="M38" s="127">
        <f t="shared" si="2"/>
        <v>115.38461538461537</v>
      </c>
    </row>
    <row r="39" spans="2:14" ht="16.5" customHeight="1" x14ac:dyDescent="0.15">
      <c r="B39" s="323"/>
      <c r="C39" s="451" t="s">
        <v>175</v>
      </c>
      <c r="D39" s="451"/>
      <c r="E39" s="134">
        <f t="shared" si="4"/>
        <v>318</v>
      </c>
      <c r="F39" s="145">
        <f t="shared" si="0"/>
        <v>213</v>
      </c>
      <c r="G39" s="127">
        <f t="shared" si="3"/>
        <v>49.295774647887328</v>
      </c>
      <c r="H39" s="139">
        <v>90</v>
      </c>
      <c r="I39" s="149">
        <v>70</v>
      </c>
      <c r="J39" s="138">
        <f t="shared" si="1"/>
        <v>28.571428571428569</v>
      </c>
      <c r="K39" s="36">
        <v>228</v>
      </c>
      <c r="L39" s="148">
        <v>143</v>
      </c>
      <c r="M39" s="127">
        <f t="shared" si="2"/>
        <v>59.44055944055944</v>
      </c>
    </row>
    <row r="40" spans="2:14" ht="16.5" customHeight="1" x14ac:dyDescent="0.15">
      <c r="B40" s="323"/>
      <c r="C40" s="451" t="s">
        <v>176</v>
      </c>
      <c r="D40" s="451" t="s">
        <v>140</v>
      </c>
      <c r="E40" s="134">
        <f t="shared" si="4"/>
        <v>188</v>
      </c>
      <c r="F40" s="145">
        <f t="shared" si="0"/>
        <v>101</v>
      </c>
      <c r="G40" s="127">
        <f t="shared" si="3"/>
        <v>86.138613861386133</v>
      </c>
      <c r="H40" s="137">
        <v>97</v>
      </c>
      <c r="I40" s="148">
        <v>58</v>
      </c>
      <c r="J40" s="138">
        <f t="shared" si="1"/>
        <v>67.241379310344826</v>
      </c>
      <c r="K40" s="36">
        <v>91</v>
      </c>
      <c r="L40" s="148">
        <v>43</v>
      </c>
      <c r="M40" s="127">
        <f t="shared" si="2"/>
        <v>111.62790697674419</v>
      </c>
    </row>
    <row r="41" spans="2:14" ht="16.5" customHeight="1" x14ac:dyDescent="0.15">
      <c r="B41" s="323"/>
      <c r="C41" s="451" t="s">
        <v>156</v>
      </c>
      <c r="D41" s="451"/>
      <c r="E41" s="134">
        <f t="shared" si="4"/>
        <v>377</v>
      </c>
      <c r="F41" s="145">
        <f t="shared" si="0"/>
        <v>432</v>
      </c>
      <c r="G41" s="127">
        <f t="shared" si="3"/>
        <v>-12.731481481481483</v>
      </c>
      <c r="H41" s="137">
        <v>158</v>
      </c>
      <c r="I41" s="148">
        <v>173</v>
      </c>
      <c r="J41" s="138">
        <f t="shared" si="1"/>
        <v>-8.6705202312138727</v>
      </c>
      <c r="K41" s="36">
        <v>219</v>
      </c>
      <c r="L41" s="148">
        <v>259</v>
      </c>
      <c r="M41" s="127">
        <f t="shared" si="2"/>
        <v>-15.444015444015443</v>
      </c>
    </row>
    <row r="42" spans="2:14" ht="16.5" customHeight="1" x14ac:dyDescent="0.15">
      <c r="B42" s="323"/>
      <c r="C42" s="451" t="s">
        <v>157</v>
      </c>
      <c r="D42" s="451"/>
      <c r="E42" s="134">
        <f t="shared" si="4"/>
        <v>1468</v>
      </c>
      <c r="F42" s="145">
        <f t="shared" si="0"/>
        <v>1289</v>
      </c>
      <c r="G42" s="127">
        <f t="shared" si="3"/>
        <v>13.886733902249807</v>
      </c>
      <c r="H42" s="137">
        <v>763</v>
      </c>
      <c r="I42" s="148">
        <v>603</v>
      </c>
      <c r="J42" s="138">
        <f t="shared" si="1"/>
        <v>26.533996683250415</v>
      </c>
      <c r="K42" s="36">
        <v>705</v>
      </c>
      <c r="L42" s="148">
        <v>686</v>
      </c>
      <c r="M42" s="127">
        <f t="shared" si="2"/>
        <v>2.7696793002915454</v>
      </c>
    </row>
    <row r="43" spans="2:14" ht="16.5" customHeight="1" x14ac:dyDescent="0.15">
      <c r="B43" s="323"/>
      <c r="C43" s="451" t="s">
        <v>98</v>
      </c>
      <c r="D43" s="451"/>
      <c r="E43" s="134">
        <f t="shared" si="4"/>
        <v>91</v>
      </c>
      <c r="F43" s="145">
        <f t="shared" si="0"/>
        <v>120</v>
      </c>
      <c r="G43" s="127">
        <f t="shared" si="3"/>
        <v>-24.166666666666668</v>
      </c>
      <c r="H43" s="137">
        <v>21</v>
      </c>
      <c r="I43" s="148">
        <v>35</v>
      </c>
      <c r="J43" s="138">
        <f t="shared" si="1"/>
        <v>-40</v>
      </c>
      <c r="K43" s="36">
        <v>70</v>
      </c>
      <c r="L43" s="148">
        <v>85</v>
      </c>
      <c r="M43" s="127">
        <f t="shared" si="2"/>
        <v>-17.647058823529413</v>
      </c>
    </row>
    <row r="44" spans="2:14" ht="16.5" customHeight="1" x14ac:dyDescent="0.15">
      <c r="B44" s="323"/>
      <c r="C44" s="451" t="s">
        <v>56</v>
      </c>
      <c r="D44" s="451"/>
      <c r="E44" s="134">
        <f t="shared" si="4"/>
        <v>429</v>
      </c>
      <c r="F44" s="145">
        <f t="shared" si="0"/>
        <v>391</v>
      </c>
      <c r="G44" s="127">
        <f t="shared" si="3"/>
        <v>9.7186700767263421</v>
      </c>
      <c r="H44" s="137">
        <v>253</v>
      </c>
      <c r="I44" s="148">
        <v>231</v>
      </c>
      <c r="J44" s="138">
        <f t="shared" si="1"/>
        <v>9.5238095238095237</v>
      </c>
      <c r="K44" s="36">
        <v>176</v>
      </c>
      <c r="L44" s="148">
        <v>160</v>
      </c>
      <c r="M44" s="127">
        <f t="shared" si="2"/>
        <v>10</v>
      </c>
    </row>
    <row r="45" spans="2:14" ht="16.5" customHeight="1" x14ac:dyDescent="0.15">
      <c r="B45" s="324"/>
      <c r="C45" s="491" t="s">
        <v>99</v>
      </c>
      <c r="D45" s="491"/>
      <c r="E45" s="135">
        <f t="shared" si="4"/>
        <v>94</v>
      </c>
      <c r="F45" s="146">
        <f t="shared" si="0"/>
        <v>104</v>
      </c>
      <c r="G45" s="130">
        <f t="shared" si="3"/>
        <v>-9.6153846153846168</v>
      </c>
      <c r="H45" s="140">
        <v>43</v>
      </c>
      <c r="I45" s="150">
        <v>33</v>
      </c>
      <c r="J45" s="141">
        <f t="shared" si="1"/>
        <v>30.303030303030305</v>
      </c>
      <c r="K45" s="129">
        <v>51</v>
      </c>
      <c r="L45" s="150">
        <v>71</v>
      </c>
      <c r="M45" s="130">
        <f t="shared" si="2"/>
        <v>-28.169014084507044</v>
      </c>
    </row>
    <row r="46" spans="2:14" ht="16.5" customHeight="1" x14ac:dyDescent="0.15">
      <c r="B46" s="362" t="s">
        <v>57</v>
      </c>
      <c r="C46" s="304"/>
      <c r="D46" s="304"/>
      <c r="E46" s="136">
        <f>SUM(H46+K46)</f>
        <v>5285</v>
      </c>
      <c r="F46" s="147">
        <f>SUM(I46+L46)</f>
        <v>4660</v>
      </c>
      <c r="G46" s="132">
        <f t="shared" si="3"/>
        <v>13.412017167381974</v>
      </c>
      <c r="H46" s="142">
        <f>SUM(H5:H8,H32:H45)</f>
        <v>2921</v>
      </c>
      <c r="I46" s="151">
        <f>SUM(I5:I8,I32:I45)</f>
        <v>2436</v>
      </c>
      <c r="J46" s="143">
        <f t="shared" ref="J46:J52" si="5">IF(ISERROR((H46-I46)/I46*100),"－",(H46-I46)/I46*100)</f>
        <v>19.909688013136289</v>
      </c>
      <c r="K46" s="131">
        <f>SUM(K5:K8,K32:K45)</f>
        <v>2364</v>
      </c>
      <c r="L46" s="151">
        <f>SUM(L5:L8,L32:L45)</f>
        <v>2224</v>
      </c>
      <c r="M46" s="132">
        <f t="shared" si="2"/>
        <v>6.2949640287769784</v>
      </c>
    </row>
    <row r="47" spans="2:14" ht="16.5" customHeight="1" x14ac:dyDescent="0.15">
      <c r="B47" s="323" t="s">
        <v>58</v>
      </c>
      <c r="C47" s="416" t="s">
        <v>149</v>
      </c>
      <c r="D47" s="416"/>
      <c r="E47" s="134">
        <f t="shared" ref="E47:E52" si="6">SUM(H47+K47)</f>
        <v>3466</v>
      </c>
      <c r="F47" s="145">
        <f t="shared" ref="F47:F52" si="7">SUM(I47+L47)</f>
        <v>3004</v>
      </c>
      <c r="G47" s="127">
        <f>IF(ISERROR((E47-F47)/F47*100),"－",(E47-F47)/F47*100)</f>
        <v>15.379494007989347</v>
      </c>
      <c r="H47" s="137">
        <v>1846</v>
      </c>
      <c r="I47" s="148">
        <v>1547</v>
      </c>
      <c r="J47" s="138">
        <f t="shared" si="5"/>
        <v>19.327731092436977</v>
      </c>
      <c r="K47" s="36">
        <v>1620</v>
      </c>
      <c r="L47" s="210">
        <v>1457</v>
      </c>
      <c r="M47" s="127">
        <f t="shared" si="2"/>
        <v>11.187371310912834</v>
      </c>
      <c r="N47" s="40"/>
    </row>
    <row r="48" spans="2:14" ht="16.5" customHeight="1" x14ac:dyDescent="0.15">
      <c r="B48" s="323"/>
      <c r="C48" s="542" t="s">
        <v>158</v>
      </c>
      <c r="D48" s="542"/>
      <c r="E48" s="134">
        <f t="shared" si="6"/>
        <v>1249</v>
      </c>
      <c r="F48" s="145">
        <f t="shared" si="7"/>
        <v>938</v>
      </c>
      <c r="G48" s="127">
        <f t="shared" si="3"/>
        <v>33.155650319829419</v>
      </c>
      <c r="H48" s="137">
        <v>723</v>
      </c>
      <c r="I48" s="148">
        <v>559</v>
      </c>
      <c r="J48" s="138">
        <f t="shared" si="5"/>
        <v>29.338103756708406</v>
      </c>
      <c r="K48" s="36">
        <v>526</v>
      </c>
      <c r="L48" s="148">
        <v>379</v>
      </c>
      <c r="M48" s="127">
        <f t="shared" si="2"/>
        <v>38.786279683377309</v>
      </c>
      <c r="N48" s="40"/>
    </row>
    <row r="49" spans="2:37" ht="16.5" customHeight="1" x14ac:dyDescent="0.15">
      <c r="B49" s="323"/>
      <c r="C49" s="416" t="s">
        <v>59</v>
      </c>
      <c r="D49" s="416"/>
      <c r="E49" s="134">
        <f t="shared" si="6"/>
        <v>421</v>
      </c>
      <c r="F49" s="145">
        <f t="shared" si="7"/>
        <v>594</v>
      </c>
      <c r="G49" s="127">
        <f t="shared" si="3"/>
        <v>-29.124579124579125</v>
      </c>
      <c r="H49" s="137">
        <v>250</v>
      </c>
      <c r="I49" s="148">
        <v>256</v>
      </c>
      <c r="J49" s="138">
        <f t="shared" si="5"/>
        <v>-2.34375</v>
      </c>
      <c r="K49" s="36">
        <v>171</v>
      </c>
      <c r="L49" s="148">
        <v>338</v>
      </c>
      <c r="M49" s="127">
        <f t="shared" si="2"/>
        <v>-49.408284023668642</v>
      </c>
    </row>
    <row r="50" spans="2:37" ht="16.5" customHeight="1" x14ac:dyDescent="0.15">
      <c r="B50" s="323"/>
      <c r="C50" s="416" t="s">
        <v>60</v>
      </c>
      <c r="D50" s="416"/>
      <c r="E50" s="134">
        <f t="shared" si="6"/>
        <v>63</v>
      </c>
      <c r="F50" s="145">
        <f t="shared" si="7"/>
        <v>33</v>
      </c>
      <c r="G50" s="127">
        <f t="shared" si="3"/>
        <v>90.909090909090907</v>
      </c>
      <c r="H50" s="137">
        <v>40</v>
      </c>
      <c r="I50" s="148">
        <v>19</v>
      </c>
      <c r="J50" s="138">
        <f t="shared" si="5"/>
        <v>110.5263157894737</v>
      </c>
      <c r="K50" s="36">
        <v>23</v>
      </c>
      <c r="L50" s="148">
        <v>14</v>
      </c>
      <c r="M50" s="127">
        <f t="shared" si="2"/>
        <v>64.285714285714292</v>
      </c>
    </row>
    <row r="51" spans="2:37" ht="16.5" customHeight="1" x14ac:dyDescent="0.15">
      <c r="B51" s="323"/>
      <c r="C51" s="416" t="s">
        <v>61</v>
      </c>
      <c r="D51" s="416"/>
      <c r="E51" s="134">
        <f t="shared" si="6"/>
        <v>49</v>
      </c>
      <c r="F51" s="145">
        <f t="shared" si="7"/>
        <v>51</v>
      </c>
      <c r="G51" s="127">
        <f>IF(ISERROR((E51-F51)/F51*100),"－",(E51-F51)/F51*100)</f>
        <v>-3.9215686274509802</v>
      </c>
      <c r="H51" s="137">
        <v>32</v>
      </c>
      <c r="I51" s="148">
        <v>22</v>
      </c>
      <c r="J51" s="138">
        <f t="shared" si="5"/>
        <v>45.454545454545453</v>
      </c>
      <c r="K51" s="36">
        <v>17</v>
      </c>
      <c r="L51" s="148">
        <v>29</v>
      </c>
      <c r="M51" s="127">
        <f t="shared" si="2"/>
        <v>-41.379310344827587</v>
      </c>
    </row>
    <row r="52" spans="2:37" ht="16.5" customHeight="1" x14ac:dyDescent="0.15">
      <c r="B52" s="324"/>
      <c r="C52" s="546" t="s">
        <v>183</v>
      </c>
      <c r="D52" s="546"/>
      <c r="E52" s="135">
        <f t="shared" si="6"/>
        <v>37</v>
      </c>
      <c r="F52" s="146">
        <f t="shared" si="7"/>
        <v>40</v>
      </c>
      <c r="G52" s="130">
        <f t="shared" si="3"/>
        <v>-7.5</v>
      </c>
      <c r="H52" s="140">
        <v>30</v>
      </c>
      <c r="I52" s="150">
        <v>33</v>
      </c>
      <c r="J52" s="141">
        <f t="shared" si="5"/>
        <v>-9.0909090909090917</v>
      </c>
      <c r="K52" s="129">
        <v>7</v>
      </c>
      <c r="L52" s="150">
        <v>7</v>
      </c>
      <c r="M52" s="130">
        <f t="shared" si="2"/>
        <v>0</v>
      </c>
    </row>
    <row r="53" spans="2:37" ht="18" customHeight="1" x14ac:dyDescent="0.15">
      <c r="B53" s="61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26" t="s">
        <v>131</v>
      </c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3"/>
      <c r="O55" s="3"/>
      <c r="P55" s="3"/>
      <c r="Q55" s="3"/>
    </row>
    <row r="56" spans="2:37" x14ac:dyDescent="0.15"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</row>
    <row r="58" spans="2:37" x14ac:dyDescent="0.15">
      <c r="H58" s="25"/>
      <c r="I58" s="25"/>
      <c r="J58" s="25"/>
      <c r="K58" s="25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topLeftCell="B1" zoomScaleNormal="100" zoomScaleSheetLayoutView="100" workbookViewId="0">
      <pane ySplit="5" topLeftCell="A6" activePane="bottomLeft" state="frozen"/>
      <selection pane="bottomLeft" activeCell="O2" sqref="O2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5"/>
      <c r="Z1" s="45"/>
      <c r="AA1" s="45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66" t="s">
        <v>196</v>
      </c>
      <c r="V2" s="566"/>
      <c r="W2" s="566"/>
      <c r="X2" s="566"/>
      <c r="Y2" s="566"/>
      <c r="Z2" s="566"/>
      <c r="AA2" s="566"/>
      <c r="AB2" s="566"/>
    </row>
    <row r="3" spans="2:37" ht="25.5" customHeight="1" x14ac:dyDescent="0.15">
      <c r="B3" s="153"/>
      <c r="C3" s="588" t="s">
        <v>159</v>
      </c>
      <c r="D3" s="589"/>
      <c r="E3" s="570" t="s">
        <v>63</v>
      </c>
      <c r="F3" s="568"/>
      <c r="G3" s="568"/>
      <c r="H3" s="568"/>
      <c r="I3" s="568"/>
      <c r="J3" s="568"/>
      <c r="K3" s="568"/>
      <c r="L3" s="568"/>
      <c r="M3" s="569"/>
      <c r="N3" s="568" t="s">
        <v>64</v>
      </c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9"/>
      <c r="Z3" s="567" t="s">
        <v>119</v>
      </c>
      <c r="AA3" s="407"/>
      <c r="AB3" s="358"/>
    </row>
    <row r="4" spans="2:37" ht="25.5" customHeight="1" x14ac:dyDescent="0.15">
      <c r="B4" s="76"/>
      <c r="D4" s="161"/>
      <c r="E4" s="357" t="s">
        <v>114</v>
      </c>
      <c r="F4" s="407"/>
      <c r="G4" s="407"/>
      <c r="H4" s="357" t="s">
        <v>115</v>
      </c>
      <c r="I4" s="407"/>
      <c r="J4" s="358"/>
      <c r="K4" s="407" t="s">
        <v>116</v>
      </c>
      <c r="L4" s="407"/>
      <c r="M4" s="358"/>
      <c r="N4" s="407" t="s">
        <v>117</v>
      </c>
      <c r="O4" s="407"/>
      <c r="P4" s="407"/>
      <c r="Q4" s="570" t="s">
        <v>65</v>
      </c>
      <c r="R4" s="568"/>
      <c r="S4" s="568"/>
      <c r="T4" s="568"/>
      <c r="U4" s="568"/>
      <c r="V4" s="569"/>
      <c r="W4" s="357" t="s">
        <v>118</v>
      </c>
      <c r="X4" s="407"/>
      <c r="Y4" s="358"/>
      <c r="Z4" s="327"/>
      <c r="AA4" s="327"/>
      <c r="AB4" s="326"/>
    </row>
    <row r="5" spans="2:37" ht="25.5" customHeight="1" x14ac:dyDescent="0.15">
      <c r="B5" s="157" t="s">
        <v>5</v>
      </c>
      <c r="C5" s="158"/>
      <c r="D5" s="162"/>
      <c r="E5" s="571"/>
      <c r="F5" s="406"/>
      <c r="G5" s="406"/>
      <c r="H5" s="571"/>
      <c r="I5" s="406"/>
      <c r="J5" s="329"/>
      <c r="K5" s="406"/>
      <c r="L5" s="406"/>
      <c r="M5" s="329"/>
      <c r="N5" s="406"/>
      <c r="O5" s="406"/>
      <c r="P5" s="406"/>
      <c r="Q5" s="570" t="s">
        <v>3</v>
      </c>
      <c r="R5" s="568"/>
      <c r="S5" s="569"/>
      <c r="T5" s="568" t="s">
        <v>66</v>
      </c>
      <c r="U5" s="568"/>
      <c r="V5" s="569"/>
      <c r="W5" s="571"/>
      <c r="X5" s="406"/>
      <c r="Y5" s="329"/>
      <c r="Z5" s="406"/>
      <c r="AA5" s="406"/>
      <c r="AB5" s="329"/>
    </row>
    <row r="6" spans="2:37" ht="17.25" customHeight="1" x14ac:dyDescent="0.15">
      <c r="B6" s="559" t="s">
        <v>7</v>
      </c>
      <c r="C6" s="327">
        <v>26</v>
      </c>
      <c r="D6" s="326"/>
      <c r="E6" s="562">
        <v>53</v>
      </c>
      <c r="F6" s="563"/>
      <c r="G6" s="563"/>
      <c r="H6" s="562">
        <v>42</v>
      </c>
      <c r="I6" s="563"/>
      <c r="J6" s="564"/>
      <c r="K6" s="565">
        <v>16750</v>
      </c>
      <c r="L6" s="563"/>
      <c r="M6" s="564"/>
      <c r="N6" s="565">
        <v>3297</v>
      </c>
      <c r="O6" s="563"/>
      <c r="P6" s="563"/>
      <c r="Q6" s="562">
        <v>3167</v>
      </c>
      <c r="R6" s="563"/>
      <c r="S6" s="564"/>
      <c r="T6" s="565">
        <v>274</v>
      </c>
      <c r="U6" s="563"/>
      <c r="V6" s="564"/>
      <c r="W6" s="562">
        <v>228069</v>
      </c>
      <c r="X6" s="563"/>
      <c r="Y6" s="564"/>
      <c r="Z6" s="565">
        <v>2244</v>
      </c>
      <c r="AA6" s="563"/>
      <c r="AB6" s="564"/>
    </row>
    <row r="7" spans="2:37" ht="17.25" customHeight="1" x14ac:dyDescent="0.15">
      <c r="B7" s="560"/>
      <c r="C7" s="327">
        <v>27</v>
      </c>
      <c r="D7" s="326"/>
      <c r="E7" s="562">
        <v>63</v>
      </c>
      <c r="F7" s="563"/>
      <c r="G7" s="563"/>
      <c r="H7" s="562">
        <v>44</v>
      </c>
      <c r="I7" s="563"/>
      <c r="J7" s="564"/>
      <c r="K7" s="565">
        <v>16930</v>
      </c>
      <c r="L7" s="563"/>
      <c r="M7" s="564"/>
      <c r="N7" s="565">
        <v>3427</v>
      </c>
      <c r="O7" s="563"/>
      <c r="P7" s="563"/>
      <c r="Q7" s="562">
        <v>3159</v>
      </c>
      <c r="R7" s="563"/>
      <c r="S7" s="564"/>
      <c r="T7" s="565">
        <v>242</v>
      </c>
      <c r="U7" s="563"/>
      <c r="V7" s="564"/>
      <c r="W7" s="562">
        <v>230214</v>
      </c>
      <c r="X7" s="563"/>
      <c r="Y7" s="564"/>
      <c r="Z7" s="565">
        <v>2202</v>
      </c>
      <c r="AA7" s="563"/>
      <c r="AB7" s="564"/>
    </row>
    <row r="8" spans="2:37" ht="17.25" customHeight="1" x14ac:dyDescent="0.15">
      <c r="B8" s="560"/>
      <c r="C8" s="327">
        <v>28</v>
      </c>
      <c r="D8" s="326"/>
      <c r="E8" s="562">
        <v>66</v>
      </c>
      <c r="F8" s="563"/>
      <c r="G8" s="563"/>
      <c r="H8" s="562">
        <v>47</v>
      </c>
      <c r="I8" s="563"/>
      <c r="J8" s="564"/>
      <c r="K8" s="565">
        <v>17147</v>
      </c>
      <c r="L8" s="563"/>
      <c r="M8" s="564"/>
      <c r="N8" s="565">
        <v>3614</v>
      </c>
      <c r="O8" s="563"/>
      <c r="P8" s="563"/>
      <c r="Q8" s="562">
        <v>3156</v>
      </c>
      <c r="R8" s="563"/>
      <c r="S8" s="564"/>
      <c r="T8" s="565">
        <v>208</v>
      </c>
      <c r="U8" s="563"/>
      <c r="V8" s="564"/>
      <c r="W8" s="562">
        <v>233132</v>
      </c>
      <c r="X8" s="563"/>
      <c r="Y8" s="564"/>
      <c r="Z8" s="565">
        <v>2161</v>
      </c>
      <c r="AA8" s="563"/>
      <c r="AB8" s="564"/>
    </row>
    <row r="9" spans="2:37" ht="17.25" customHeight="1" x14ac:dyDescent="0.15">
      <c r="B9" s="560"/>
      <c r="C9" s="327">
        <v>29</v>
      </c>
      <c r="D9" s="326"/>
      <c r="E9" s="562">
        <v>65</v>
      </c>
      <c r="F9" s="563"/>
      <c r="G9" s="563"/>
      <c r="H9" s="562">
        <v>38</v>
      </c>
      <c r="I9" s="563"/>
      <c r="J9" s="564"/>
      <c r="K9" s="565">
        <v>17508</v>
      </c>
      <c r="L9" s="563"/>
      <c r="M9" s="564"/>
      <c r="N9" s="565">
        <v>3562</v>
      </c>
      <c r="O9" s="563"/>
      <c r="P9" s="563"/>
      <c r="Q9" s="562">
        <v>3164</v>
      </c>
      <c r="R9" s="563"/>
      <c r="S9" s="564"/>
      <c r="T9" s="565">
        <v>200</v>
      </c>
      <c r="U9" s="563"/>
      <c r="V9" s="564"/>
      <c r="W9" s="562">
        <v>239933</v>
      </c>
      <c r="X9" s="563"/>
      <c r="Y9" s="564"/>
      <c r="Z9" s="565">
        <v>2166</v>
      </c>
      <c r="AA9" s="563"/>
      <c r="AB9" s="564"/>
    </row>
    <row r="10" spans="2:37" ht="17.25" customHeight="1" x14ac:dyDescent="0.15">
      <c r="B10" s="560"/>
      <c r="C10" s="327">
        <v>30</v>
      </c>
      <c r="D10" s="326"/>
      <c r="E10" s="562">
        <v>50</v>
      </c>
      <c r="F10" s="563"/>
      <c r="G10" s="563"/>
      <c r="H10" s="562">
        <v>43</v>
      </c>
      <c r="I10" s="563"/>
      <c r="J10" s="564"/>
      <c r="K10" s="565">
        <v>17667</v>
      </c>
      <c r="L10" s="563"/>
      <c r="M10" s="564"/>
      <c r="N10" s="565">
        <v>3377</v>
      </c>
      <c r="O10" s="563"/>
      <c r="P10" s="563"/>
      <c r="Q10" s="562">
        <v>3184</v>
      </c>
      <c r="R10" s="563"/>
      <c r="S10" s="564"/>
      <c r="T10" s="565">
        <v>159</v>
      </c>
      <c r="U10" s="563"/>
      <c r="V10" s="564"/>
      <c r="W10" s="562">
        <v>241980</v>
      </c>
      <c r="X10" s="563"/>
      <c r="Y10" s="564"/>
      <c r="Z10" s="565">
        <v>2210</v>
      </c>
      <c r="AA10" s="563"/>
      <c r="AB10" s="564"/>
    </row>
    <row r="11" spans="2:37" ht="17.25" customHeight="1" x14ac:dyDescent="0.15">
      <c r="B11" s="560"/>
      <c r="C11" s="330" t="s">
        <v>233</v>
      </c>
      <c r="D11" s="326"/>
      <c r="E11" s="562">
        <v>50</v>
      </c>
      <c r="F11" s="563"/>
      <c r="G11" s="563"/>
      <c r="H11" s="562">
        <v>43</v>
      </c>
      <c r="I11" s="563"/>
      <c r="J11" s="564"/>
      <c r="K11" s="565">
        <v>17728</v>
      </c>
      <c r="L11" s="563"/>
      <c r="M11" s="564"/>
      <c r="N11" s="565">
        <v>3372</v>
      </c>
      <c r="O11" s="563"/>
      <c r="P11" s="563"/>
      <c r="Q11" s="562">
        <v>3217</v>
      </c>
      <c r="R11" s="563"/>
      <c r="S11" s="564"/>
      <c r="T11" s="565">
        <v>209</v>
      </c>
      <c r="U11" s="563"/>
      <c r="V11" s="564"/>
      <c r="W11" s="562">
        <v>243913</v>
      </c>
      <c r="X11" s="563"/>
      <c r="Y11" s="564"/>
      <c r="Z11" s="565">
        <v>2231</v>
      </c>
      <c r="AA11" s="563"/>
      <c r="AB11" s="564"/>
    </row>
    <row r="12" spans="2:37" ht="17.25" customHeight="1" x14ac:dyDescent="0.15">
      <c r="B12" s="561"/>
      <c r="C12" s="328">
        <v>2</v>
      </c>
      <c r="D12" s="329"/>
      <c r="E12" s="555">
        <v>59</v>
      </c>
      <c r="F12" s="556"/>
      <c r="G12" s="556"/>
      <c r="H12" s="555">
        <v>42</v>
      </c>
      <c r="I12" s="556"/>
      <c r="J12" s="557"/>
      <c r="K12" s="558">
        <v>17919</v>
      </c>
      <c r="L12" s="556"/>
      <c r="M12" s="557"/>
      <c r="N12" s="558">
        <v>3164</v>
      </c>
      <c r="O12" s="556"/>
      <c r="P12" s="556"/>
      <c r="Q12" s="555">
        <v>2998</v>
      </c>
      <c r="R12" s="556"/>
      <c r="S12" s="557"/>
      <c r="T12" s="558">
        <v>215</v>
      </c>
      <c r="U12" s="556"/>
      <c r="V12" s="557"/>
      <c r="W12" s="555">
        <v>244416</v>
      </c>
      <c r="X12" s="556"/>
      <c r="Y12" s="557"/>
      <c r="Z12" s="558">
        <v>2060</v>
      </c>
      <c r="AA12" s="556"/>
      <c r="AB12" s="557"/>
      <c r="AD12" s="195"/>
      <c r="AE12" s="195"/>
      <c r="AF12" s="195"/>
      <c r="AG12" s="195"/>
      <c r="AH12" s="195"/>
      <c r="AI12" s="195"/>
      <c r="AJ12" s="194"/>
      <c r="AK12" s="194"/>
    </row>
    <row r="13" spans="2:37" ht="17.25" customHeight="1" x14ac:dyDescent="0.15">
      <c r="B13" s="319" t="s">
        <v>229</v>
      </c>
      <c r="C13" s="320"/>
      <c r="D13" s="87" t="s">
        <v>216</v>
      </c>
      <c r="E13" s="550">
        <v>77</v>
      </c>
      <c r="F13" s="551"/>
      <c r="G13" s="551"/>
      <c r="H13" s="382">
        <v>44</v>
      </c>
      <c r="I13" s="383"/>
      <c r="J13" s="384"/>
      <c r="K13" s="383">
        <v>17862</v>
      </c>
      <c r="L13" s="383"/>
      <c r="M13" s="384"/>
      <c r="N13" s="383">
        <v>4689</v>
      </c>
      <c r="O13" s="383"/>
      <c r="P13" s="383"/>
      <c r="Q13" s="382">
        <v>3258</v>
      </c>
      <c r="R13" s="383"/>
      <c r="S13" s="384"/>
      <c r="T13" s="383">
        <v>473</v>
      </c>
      <c r="U13" s="383"/>
      <c r="V13" s="384"/>
      <c r="W13" s="382">
        <v>244904</v>
      </c>
      <c r="X13" s="383"/>
      <c r="Y13" s="384"/>
      <c r="Z13" s="383">
        <v>2063</v>
      </c>
      <c r="AA13" s="383"/>
      <c r="AB13" s="384"/>
      <c r="AC13" s="57"/>
      <c r="AD13" s="195"/>
    </row>
    <row r="14" spans="2:37" ht="17.25" customHeight="1" x14ac:dyDescent="0.15">
      <c r="B14" s="76"/>
      <c r="D14" s="88"/>
      <c r="E14" s="552"/>
      <c r="F14" s="553"/>
      <c r="G14" s="553"/>
      <c r="H14" s="552"/>
      <c r="I14" s="553"/>
      <c r="J14" s="553"/>
      <c r="K14" s="552"/>
      <c r="L14" s="553"/>
      <c r="M14" s="553"/>
      <c r="N14" s="552"/>
      <c r="O14" s="553"/>
      <c r="P14" s="553"/>
      <c r="Q14" s="552"/>
      <c r="R14" s="553"/>
      <c r="S14" s="553"/>
      <c r="T14" s="552"/>
      <c r="U14" s="553"/>
      <c r="V14" s="553"/>
      <c r="W14" s="552"/>
      <c r="X14" s="553"/>
      <c r="Y14" s="553"/>
      <c r="Z14" s="552"/>
      <c r="AA14" s="553"/>
      <c r="AB14" s="554"/>
      <c r="AC14" s="57"/>
      <c r="AD14" s="195"/>
    </row>
    <row r="15" spans="2:37" ht="17.25" customHeight="1" x14ac:dyDescent="0.15">
      <c r="B15" s="98"/>
      <c r="C15" s="66"/>
      <c r="D15" s="87" t="s">
        <v>217</v>
      </c>
      <c r="E15" s="550">
        <v>71</v>
      </c>
      <c r="F15" s="551"/>
      <c r="G15" s="551"/>
      <c r="H15" s="382">
        <v>51</v>
      </c>
      <c r="I15" s="383"/>
      <c r="J15" s="384"/>
      <c r="K15" s="383">
        <v>17879</v>
      </c>
      <c r="L15" s="383"/>
      <c r="M15" s="384"/>
      <c r="N15" s="383">
        <v>3615</v>
      </c>
      <c r="O15" s="383"/>
      <c r="P15" s="383"/>
      <c r="Q15" s="382">
        <v>2744</v>
      </c>
      <c r="R15" s="383"/>
      <c r="S15" s="384"/>
      <c r="T15" s="383">
        <v>193</v>
      </c>
      <c r="U15" s="383"/>
      <c r="V15" s="384"/>
      <c r="W15" s="382">
        <v>245664</v>
      </c>
      <c r="X15" s="383"/>
      <c r="Y15" s="384"/>
      <c r="Z15" s="383">
        <v>1793</v>
      </c>
      <c r="AA15" s="383"/>
      <c r="AB15" s="384"/>
    </row>
    <row r="16" spans="2:37" ht="17.25" customHeight="1" x14ac:dyDescent="0.15">
      <c r="B16" s="98"/>
      <c r="C16" s="66"/>
      <c r="D16" s="87" t="s">
        <v>218</v>
      </c>
      <c r="E16" s="550">
        <v>78</v>
      </c>
      <c r="F16" s="551"/>
      <c r="G16" s="551"/>
      <c r="H16" s="382">
        <v>39</v>
      </c>
      <c r="I16" s="383"/>
      <c r="J16" s="384"/>
      <c r="K16" s="383">
        <v>17915</v>
      </c>
      <c r="L16" s="383"/>
      <c r="M16" s="384"/>
      <c r="N16" s="383">
        <v>2799</v>
      </c>
      <c r="O16" s="383"/>
      <c r="P16" s="383"/>
      <c r="Q16" s="382">
        <v>2730</v>
      </c>
      <c r="R16" s="383"/>
      <c r="S16" s="384"/>
      <c r="T16" s="383">
        <v>144</v>
      </c>
      <c r="U16" s="383"/>
      <c r="V16" s="384"/>
      <c r="W16" s="382">
        <v>245073</v>
      </c>
      <c r="X16" s="383"/>
      <c r="Y16" s="384"/>
      <c r="Z16" s="383">
        <v>1878</v>
      </c>
      <c r="AA16" s="383"/>
      <c r="AB16" s="384"/>
    </row>
    <row r="17" spans="2:30" ht="17.25" customHeight="1" x14ac:dyDescent="0.15">
      <c r="B17" s="98"/>
      <c r="C17" s="66"/>
      <c r="D17" s="87" t="s">
        <v>222</v>
      </c>
      <c r="E17" s="550">
        <v>48</v>
      </c>
      <c r="F17" s="551"/>
      <c r="G17" s="551"/>
      <c r="H17" s="382">
        <v>17</v>
      </c>
      <c r="I17" s="383"/>
      <c r="J17" s="384"/>
      <c r="K17" s="383">
        <v>17947</v>
      </c>
      <c r="L17" s="383"/>
      <c r="M17" s="384"/>
      <c r="N17" s="383">
        <v>2528</v>
      </c>
      <c r="O17" s="383"/>
      <c r="P17" s="383"/>
      <c r="Q17" s="382">
        <v>2493</v>
      </c>
      <c r="R17" s="383"/>
      <c r="S17" s="384"/>
      <c r="T17" s="383">
        <v>187</v>
      </c>
      <c r="U17" s="383"/>
      <c r="V17" s="384"/>
      <c r="W17" s="382">
        <v>244884</v>
      </c>
      <c r="X17" s="383"/>
      <c r="Y17" s="384"/>
      <c r="Z17" s="383">
        <v>1703</v>
      </c>
      <c r="AA17" s="383"/>
      <c r="AB17" s="384"/>
    </row>
    <row r="18" spans="2:30" ht="17.25" customHeight="1" x14ac:dyDescent="0.15">
      <c r="B18" s="98"/>
      <c r="C18" s="66"/>
      <c r="D18" s="87" t="s">
        <v>224</v>
      </c>
      <c r="E18" s="550">
        <v>65</v>
      </c>
      <c r="F18" s="551"/>
      <c r="G18" s="551"/>
      <c r="H18" s="382">
        <v>139</v>
      </c>
      <c r="I18" s="383"/>
      <c r="J18" s="384"/>
      <c r="K18" s="383">
        <v>17876</v>
      </c>
      <c r="L18" s="383"/>
      <c r="M18" s="384"/>
      <c r="N18" s="383">
        <v>2496</v>
      </c>
      <c r="O18" s="383"/>
      <c r="P18" s="383"/>
      <c r="Q18" s="382">
        <v>2502</v>
      </c>
      <c r="R18" s="383"/>
      <c r="S18" s="384"/>
      <c r="T18" s="383">
        <v>158</v>
      </c>
      <c r="U18" s="383"/>
      <c r="V18" s="384"/>
      <c r="W18" s="382">
        <v>244836</v>
      </c>
      <c r="X18" s="383"/>
      <c r="Y18" s="384"/>
      <c r="Z18" s="383">
        <v>1783</v>
      </c>
      <c r="AA18" s="383"/>
      <c r="AB18" s="384"/>
    </row>
    <row r="19" spans="2:30" ht="17.25" customHeight="1" x14ac:dyDescent="0.15">
      <c r="B19" s="78"/>
      <c r="C19" s="212"/>
      <c r="D19" s="87" t="s">
        <v>225</v>
      </c>
      <c r="E19" s="550">
        <v>53</v>
      </c>
      <c r="F19" s="551"/>
      <c r="G19" s="551"/>
      <c r="H19" s="382">
        <v>25</v>
      </c>
      <c r="I19" s="383"/>
      <c r="J19" s="384"/>
      <c r="K19" s="383">
        <v>17905</v>
      </c>
      <c r="L19" s="383"/>
      <c r="M19" s="384"/>
      <c r="N19" s="383">
        <v>2772</v>
      </c>
      <c r="O19" s="383"/>
      <c r="P19" s="383"/>
      <c r="Q19" s="382">
        <v>3226</v>
      </c>
      <c r="R19" s="383"/>
      <c r="S19" s="384"/>
      <c r="T19" s="383">
        <v>174</v>
      </c>
      <c r="U19" s="383"/>
      <c r="V19" s="384"/>
      <c r="W19" s="382">
        <v>244381</v>
      </c>
      <c r="X19" s="383"/>
      <c r="Y19" s="384"/>
      <c r="Z19" s="383">
        <v>2031</v>
      </c>
      <c r="AA19" s="383"/>
      <c r="AB19" s="384"/>
    </row>
    <row r="20" spans="2:30" ht="17.25" customHeight="1" x14ac:dyDescent="0.15">
      <c r="B20" s="78"/>
      <c r="C20" s="212"/>
      <c r="D20" s="87" t="s">
        <v>226</v>
      </c>
      <c r="E20" s="550">
        <v>36</v>
      </c>
      <c r="F20" s="551"/>
      <c r="G20" s="551"/>
      <c r="H20" s="382">
        <v>14</v>
      </c>
      <c r="I20" s="383"/>
      <c r="J20" s="384"/>
      <c r="K20" s="383">
        <v>17927</v>
      </c>
      <c r="L20" s="383"/>
      <c r="M20" s="384"/>
      <c r="N20" s="383">
        <v>2215</v>
      </c>
      <c r="O20" s="383"/>
      <c r="P20" s="383"/>
      <c r="Q20" s="382">
        <v>2058</v>
      </c>
      <c r="R20" s="383"/>
      <c r="S20" s="384"/>
      <c r="T20" s="383">
        <v>102</v>
      </c>
      <c r="U20" s="383"/>
      <c r="V20" s="384"/>
      <c r="W20" s="382">
        <v>244148</v>
      </c>
      <c r="X20" s="383"/>
      <c r="Y20" s="384"/>
      <c r="Z20" s="383">
        <v>1419</v>
      </c>
      <c r="AA20" s="383"/>
      <c r="AB20" s="384"/>
    </row>
    <row r="21" spans="2:30" ht="17.25" customHeight="1" x14ac:dyDescent="0.15">
      <c r="B21" s="78"/>
      <c r="C21" s="212"/>
      <c r="D21" s="87" t="s">
        <v>227</v>
      </c>
      <c r="E21" s="550">
        <v>41</v>
      </c>
      <c r="F21" s="551"/>
      <c r="G21" s="551"/>
      <c r="H21" s="382">
        <v>15</v>
      </c>
      <c r="I21" s="383"/>
      <c r="J21" s="384"/>
      <c r="K21" s="383">
        <v>17956</v>
      </c>
      <c r="L21" s="383"/>
      <c r="M21" s="384"/>
      <c r="N21" s="383">
        <v>2211</v>
      </c>
      <c r="O21" s="383"/>
      <c r="P21" s="383"/>
      <c r="Q21" s="382">
        <v>2188</v>
      </c>
      <c r="R21" s="383"/>
      <c r="S21" s="384"/>
      <c r="T21" s="383">
        <v>172</v>
      </c>
      <c r="U21" s="383"/>
      <c r="V21" s="384"/>
      <c r="W21" s="382">
        <v>244208</v>
      </c>
      <c r="X21" s="383"/>
      <c r="Y21" s="384"/>
      <c r="Z21" s="383">
        <v>1585</v>
      </c>
      <c r="AA21" s="383"/>
      <c r="AB21" s="384"/>
    </row>
    <row r="22" spans="2:30" ht="17.25" customHeight="1" x14ac:dyDescent="0.15">
      <c r="B22" s="319" t="s">
        <v>239</v>
      </c>
      <c r="C22" s="320"/>
      <c r="D22" s="87" t="s">
        <v>228</v>
      </c>
      <c r="E22" s="550">
        <v>31</v>
      </c>
      <c r="F22" s="551"/>
      <c r="G22" s="551"/>
      <c r="H22" s="382">
        <v>37</v>
      </c>
      <c r="I22" s="383"/>
      <c r="J22" s="384"/>
      <c r="K22" s="383">
        <v>17951</v>
      </c>
      <c r="L22" s="383"/>
      <c r="M22" s="384"/>
      <c r="N22" s="383">
        <v>2402</v>
      </c>
      <c r="O22" s="383"/>
      <c r="P22" s="383"/>
      <c r="Q22" s="382">
        <v>2899</v>
      </c>
      <c r="R22" s="383"/>
      <c r="S22" s="384"/>
      <c r="T22" s="383">
        <v>196</v>
      </c>
      <c r="U22" s="383"/>
      <c r="V22" s="384"/>
      <c r="W22" s="382">
        <v>243655</v>
      </c>
      <c r="X22" s="383"/>
      <c r="Y22" s="384"/>
      <c r="Z22" s="383">
        <v>2094</v>
      </c>
      <c r="AA22" s="383"/>
      <c r="AB22" s="384"/>
    </row>
    <row r="23" spans="2:30" ht="17.25" customHeight="1" x14ac:dyDescent="0.15">
      <c r="B23" s="98"/>
      <c r="C23" s="66"/>
      <c r="D23" s="87" t="s">
        <v>231</v>
      </c>
      <c r="E23" s="550">
        <v>53</v>
      </c>
      <c r="F23" s="551"/>
      <c r="G23" s="551"/>
      <c r="H23" s="382">
        <v>15</v>
      </c>
      <c r="I23" s="383"/>
      <c r="J23" s="384"/>
      <c r="K23" s="383">
        <v>17989</v>
      </c>
      <c r="L23" s="383"/>
      <c r="M23" s="384"/>
      <c r="N23" s="383">
        <v>2579</v>
      </c>
      <c r="O23" s="383"/>
      <c r="P23" s="383"/>
      <c r="Q23" s="382">
        <v>2368</v>
      </c>
      <c r="R23" s="383"/>
      <c r="S23" s="384"/>
      <c r="T23" s="383">
        <v>156</v>
      </c>
      <c r="U23" s="383"/>
      <c r="V23" s="384"/>
      <c r="W23" s="382">
        <v>243844</v>
      </c>
      <c r="X23" s="383"/>
      <c r="Y23" s="384"/>
      <c r="Z23" s="383">
        <v>1682</v>
      </c>
      <c r="AA23" s="383"/>
      <c r="AB23" s="384"/>
    </row>
    <row r="24" spans="2:30" ht="17.25" customHeight="1" x14ac:dyDescent="0.15">
      <c r="B24" s="98"/>
      <c r="C24" s="66"/>
      <c r="D24" s="87" t="s">
        <v>213</v>
      </c>
      <c r="E24" s="550">
        <v>43</v>
      </c>
      <c r="F24" s="551"/>
      <c r="G24" s="551"/>
      <c r="H24" s="382">
        <v>46</v>
      </c>
      <c r="I24" s="383"/>
      <c r="J24" s="384"/>
      <c r="K24" s="383">
        <v>17985</v>
      </c>
      <c r="L24" s="383"/>
      <c r="M24" s="384"/>
      <c r="N24" s="383">
        <v>2885</v>
      </c>
      <c r="O24" s="383"/>
      <c r="P24" s="383"/>
      <c r="Q24" s="382">
        <v>2891</v>
      </c>
      <c r="R24" s="383"/>
      <c r="S24" s="384"/>
      <c r="T24" s="383">
        <v>169</v>
      </c>
      <c r="U24" s="383"/>
      <c r="V24" s="384"/>
      <c r="W24" s="382">
        <v>243873</v>
      </c>
      <c r="X24" s="383"/>
      <c r="Y24" s="384"/>
      <c r="Z24" s="383">
        <v>2011</v>
      </c>
      <c r="AA24" s="383"/>
      <c r="AB24" s="384"/>
    </row>
    <row r="25" spans="2:30" ht="17.25" customHeight="1" x14ac:dyDescent="0.15">
      <c r="B25" s="98"/>
      <c r="C25" s="66"/>
      <c r="D25" s="87" t="s">
        <v>215</v>
      </c>
      <c r="E25" s="550">
        <v>72</v>
      </c>
      <c r="F25" s="551"/>
      <c r="G25" s="551"/>
      <c r="H25" s="382">
        <v>48</v>
      </c>
      <c r="I25" s="383"/>
      <c r="J25" s="384"/>
      <c r="K25" s="383">
        <v>18010</v>
      </c>
      <c r="L25" s="383"/>
      <c r="M25" s="384"/>
      <c r="N25" s="383">
        <v>6605</v>
      </c>
      <c r="O25" s="383"/>
      <c r="P25" s="383"/>
      <c r="Q25" s="382">
        <v>6262</v>
      </c>
      <c r="R25" s="383"/>
      <c r="S25" s="384"/>
      <c r="T25" s="383">
        <v>393</v>
      </c>
      <c r="U25" s="383"/>
      <c r="V25" s="384"/>
      <c r="W25" s="382">
        <v>244162</v>
      </c>
      <c r="X25" s="383"/>
      <c r="Y25" s="384"/>
      <c r="Z25" s="383">
        <v>4532</v>
      </c>
      <c r="AA25" s="383"/>
      <c r="AB25" s="384"/>
    </row>
    <row r="26" spans="2:30" ht="17.25" customHeight="1" x14ac:dyDescent="0.15">
      <c r="B26" s="98"/>
      <c r="C26" s="66"/>
      <c r="D26" s="91" t="s">
        <v>216</v>
      </c>
      <c r="E26" s="590">
        <f>SUM(E28,E30,E34,E36,E38,E40,E42)</f>
        <v>71</v>
      </c>
      <c r="F26" s="591"/>
      <c r="G26" s="591"/>
      <c r="H26" s="400">
        <f>SUM(H28,H30,H34,H36,H38,H40,H42)</f>
        <v>47</v>
      </c>
      <c r="I26" s="401"/>
      <c r="J26" s="402"/>
      <c r="K26" s="401">
        <f>SUM(K28,K30,K34,K36,K38,K40,K42)</f>
        <v>18032</v>
      </c>
      <c r="L26" s="401"/>
      <c r="M26" s="402"/>
      <c r="N26" s="401">
        <f>SUM(N28,N30,N34,N36,N38,N40,N42)</f>
        <v>4626</v>
      </c>
      <c r="O26" s="401"/>
      <c r="P26" s="401"/>
      <c r="Q26" s="400">
        <f>SUM(Q28,Q30,Q34,Q36,Q38,Q40,Q42)</f>
        <v>2829</v>
      </c>
      <c r="R26" s="401"/>
      <c r="S26" s="402"/>
      <c r="T26" s="401">
        <f>SUM(T28,T30,T34,T36,T38,T40,T42)</f>
        <v>112</v>
      </c>
      <c r="U26" s="401"/>
      <c r="V26" s="402"/>
      <c r="W26" s="400">
        <f>SUM(W28,W30,W34,W36,W38,W40,W42)</f>
        <v>246074</v>
      </c>
      <c r="X26" s="401"/>
      <c r="Y26" s="402"/>
      <c r="Z26" s="401">
        <f>SUM(Z28,Z30,Z34,Z36,Z38,Z40,Z42)</f>
        <v>1799</v>
      </c>
      <c r="AA26" s="401"/>
      <c r="AB26" s="402"/>
    </row>
    <row r="27" spans="2:30" ht="20.25" customHeight="1" x14ac:dyDescent="0.15">
      <c r="B27" s="580" t="s">
        <v>8</v>
      </c>
      <c r="C27" s="581"/>
      <c r="D27" s="582"/>
      <c r="E27" s="339">
        <f>IF(ISERROR((E26-E13)/E13*100),"―",(E26-E13)/E13*100)</f>
        <v>-7.7922077922077921</v>
      </c>
      <c r="F27" s="340"/>
      <c r="G27" s="340"/>
      <c r="H27" s="339">
        <f>IF(ISERROR((H26-H13)/H13*100),"―",(H26-H13)/H13*100)</f>
        <v>6.8181818181818175</v>
      </c>
      <c r="I27" s="340"/>
      <c r="J27" s="364"/>
      <c r="K27" s="340">
        <f>IF(ISERROR((K26-K13)/K13*100),"―",(K26-K13)/K13*100)</f>
        <v>0.95174112641361552</v>
      </c>
      <c r="L27" s="340"/>
      <c r="M27" s="364"/>
      <c r="N27" s="340">
        <f>IF(ISERROR((N26-N13)/N13*100),"―",(N26-N13)/N13*100)</f>
        <v>-1.3435700575815739</v>
      </c>
      <c r="O27" s="340"/>
      <c r="P27" s="340"/>
      <c r="Q27" s="339">
        <f>IF(ISERROR((Q26-Q13)/Q13*100),"―",(Q26-Q13)/Q13*100)</f>
        <v>-13.167587476979742</v>
      </c>
      <c r="R27" s="340"/>
      <c r="S27" s="364"/>
      <c r="T27" s="340">
        <f>IF(ISERROR((T26-T13)/T13*100),"―",(T26-T13)/T13*100)</f>
        <v>-76.321353065539114</v>
      </c>
      <c r="U27" s="340"/>
      <c r="V27" s="364"/>
      <c r="W27" s="339">
        <f>IF(ISERROR((W26-W13)/W13*100),"―",(W26-W13)/W13*100)</f>
        <v>0.47773821579067721</v>
      </c>
      <c r="X27" s="340"/>
      <c r="Y27" s="364"/>
      <c r="Z27" s="340">
        <f>IF(ISERROR((Z26-Z13)/Z13*100),"―",(Z26-Z13)/Z13*100)</f>
        <v>-12.796897721764422</v>
      </c>
      <c r="AA27" s="340"/>
      <c r="AB27" s="364"/>
    </row>
    <row r="28" spans="2:30" ht="17.25" customHeight="1" x14ac:dyDescent="0.15">
      <c r="B28" s="586" t="s">
        <v>88</v>
      </c>
      <c r="C28" s="404" t="s">
        <v>9</v>
      </c>
      <c r="D28" s="332"/>
      <c r="E28" s="572">
        <v>41</v>
      </c>
      <c r="F28" s="573"/>
      <c r="G28" s="573"/>
      <c r="H28" s="572">
        <v>19</v>
      </c>
      <c r="I28" s="573"/>
      <c r="J28" s="574"/>
      <c r="K28" s="573">
        <v>9102</v>
      </c>
      <c r="L28" s="573"/>
      <c r="M28" s="574"/>
      <c r="N28" s="573">
        <v>2985</v>
      </c>
      <c r="O28" s="573"/>
      <c r="P28" s="573"/>
      <c r="Q28" s="572">
        <v>1750</v>
      </c>
      <c r="R28" s="573"/>
      <c r="S28" s="574"/>
      <c r="T28" s="573">
        <v>62</v>
      </c>
      <c r="U28" s="573"/>
      <c r="V28" s="574"/>
      <c r="W28" s="572">
        <v>149471</v>
      </c>
      <c r="X28" s="573"/>
      <c r="Y28" s="574"/>
      <c r="Z28" s="573">
        <v>1078</v>
      </c>
      <c r="AA28" s="573"/>
      <c r="AB28" s="574"/>
      <c r="AD28" s="23" t="s">
        <v>179</v>
      </c>
    </row>
    <row r="29" spans="2:30" ht="17.25" customHeight="1" x14ac:dyDescent="0.15">
      <c r="B29" s="584"/>
      <c r="C29" s="337"/>
      <c r="D29" s="338"/>
      <c r="E29" s="164" t="s">
        <v>125</v>
      </c>
      <c r="F29" s="165">
        <v>40</v>
      </c>
      <c r="G29" s="166" t="s">
        <v>126</v>
      </c>
      <c r="H29" s="164" t="s">
        <v>186</v>
      </c>
      <c r="I29" s="165">
        <v>21</v>
      </c>
      <c r="J29" s="167" t="s">
        <v>187</v>
      </c>
      <c r="K29" s="166" t="s">
        <v>186</v>
      </c>
      <c r="L29" s="165">
        <v>8980</v>
      </c>
      <c r="M29" s="167" t="s">
        <v>187</v>
      </c>
      <c r="N29" s="166" t="s">
        <v>186</v>
      </c>
      <c r="O29" s="165">
        <v>3067</v>
      </c>
      <c r="P29" s="166" t="s">
        <v>187</v>
      </c>
      <c r="Q29" s="164" t="s">
        <v>186</v>
      </c>
      <c r="R29" s="165">
        <v>1986</v>
      </c>
      <c r="S29" s="167" t="s">
        <v>187</v>
      </c>
      <c r="T29" s="166" t="s">
        <v>186</v>
      </c>
      <c r="U29" s="165">
        <v>288</v>
      </c>
      <c r="V29" s="167" t="s">
        <v>187</v>
      </c>
      <c r="W29" s="164" t="s">
        <v>186</v>
      </c>
      <c r="X29" s="165">
        <v>149010</v>
      </c>
      <c r="Y29" s="167" t="s">
        <v>187</v>
      </c>
      <c r="Z29" s="166" t="s">
        <v>186</v>
      </c>
      <c r="AA29" s="165">
        <v>1195</v>
      </c>
      <c r="AB29" s="167" t="s">
        <v>187</v>
      </c>
    </row>
    <row r="30" spans="2:30" ht="17.25" customHeight="1" x14ac:dyDescent="0.15">
      <c r="B30" s="584"/>
      <c r="C30" s="404" t="s">
        <v>10</v>
      </c>
      <c r="D30" s="332"/>
      <c r="E30" s="572">
        <v>2</v>
      </c>
      <c r="F30" s="573"/>
      <c r="G30" s="573"/>
      <c r="H30" s="572">
        <v>5</v>
      </c>
      <c r="I30" s="573"/>
      <c r="J30" s="574"/>
      <c r="K30" s="573">
        <v>1611</v>
      </c>
      <c r="L30" s="573"/>
      <c r="M30" s="574"/>
      <c r="N30" s="573">
        <v>169</v>
      </c>
      <c r="O30" s="573"/>
      <c r="P30" s="573"/>
      <c r="Q30" s="572">
        <v>146</v>
      </c>
      <c r="R30" s="573"/>
      <c r="S30" s="574"/>
      <c r="T30" s="573">
        <v>10</v>
      </c>
      <c r="U30" s="573"/>
      <c r="V30" s="574"/>
      <c r="W30" s="572">
        <v>13593</v>
      </c>
      <c r="X30" s="573"/>
      <c r="Y30" s="574"/>
      <c r="Z30" s="573">
        <v>105</v>
      </c>
      <c r="AA30" s="573"/>
      <c r="AB30" s="574"/>
    </row>
    <row r="31" spans="2:30" ht="17.25" customHeight="1" x14ac:dyDescent="0.15">
      <c r="B31" s="584"/>
      <c r="C31" s="404"/>
      <c r="D31" s="332"/>
      <c r="E31" s="164" t="s">
        <v>186</v>
      </c>
      <c r="F31" s="165">
        <v>8</v>
      </c>
      <c r="G31" s="166" t="s">
        <v>187</v>
      </c>
      <c r="H31" s="164" t="s">
        <v>186</v>
      </c>
      <c r="I31" s="165">
        <v>2</v>
      </c>
      <c r="J31" s="167" t="s">
        <v>187</v>
      </c>
      <c r="K31" s="166" t="s">
        <v>186</v>
      </c>
      <c r="L31" s="165">
        <v>1599</v>
      </c>
      <c r="M31" s="167" t="s">
        <v>187</v>
      </c>
      <c r="N31" s="166" t="s">
        <v>186</v>
      </c>
      <c r="O31" s="165">
        <v>217</v>
      </c>
      <c r="P31" s="166" t="s">
        <v>187</v>
      </c>
      <c r="Q31" s="164" t="s">
        <v>186</v>
      </c>
      <c r="R31" s="165">
        <v>193</v>
      </c>
      <c r="S31" s="167" t="s">
        <v>187</v>
      </c>
      <c r="T31" s="166" t="s">
        <v>186</v>
      </c>
      <c r="U31" s="165">
        <v>14</v>
      </c>
      <c r="V31" s="167" t="s">
        <v>187</v>
      </c>
      <c r="W31" s="164" t="s">
        <v>186</v>
      </c>
      <c r="X31" s="165">
        <v>13581</v>
      </c>
      <c r="Y31" s="167" t="s">
        <v>187</v>
      </c>
      <c r="Z31" s="166" t="s">
        <v>186</v>
      </c>
      <c r="AA31" s="165">
        <v>131</v>
      </c>
      <c r="AB31" s="167" t="s">
        <v>187</v>
      </c>
      <c r="AD31" s="37"/>
    </row>
    <row r="32" spans="2:30" ht="17.25" customHeight="1" x14ac:dyDescent="0.15">
      <c r="B32" s="159" t="s">
        <v>101</v>
      </c>
      <c r="C32" s="410" t="s">
        <v>105</v>
      </c>
      <c r="D32" s="348"/>
      <c r="E32" s="577">
        <v>1</v>
      </c>
      <c r="F32" s="578"/>
      <c r="G32" s="578"/>
      <c r="H32" s="577">
        <v>2</v>
      </c>
      <c r="I32" s="578"/>
      <c r="J32" s="587"/>
      <c r="K32" s="578">
        <v>401</v>
      </c>
      <c r="L32" s="578"/>
      <c r="M32" s="587"/>
      <c r="N32" s="578">
        <v>48</v>
      </c>
      <c r="O32" s="578"/>
      <c r="P32" s="578"/>
      <c r="Q32" s="577">
        <v>26</v>
      </c>
      <c r="R32" s="578"/>
      <c r="S32" s="587"/>
      <c r="T32" s="578">
        <v>5</v>
      </c>
      <c r="U32" s="578"/>
      <c r="V32" s="587"/>
      <c r="W32" s="577">
        <v>3181</v>
      </c>
      <c r="X32" s="578"/>
      <c r="Y32" s="587"/>
      <c r="Z32" s="578">
        <v>23</v>
      </c>
      <c r="AA32" s="578"/>
      <c r="AB32" s="587"/>
      <c r="AD32" s="196"/>
    </row>
    <row r="33" spans="2:30" ht="17.25" customHeight="1" x14ac:dyDescent="0.15">
      <c r="B33" s="160">
        <v>5</v>
      </c>
      <c r="C33" s="575"/>
      <c r="D33" s="576"/>
      <c r="E33" s="168" t="s">
        <v>186</v>
      </c>
      <c r="F33" s="169">
        <v>2</v>
      </c>
      <c r="G33" s="170" t="s">
        <v>187</v>
      </c>
      <c r="H33" s="168" t="s">
        <v>186</v>
      </c>
      <c r="I33" s="169">
        <v>2</v>
      </c>
      <c r="J33" s="171" t="s">
        <v>91</v>
      </c>
      <c r="K33" s="170" t="s">
        <v>186</v>
      </c>
      <c r="L33" s="169">
        <v>397</v>
      </c>
      <c r="M33" s="171" t="s">
        <v>187</v>
      </c>
      <c r="N33" s="170" t="s">
        <v>186</v>
      </c>
      <c r="O33" s="169">
        <v>57</v>
      </c>
      <c r="P33" s="170" t="s">
        <v>187</v>
      </c>
      <c r="Q33" s="168" t="s">
        <v>186</v>
      </c>
      <c r="R33" s="169">
        <v>35</v>
      </c>
      <c r="S33" s="171" t="s">
        <v>187</v>
      </c>
      <c r="T33" s="170" t="s">
        <v>186</v>
      </c>
      <c r="U33" s="169">
        <v>3</v>
      </c>
      <c r="V33" s="171" t="s">
        <v>187</v>
      </c>
      <c r="W33" s="168" t="s">
        <v>186</v>
      </c>
      <c r="X33" s="169">
        <v>3209</v>
      </c>
      <c r="Y33" s="171" t="s">
        <v>187</v>
      </c>
      <c r="Z33" s="170" t="s">
        <v>186</v>
      </c>
      <c r="AA33" s="169">
        <v>25</v>
      </c>
      <c r="AB33" s="171" t="s">
        <v>187</v>
      </c>
    </row>
    <row r="34" spans="2:30" ht="17.25" customHeight="1" x14ac:dyDescent="0.15">
      <c r="B34" s="159" t="s">
        <v>89</v>
      </c>
      <c r="C34" s="404" t="s">
        <v>11</v>
      </c>
      <c r="D34" s="332"/>
      <c r="E34" s="572">
        <v>7</v>
      </c>
      <c r="F34" s="573"/>
      <c r="G34" s="573"/>
      <c r="H34" s="572">
        <v>7</v>
      </c>
      <c r="I34" s="573"/>
      <c r="J34" s="574"/>
      <c r="K34" s="573">
        <v>2529</v>
      </c>
      <c r="L34" s="573"/>
      <c r="M34" s="574"/>
      <c r="N34" s="573">
        <v>482</v>
      </c>
      <c r="O34" s="573"/>
      <c r="P34" s="573"/>
      <c r="Q34" s="572">
        <v>300</v>
      </c>
      <c r="R34" s="573"/>
      <c r="S34" s="574"/>
      <c r="T34" s="573">
        <v>13</v>
      </c>
      <c r="U34" s="573"/>
      <c r="V34" s="574"/>
      <c r="W34" s="572">
        <v>28463</v>
      </c>
      <c r="X34" s="573"/>
      <c r="Y34" s="574"/>
      <c r="Z34" s="573">
        <v>221</v>
      </c>
      <c r="AA34" s="573"/>
      <c r="AB34" s="574"/>
    </row>
    <row r="35" spans="2:30" ht="17.25" customHeight="1" x14ac:dyDescent="0.15">
      <c r="B35" s="159" t="s">
        <v>94</v>
      </c>
      <c r="C35" s="337"/>
      <c r="D35" s="338"/>
      <c r="E35" s="164" t="s">
        <v>186</v>
      </c>
      <c r="F35" s="165">
        <v>12</v>
      </c>
      <c r="G35" s="166" t="s">
        <v>187</v>
      </c>
      <c r="H35" s="164" t="s">
        <v>186</v>
      </c>
      <c r="I35" s="165">
        <v>7</v>
      </c>
      <c r="J35" s="167" t="s">
        <v>187</v>
      </c>
      <c r="K35" s="166" t="s">
        <v>186</v>
      </c>
      <c r="L35" s="165">
        <v>2526</v>
      </c>
      <c r="M35" s="167" t="s">
        <v>187</v>
      </c>
      <c r="N35" s="166" t="s">
        <v>186</v>
      </c>
      <c r="O35" s="165">
        <v>478</v>
      </c>
      <c r="P35" s="166" t="s">
        <v>187</v>
      </c>
      <c r="Q35" s="164" t="s">
        <v>186</v>
      </c>
      <c r="R35" s="165">
        <v>458</v>
      </c>
      <c r="S35" s="167" t="s">
        <v>187</v>
      </c>
      <c r="T35" s="166" t="s">
        <v>186</v>
      </c>
      <c r="U35" s="165">
        <v>141</v>
      </c>
      <c r="V35" s="167" t="s">
        <v>187</v>
      </c>
      <c r="W35" s="164" t="s">
        <v>186</v>
      </c>
      <c r="X35" s="165">
        <v>28079</v>
      </c>
      <c r="Y35" s="167" t="s">
        <v>187</v>
      </c>
      <c r="Z35" s="166" t="s">
        <v>186</v>
      </c>
      <c r="AA35" s="165">
        <v>349</v>
      </c>
      <c r="AB35" s="167" t="s">
        <v>187</v>
      </c>
    </row>
    <row r="36" spans="2:30" ht="17.25" customHeight="1" x14ac:dyDescent="0.15">
      <c r="B36" s="160" t="s">
        <v>112</v>
      </c>
      <c r="C36" s="404" t="s">
        <v>12</v>
      </c>
      <c r="D36" s="332"/>
      <c r="E36" s="572">
        <v>5</v>
      </c>
      <c r="F36" s="573"/>
      <c r="G36" s="573"/>
      <c r="H36" s="572">
        <v>2</v>
      </c>
      <c r="I36" s="573"/>
      <c r="J36" s="574"/>
      <c r="K36" s="573">
        <v>1144</v>
      </c>
      <c r="L36" s="573"/>
      <c r="M36" s="574"/>
      <c r="N36" s="573">
        <v>204</v>
      </c>
      <c r="O36" s="573"/>
      <c r="P36" s="573"/>
      <c r="Q36" s="572">
        <v>128</v>
      </c>
      <c r="R36" s="573"/>
      <c r="S36" s="574"/>
      <c r="T36" s="573">
        <v>5</v>
      </c>
      <c r="U36" s="573"/>
      <c r="V36" s="574"/>
      <c r="W36" s="572">
        <v>11036</v>
      </c>
      <c r="X36" s="573"/>
      <c r="Y36" s="574"/>
      <c r="Z36" s="573">
        <v>84</v>
      </c>
      <c r="AA36" s="573"/>
      <c r="AB36" s="574"/>
    </row>
    <row r="37" spans="2:30" ht="17.25" customHeight="1" x14ac:dyDescent="0.15">
      <c r="B37" s="583" t="s">
        <v>67</v>
      </c>
      <c r="C37" s="337"/>
      <c r="D37" s="338"/>
      <c r="E37" s="164" t="s">
        <v>186</v>
      </c>
      <c r="F37" s="165">
        <v>7</v>
      </c>
      <c r="G37" s="166" t="s">
        <v>91</v>
      </c>
      <c r="H37" s="164" t="s">
        <v>186</v>
      </c>
      <c r="I37" s="165">
        <v>2</v>
      </c>
      <c r="J37" s="167" t="s">
        <v>187</v>
      </c>
      <c r="K37" s="166" t="s">
        <v>186</v>
      </c>
      <c r="L37" s="165">
        <v>1123</v>
      </c>
      <c r="M37" s="167" t="s">
        <v>187</v>
      </c>
      <c r="N37" s="166" t="s">
        <v>186</v>
      </c>
      <c r="O37" s="165">
        <v>283</v>
      </c>
      <c r="P37" s="166" t="s">
        <v>187</v>
      </c>
      <c r="Q37" s="164" t="s">
        <v>186</v>
      </c>
      <c r="R37" s="165">
        <v>90</v>
      </c>
      <c r="S37" s="167" t="s">
        <v>187</v>
      </c>
      <c r="T37" s="166" t="s">
        <v>186</v>
      </c>
      <c r="U37" s="165">
        <v>4</v>
      </c>
      <c r="V37" s="167" t="s">
        <v>187</v>
      </c>
      <c r="W37" s="164" t="s">
        <v>186</v>
      </c>
      <c r="X37" s="165">
        <v>11077</v>
      </c>
      <c r="Y37" s="167" t="s">
        <v>187</v>
      </c>
      <c r="Z37" s="166" t="s">
        <v>186</v>
      </c>
      <c r="AA37" s="165">
        <v>57</v>
      </c>
      <c r="AB37" s="167" t="s">
        <v>187</v>
      </c>
    </row>
    <row r="38" spans="2:30" ht="17.25" customHeight="1" x14ac:dyDescent="0.15">
      <c r="B38" s="584"/>
      <c r="C38" s="404" t="s">
        <v>13</v>
      </c>
      <c r="D38" s="332"/>
      <c r="E38" s="572">
        <v>6</v>
      </c>
      <c r="F38" s="573"/>
      <c r="G38" s="573"/>
      <c r="H38" s="572">
        <v>4</v>
      </c>
      <c r="I38" s="573"/>
      <c r="J38" s="574"/>
      <c r="K38" s="573">
        <v>1389</v>
      </c>
      <c r="L38" s="573"/>
      <c r="M38" s="574"/>
      <c r="N38" s="573">
        <v>294</v>
      </c>
      <c r="O38" s="573"/>
      <c r="P38" s="573"/>
      <c r="Q38" s="572">
        <v>204</v>
      </c>
      <c r="R38" s="573"/>
      <c r="S38" s="574"/>
      <c r="T38" s="573">
        <v>3</v>
      </c>
      <c r="U38" s="573"/>
      <c r="V38" s="574"/>
      <c r="W38" s="572">
        <v>16290</v>
      </c>
      <c r="X38" s="573"/>
      <c r="Y38" s="574"/>
      <c r="Z38" s="573">
        <v>98</v>
      </c>
      <c r="AA38" s="573"/>
      <c r="AB38" s="574"/>
    </row>
    <row r="39" spans="2:30" ht="17.25" customHeight="1" x14ac:dyDescent="0.15">
      <c r="B39" s="584"/>
      <c r="C39" s="337"/>
      <c r="D39" s="338"/>
      <c r="E39" s="164" t="s">
        <v>186</v>
      </c>
      <c r="F39" s="165">
        <v>7</v>
      </c>
      <c r="G39" s="166" t="s">
        <v>187</v>
      </c>
      <c r="H39" s="164" t="s">
        <v>186</v>
      </c>
      <c r="I39" s="165">
        <v>3</v>
      </c>
      <c r="J39" s="167" t="s">
        <v>187</v>
      </c>
      <c r="K39" s="166" t="s">
        <v>186</v>
      </c>
      <c r="L39" s="165">
        <v>1371</v>
      </c>
      <c r="M39" s="167" t="s">
        <v>187</v>
      </c>
      <c r="N39" s="166" t="s">
        <v>186</v>
      </c>
      <c r="O39" s="165">
        <v>257</v>
      </c>
      <c r="P39" s="166" t="s">
        <v>91</v>
      </c>
      <c r="Q39" s="164" t="s">
        <v>186</v>
      </c>
      <c r="R39" s="165">
        <v>236</v>
      </c>
      <c r="S39" s="167" t="s">
        <v>187</v>
      </c>
      <c r="T39" s="166" t="s">
        <v>186</v>
      </c>
      <c r="U39" s="165">
        <v>9</v>
      </c>
      <c r="V39" s="167" t="s">
        <v>187</v>
      </c>
      <c r="W39" s="164" t="s">
        <v>186</v>
      </c>
      <c r="X39" s="165">
        <v>16382</v>
      </c>
      <c r="Y39" s="167" t="s">
        <v>187</v>
      </c>
      <c r="Z39" s="166" t="s">
        <v>186</v>
      </c>
      <c r="AA39" s="165">
        <v>143</v>
      </c>
      <c r="AB39" s="167" t="s">
        <v>187</v>
      </c>
    </row>
    <row r="40" spans="2:30" ht="17.25" customHeight="1" x14ac:dyDescent="0.15">
      <c r="B40" s="584"/>
      <c r="C40" s="404" t="s">
        <v>15</v>
      </c>
      <c r="D40" s="332"/>
      <c r="E40" s="572">
        <v>4</v>
      </c>
      <c r="F40" s="573"/>
      <c r="G40" s="573"/>
      <c r="H40" s="572">
        <v>2</v>
      </c>
      <c r="I40" s="573"/>
      <c r="J40" s="574"/>
      <c r="K40" s="573">
        <v>1055</v>
      </c>
      <c r="L40" s="573"/>
      <c r="M40" s="574"/>
      <c r="N40" s="573">
        <v>226</v>
      </c>
      <c r="O40" s="573"/>
      <c r="P40" s="573"/>
      <c r="Q40" s="572">
        <v>150</v>
      </c>
      <c r="R40" s="573"/>
      <c r="S40" s="574"/>
      <c r="T40" s="573">
        <v>13</v>
      </c>
      <c r="U40" s="573"/>
      <c r="V40" s="574"/>
      <c r="W40" s="572">
        <v>13153</v>
      </c>
      <c r="X40" s="573"/>
      <c r="Y40" s="574"/>
      <c r="Z40" s="573">
        <v>102</v>
      </c>
      <c r="AA40" s="573"/>
      <c r="AB40" s="574"/>
    </row>
    <row r="41" spans="2:30" ht="17.25" customHeight="1" x14ac:dyDescent="0.15">
      <c r="B41" s="584"/>
      <c r="C41" s="337"/>
      <c r="D41" s="338"/>
      <c r="E41" s="164" t="s">
        <v>186</v>
      </c>
      <c r="F41" s="165">
        <v>0</v>
      </c>
      <c r="G41" s="166" t="s">
        <v>187</v>
      </c>
      <c r="H41" s="164" t="s">
        <v>186</v>
      </c>
      <c r="I41" s="165">
        <v>4</v>
      </c>
      <c r="J41" s="167" t="s">
        <v>187</v>
      </c>
      <c r="K41" s="166" t="s">
        <v>186</v>
      </c>
      <c r="L41" s="165">
        <v>1059</v>
      </c>
      <c r="M41" s="167" t="s">
        <v>187</v>
      </c>
      <c r="N41" s="166" t="s">
        <v>186</v>
      </c>
      <c r="O41" s="165">
        <v>150</v>
      </c>
      <c r="P41" s="166" t="s">
        <v>187</v>
      </c>
      <c r="Q41" s="164" t="s">
        <v>186</v>
      </c>
      <c r="R41" s="165">
        <v>112</v>
      </c>
      <c r="S41" s="167" t="s">
        <v>187</v>
      </c>
      <c r="T41" s="166" t="s">
        <v>186</v>
      </c>
      <c r="U41" s="165">
        <v>8</v>
      </c>
      <c r="V41" s="167" t="s">
        <v>187</v>
      </c>
      <c r="W41" s="164" t="s">
        <v>186</v>
      </c>
      <c r="X41" s="165">
        <v>12994</v>
      </c>
      <c r="Y41" s="167" t="s">
        <v>187</v>
      </c>
      <c r="Z41" s="166" t="s">
        <v>186</v>
      </c>
      <c r="AA41" s="165">
        <v>79</v>
      </c>
      <c r="AB41" s="167" t="s">
        <v>187</v>
      </c>
      <c r="AD41" s="62"/>
    </row>
    <row r="42" spans="2:30" ht="17.25" customHeight="1" x14ac:dyDescent="0.15">
      <c r="B42" s="584"/>
      <c r="C42" s="404" t="s">
        <v>16</v>
      </c>
      <c r="D42" s="332"/>
      <c r="E42" s="572">
        <v>6</v>
      </c>
      <c r="F42" s="573"/>
      <c r="G42" s="573"/>
      <c r="H42" s="572">
        <v>8</v>
      </c>
      <c r="I42" s="573"/>
      <c r="J42" s="574"/>
      <c r="K42" s="573">
        <v>1202</v>
      </c>
      <c r="L42" s="573"/>
      <c r="M42" s="574"/>
      <c r="N42" s="573">
        <v>266</v>
      </c>
      <c r="O42" s="573"/>
      <c r="P42" s="573"/>
      <c r="Q42" s="572">
        <v>151</v>
      </c>
      <c r="R42" s="573"/>
      <c r="S42" s="574"/>
      <c r="T42" s="573">
        <v>6</v>
      </c>
      <c r="U42" s="573"/>
      <c r="V42" s="574"/>
      <c r="W42" s="572">
        <v>14068</v>
      </c>
      <c r="X42" s="573"/>
      <c r="Y42" s="574"/>
      <c r="Z42" s="573">
        <v>111</v>
      </c>
      <c r="AA42" s="573"/>
      <c r="AB42" s="574"/>
    </row>
    <row r="43" spans="2:30" ht="17.25" customHeight="1" x14ac:dyDescent="0.15">
      <c r="B43" s="585"/>
      <c r="C43" s="403"/>
      <c r="D43" s="378"/>
      <c r="E43" s="163" t="s">
        <v>186</v>
      </c>
      <c r="F43" s="155">
        <v>3</v>
      </c>
      <c r="G43" s="154" t="s">
        <v>187</v>
      </c>
      <c r="H43" s="163" t="s">
        <v>186</v>
      </c>
      <c r="I43" s="155">
        <v>5</v>
      </c>
      <c r="J43" s="156" t="s">
        <v>187</v>
      </c>
      <c r="K43" s="154" t="s">
        <v>186</v>
      </c>
      <c r="L43" s="155">
        <v>1204</v>
      </c>
      <c r="M43" s="156" t="s">
        <v>187</v>
      </c>
      <c r="N43" s="154" t="s">
        <v>186</v>
      </c>
      <c r="O43" s="155">
        <v>237</v>
      </c>
      <c r="P43" s="154" t="s">
        <v>187</v>
      </c>
      <c r="Q43" s="163" t="s">
        <v>186</v>
      </c>
      <c r="R43" s="155">
        <v>183</v>
      </c>
      <c r="S43" s="156" t="s">
        <v>187</v>
      </c>
      <c r="T43" s="154" t="s">
        <v>186</v>
      </c>
      <c r="U43" s="155">
        <v>9</v>
      </c>
      <c r="V43" s="156" t="s">
        <v>187</v>
      </c>
      <c r="W43" s="163" t="s">
        <v>186</v>
      </c>
      <c r="X43" s="155">
        <v>13781</v>
      </c>
      <c r="Y43" s="156" t="s">
        <v>187</v>
      </c>
      <c r="Z43" s="154" t="s">
        <v>186</v>
      </c>
      <c r="AA43" s="155">
        <v>109</v>
      </c>
      <c r="AB43" s="156" t="s">
        <v>187</v>
      </c>
    </row>
    <row r="44" spans="2:30" ht="18" customHeight="1" x14ac:dyDescent="0.15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2:30" x14ac:dyDescent="0.15">
      <c r="B45" s="579" t="s">
        <v>132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</row>
    <row r="46" spans="2:30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8" spans="2:30" x14ac:dyDescent="0.15">
      <c r="F48" s="62"/>
      <c r="I48" s="62"/>
      <c r="L48" s="62"/>
      <c r="O48" s="62"/>
      <c r="R48" s="62"/>
      <c r="U48" s="62"/>
      <c r="X48" s="62"/>
      <c r="AA48" s="62"/>
    </row>
  </sheetData>
  <mergeCells count="283">
    <mergeCell ref="Z25:AB25"/>
    <mergeCell ref="Q26:S26"/>
    <mergeCell ref="W21:Y21"/>
    <mergeCell ref="N22:P22"/>
    <mergeCell ref="Q22:S22"/>
    <mergeCell ref="T22:V22"/>
    <mergeCell ref="W22:Y22"/>
    <mergeCell ref="K26:M26"/>
    <mergeCell ref="H26:J26"/>
    <mergeCell ref="Q21:S21"/>
    <mergeCell ref="E26:G26"/>
    <mergeCell ref="E24:G24"/>
    <mergeCell ref="H24:J24"/>
    <mergeCell ref="K24:M24"/>
    <mergeCell ref="N24:P24"/>
    <mergeCell ref="Q24:S24"/>
    <mergeCell ref="T24:V24"/>
    <mergeCell ref="W24:Y24"/>
    <mergeCell ref="E25:G25"/>
    <mergeCell ref="H25:J25"/>
    <mergeCell ref="K25:M25"/>
    <mergeCell ref="N25:P25"/>
    <mergeCell ref="Q25:S25"/>
    <mergeCell ref="T25:V25"/>
    <mergeCell ref="W25:Y25"/>
    <mergeCell ref="W27:Y27"/>
    <mergeCell ref="W34:Y34"/>
    <mergeCell ref="W30:Y30"/>
    <mergeCell ref="T32:V32"/>
    <mergeCell ref="T34:V34"/>
    <mergeCell ref="T28:V28"/>
    <mergeCell ref="Q15:S15"/>
    <mergeCell ref="N28:P28"/>
    <mergeCell ref="Z21:AB21"/>
    <mergeCell ref="Q27:S27"/>
    <mergeCell ref="N17:P17"/>
    <mergeCell ref="Z16:AB16"/>
    <mergeCell ref="Z26:AB26"/>
    <mergeCell ref="T17:V17"/>
    <mergeCell ref="Z17:AB17"/>
    <mergeCell ref="W17:Y17"/>
    <mergeCell ref="T16:V16"/>
    <mergeCell ref="W16:Y16"/>
    <mergeCell ref="T19:V19"/>
    <mergeCell ref="W19:Y19"/>
    <mergeCell ref="Z19:AB19"/>
    <mergeCell ref="Z22:AB22"/>
    <mergeCell ref="N26:P26"/>
    <mergeCell ref="T26:V26"/>
    <mergeCell ref="K40:M40"/>
    <mergeCell ref="H32:J32"/>
    <mergeCell ref="K30:M30"/>
    <mergeCell ref="C6:D6"/>
    <mergeCell ref="N15:P15"/>
    <mergeCell ref="T15:V15"/>
    <mergeCell ref="Z42:AB42"/>
    <mergeCell ref="T27:V27"/>
    <mergeCell ref="W40:Y40"/>
    <mergeCell ref="W38:Y38"/>
    <mergeCell ref="W28:Y28"/>
    <mergeCell ref="W36:Y36"/>
    <mergeCell ref="W32:Y32"/>
    <mergeCell ref="W42:Y42"/>
    <mergeCell ref="Q42:S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Q38:S38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40:G40"/>
    <mergeCell ref="H42:J42"/>
    <mergeCell ref="H40:J40"/>
    <mergeCell ref="E42:G42"/>
    <mergeCell ref="W26:Y26"/>
    <mergeCell ref="K27:M27"/>
    <mergeCell ref="H36:J36"/>
    <mergeCell ref="K36:M36"/>
    <mergeCell ref="K38:M38"/>
    <mergeCell ref="K34:M34"/>
    <mergeCell ref="K32:M32"/>
    <mergeCell ref="N40:P40"/>
    <mergeCell ref="Q30:S30"/>
    <mergeCell ref="Q36:S36"/>
    <mergeCell ref="T40:V40"/>
    <mergeCell ref="T30:V30"/>
    <mergeCell ref="T36:V36"/>
    <mergeCell ref="N38:P38"/>
    <mergeCell ref="N34:P34"/>
    <mergeCell ref="N27:P27"/>
    <mergeCell ref="Q28:S28"/>
    <mergeCell ref="Q32:S32"/>
    <mergeCell ref="Q34:S34"/>
    <mergeCell ref="Q40:S40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K28:M28"/>
    <mergeCell ref="C39:D39"/>
    <mergeCell ref="H34:J34"/>
    <mergeCell ref="K42:M42"/>
    <mergeCell ref="C37:D37"/>
    <mergeCell ref="C35:D35"/>
    <mergeCell ref="C34:D34"/>
    <mergeCell ref="H28:J28"/>
    <mergeCell ref="C33:D33"/>
    <mergeCell ref="C38:D38"/>
    <mergeCell ref="C31:D31"/>
    <mergeCell ref="C29:D29"/>
    <mergeCell ref="C28:D28"/>
    <mergeCell ref="E32:G32"/>
    <mergeCell ref="E30:G30"/>
    <mergeCell ref="E34:G34"/>
    <mergeCell ref="E38:G38"/>
    <mergeCell ref="H38:J38"/>
    <mergeCell ref="H30:J30"/>
    <mergeCell ref="E36:G36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W8:Y8"/>
    <mergeCell ref="T7:V7"/>
    <mergeCell ref="W10:Y10"/>
    <mergeCell ref="Z10:AB10"/>
    <mergeCell ref="Z9:AB9"/>
    <mergeCell ref="Z11:AB11"/>
    <mergeCell ref="W11:Y11"/>
    <mergeCell ref="W9:Y9"/>
    <mergeCell ref="T11:V11"/>
    <mergeCell ref="B22:C22"/>
    <mergeCell ref="E22:G22"/>
    <mergeCell ref="N18:P18"/>
    <mergeCell ref="Q18:S18"/>
    <mergeCell ref="T18:V18"/>
    <mergeCell ref="W18:Y18"/>
    <mergeCell ref="W13:Y13"/>
    <mergeCell ref="W12:Y12"/>
    <mergeCell ref="Z12:AB12"/>
    <mergeCell ref="Z13:AB13"/>
    <mergeCell ref="N11:P11"/>
    <mergeCell ref="K10:M10"/>
    <mergeCell ref="Q14:S14"/>
    <mergeCell ref="N14:P14"/>
    <mergeCell ref="N12:P12"/>
    <mergeCell ref="Q12:S12"/>
    <mergeCell ref="Q13:S13"/>
    <mergeCell ref="T12:V12"/>
    <mergeCell ref="T13:V13"/>
    <mergeCell ref="T10:V10"/>
    <mergeCell ref="Q10:S10"/>
    <mergeCell ref="T9:V9"/>
    <mergeCell ref="E13:G13"/>
    <mergeCell ref="H14:J14"/>
    <mergeCell ref="H13:J13"/>
    <mergeCell ref="E10:G10"/>
    <mergeCell ref="E11:G11"/>
    <mergeCell ref="H11:J11"/>
    <mergeCell ref="T14:V14"/>
    <mergeCell ref="K13:M13"/>
    <mergeCell ref="K14:M14"/>
    <mergeCell ref="N13:P13"/>
    <mergeCell ref="E19:G19"/>
    <mergeCell ref="H19:J19"/>
    <mergeCell ref="K19:M19"/>
    <mergeCell ref="N19:P19"/>
    <mergeCell ref="Q19:S19"/>
    <mergeCell ref="C11:D11"/>
    <mergeCell ref="C12:D12"/>
    <mergeCell ref="E12:G12"/>
    <mergeCell ref="H12:J12"/>
    <mergeCell ref="K12:M12"/>
    <mergeCell ref="B13:C13"/>
    <mergeCell ref="K16:M16"/>
    <mergeCell ref="N16:P16"/>
    <mergeCell ref="Q16:S16"/>
    <mergeCell ref="B6:B12"/>
    <mergeCell ref="C7:D7"/>
    <mergeCell ref="Q6:S6"/>
    <mergeCell ref="C10:D10"/>
    <mergeCell ref="N10:P10"/>
    <mergeCell ref="Q11:S11"/>
    <mergeCell ref="H10:J10"/>
    <mergeCell ref="K11:M11"/>
    <mergeCell ref="C8:D8"/>
    <mergeCell ref="C9:D9"/>
    <mergeCell ref="Z15:AB15"/>
    <mergeCell ref="Z18:AB18"/>
    <mergeCell ref="K15:M15"/>
    <mergeCell ref="Z14:AB14"/>
    <mergeCell ref="H18:J18"/>
    <mergeCell ref="E16:G16"/>
    <mergeCell ref="H16:J16"/>
    <mergeCell ref="K18:M18"/>
    <mergeCell ref="H17:J17"/>
    <mergeCell ref="K17:M17"/>
    <mergeCell ref="W14:Y14"/>
    <mergeCell ref="E14:G14"/>
    <mergeCell ref="E15:G15"/>
    <mergeCell ref="H15:J15"/>
    <mergeCell ref="E17:G17"/>
    <mergeCell ref="E18:G18"/>
    <mergeCell ref="W15:Y15"/>
    <mergeCell ref="Q17:S17"/>
    <mergeCell ref="Z20:AB20"/>
    <mergeCell ref="Z24:AB24"/>
    <mergeCell ref="E23:G23"/>
    <mergeCell ref="H23:J23"/>
    <mergeCell ref="K23:M23"/>
    <mergeCell ref="N23:P23"/>
    <mergeCell ref="Q23:S23"/>
    <mergeCell ref="T23:V23"/>
    <mergeCell ref="W23:Y23"/>
    <mergeCell ref="Z23:AB23"/>
    <mergeCell ref="E20:G20"/>
    <mergeCell ref="H20:J20"/>
    <mergeCell ref="K20:M20"/>
    <mergeCell ref="N20:P20"/>
    <mergeCell ref="Q20:S20"/>
    <mergeCell ref="T20:V20"/>
    <mergeCell ref="W20:Y20"/>
    <mergeCell ref="H22:J22"/>
    <mergeCell ref="K22:M22"/>
    <mergeCell ref="E21:G21"/>
    <mergeCell ref="H21:J21"/>
    <mergeCell ref="K21:M21"/>
    <mergeCell ref="T21:V21"/>
    <mergeCell ref="N21:P21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Sheet1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2021-06-14T05:23:01Z</dcterms:created>
  <dcterms:modified xsi:type="dcterms:W3CDTF">2022-01-06T06:08:54Z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