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共通\②適用共有\800_ＨＰ更新データ（通年）\R03年度\R031117_増減訂正報告（追加）\"/>
    </mc:Choice>
  </mc:AlternateContent>
  <bookViews>
    <workbookView xWindow="0" yWindow="0" windowWidth="3420" windowHeight="13530"/>
  </bookViews>
  <sheets>
    <sheet name="減額訂正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E39" i="1" s="1"/>
  <c r="C38" i="1"/>
  <c r="E33" i="1" l="1"/>
  <c r="E38" i="1"/>
  <c r="D10" i="1"/>
  <c r="C10" i="1"/>
  <c r="C15" i="1" s="1"/>
  <c r="E9" i="1"/>
  <c r="E8" i="1"/>
  <c r="C14" i="1" l="1"/>
  <c r="C13" i="1" s="1"/>
  <c r="C29" i="1"/>
  <c r="C28" i="1"/>
  <c r="C27" i="1" s="1"/>
  <c r="C24" i="1"/>
  <c r="C23" i="1"/>
  <c r="C22" i="1" l="1"/>
  <c r="E22" i="1" s="1"/>
  <c r="E28" i="1"/>
  <c r="E27" i="1"/>
  <c r="E10" i="1"/>
  <c r="E18" i="1" l="1"/>
  <c r="E13" i="1"/>
  <c r="E14" i="1"/>
  <c r="F13" i="1" s="1"/>
  <c r="E15" i="1"/>
  <c r="F15" i="1" s="1"/>
  <c r="D35" i="1" s="1"/>
  <c r="E35" i="1" s="1"/>
  <c r="F14" i="1" l="1"/>
  <c r="D34" i="1" s="1"/>
  <c r="G13" i="1"/>
  <c r="D24" i="1"/>
  <c r="E24" i="1" s="1"/>
  <c r="G15" i="1"/>
  <c r="G14" i="1" l="1"/>
  <c r="E34" i="1"/>
  <c r="D40" i="1"/>
  <c r="E40" i="1" s="1"/>
  <c r="D23" i="1"/>
  <c r="E23" i="1" s="1"/>
  <c r="D29" i="1"/>
  <c r="E29" i="1" s="1"/>
</calcChain>
</file>

<file path=xl/sharedStrings.xml><?xml version="1.0" encoding="utf-8"?>
<sst xmlns="http://schemas.openxmlformats.org/spreadsheetml/2006/main" count="58" uniqueCount="34">
  <si>
    <t>労災保険分</t>
    <rPh sb="0" eb="2">
      <t>ロウサイ</t>
    </rPh>
    <rPh sb="2" eb="4">
      <t>ホケン</t>
    </rPh>
    <rPh sb="4" eb="5">
      <t>ブン</t>
    </rPh>
    <phoneticPr fontId="2"/>
  </si>
  <si>
    <t>雇用保険分</t>
    <rPh sb="0" eb="2">
      <t>コヨウ</t>
    </rPh>
    <rPh sb="2" eb="4">
      <t>ホケン</t>
    </rPh>
    <rPh sb="4" eb="5">
      <t>ブン</t>
    </rPh>
    <phoneticPr fontId="2"/>
  </si>
  <si>
    <t>合計</t>
    <rPh sb="0" eb="2">
      <t>ゴウケイ</t>
    </rPh>
    <phoneticPr fontId="2"/>
  </si>
  <si>
    <t>1期</t>
    <rPh sb="1" eb="2">
      <t>キ</t>
    </rPh>
    <phoneticPr fontId="2"/>
  </si>
  <si>
    <t>2期</t>
    <rPh sb="1" eb="2">
      <t>キ</t>
    </rPh>
    <phoneticPr fontId="2"/>
  </si>
  <si>
    <t>3期</t>
    <rPh sb="1" eb="2">
      <t>キ</t>
    </rPh>
    <phoneticPr fontId="2"/>
  </si>
  <si>
    <t>概算保険料額</t>
    <rPh sb="0" eb="2">
      <t>ガイサン</t>
    </rPh>
    <rPh sb="2" eb="5">
      <t>ホケンリョウ</t>
    </rPh>
    <rPh sb="5" eb="6">
      <t>ガク</t>
    </rPh>
    <phoneticPr fontId="2"/>
  </si>
  <si>
    <t>充当額</t>
    <rPh sb="0" eb="2">
      <t>ジュウトウ</t>
    </rPh>
    <rPh sb="2" eb="3">
      <t>ガク</t>
    </rPh>
    <phoneticPr fontId="2"/>
  </si>
  <si>
    <t>徴収決定額</t>
    <rPh sb="0" eb="2">
      <t>チョウシュウ</t>
    </rPh>
    <rPh sb="2" eb="4">
      <t>ケッテイ</t>
    </rPh>
    <rPh sb="4" eb="5">
      <t>ガク</t>
    </rPh>
    <phoneticPr fontId="2"/>
  </si>
  <si>
    <t>減額額</t>
    <rPh sb="0" eb="2">
      <t>ゲンガク</t>
    </rPh>
    <rPh sb="2" eb="3">
      <t>ガク</t>
    </rPh>
    <phoneticPr fontId="2"/>
  </si>
  <si>
    <t>期別納付額</t>
    <rPh sb="0" eb="1">
      <t>キ</t>
    </rPh>
    <rPh sb="1" eb="2">
      <t>ベツ</t>
    </rPh>
    <rPh sb="2" eb="4">
      <t>ノウフ</t>
    </rPh>
    <rPh sb="4" eb="5">
      <t>ガク</t>
    </rPh>
    <phoneticPr fontId="2"/>
  </si>
  <si>
    <t>３期で調整の場合</t>
    <rPh sb="1" eb="2">
      <t>キ</t>
    </rPh>
    <rPh sb="3" eb="5">
      <t>チョウセイ</t>
    </rPh>
    <rPh sb="6" eb="8">
      <t>バアイ</t>
    </rPh>
    <phoneticPr fontId="2"/>
  </si>
  <si>
    <t>事務組合の期別納付額</t>
    <rPh sb="0" eb="2">
      <t>ジム</t>
    </rPh>
    <rPh sb="2" eb="4">
      <t>クミアイ</t>
    </rPh>
    <rPh sb="5" eb="6">
      <t>キ</t>
    </rPh>
    <rPh sb="6" eb="7">
      <t>ベツ</t>
    </rPh>
    <rPh sb="7" eb="9">
      <t>ノウフ</t>
    </rPh>
    <rPh sb="9" eb="10">
      <t>ガク</t>
    </rPh>
    <phoneticPr fontId="2"/>
  </si>
  <si>
    <t>変更前　納付額</t>
    <rPh sb="0" eb="2">
      <t>ヘンコウ</t>
    </rPh>
    <rPh sb="2" eb="3">
      <t>マエ</t>
    </rPh>
    <rPh sb="4" eb="6">
      <t>ノウフ</t>
    </rPh>
    <rPh sb="6" eb="7">
      <t>ガク</t>
    </rPh>
    <phoneticPr fontId="2"/>
  </si>
  <si>
    <t>変更後　納付額</t>
    <rPh sb="0" eb="2">
      <t>ヘンコウ</t>
    </rPh>
    <rPh sb="2" eb="3">
      <t>ゴ</t>
    </rPh>
    <rPh sb="4" eb="6">
      <t>ノウフ</t>
    </rPh>
    <rPh sb="6" eb="7">
      <t>ガク</t>
    </rPh>
    <phoneticPr fontId="2"/>
  </si>
  <si>
    <t>減額訂正計算表</t>
    <rPh sb="0" eb="2">
      <t>ゲンガク</t>
    </rPh>
    <rPh sb="2" eb="4">
      <t>テイセイ</t>
    </rPh>
    <rPh sb="4" eb="6">
      <t>ケイサン</t>
    </rPh>
    <rPh sb="6" eb="7">
      <t>ヒョウ</t>
    </rPh>
    <phoneticPr fontId="2"/>
  </si>
  <si>
    <t>変更後</t>
    <rPh sb="0" eb="2">
      <t>ヘンコウ</t>
    </rPh>
    <rPh sb="2" eb="3">
      <t>ゴ</t>
    </rPh>
    <phoneticPr fontId="2"/>
  </si>
  <si>
    <t>差額</t>
    <rPh sb="0" eb="2">
      <t>サガク</t>
    </rPh>
    <phoneticPr fontId="2"/>
  </si>
  <si>
    <t>事務組合 概算保険料</t>
    <rPh sb="0" eb="2">
      <t>ジム</t>
    </rPh>
    <rPh sb="2" eb="4">
      <t>クミアイ</t>
    </rPh>
    <rPh sb="5" eb="7">
      <t>ガイサン</t>
    </rPh>
    <rPh sb="7" eb="10">
      <t>ホケンリョウ</t>
    </rPh>
    <phoneticPr fontId="2"/>
  </si>
  <si>
    <t>期別納付額</t>
    <phoneticPr fontId="2"/>
  </si>
  <si>
    <t>委託事業所　保険料</t>
    <phoneticPr fontId="2"/>
  </si>
  <si>
    <t>委託解除時
確定保険料</t>
    <rPh sb="0" eb="2">
      <t>イタク</t>
    </rPh>
    <rPh sb="2" eb="4">
      <t>カイジョ</t>
    </rPh>
    <rPh sb="4" eb="5">
      <t>ジ</t>
    </rPh>
    <rPh sb="6" eb="8">
      <t>カクテイ</t>
    </rPh>
    <rPh sb="8" eb="11">
      <t>ホケンリョウ</t>
    </rPh>
    <phoneticPr fontId="2"/>
  </si>
  <si>
    <t>年度更新時
概算保険料</t>
    <rPh sb="0" eb="2">
      <t>ネンド</t>
    </rPh>
    <rPh sb="2" eb="4">
      <t>コウシン</t>
    </rPh>
    <rPh sb="4" eb="5">
      <t>ジ</t>
    </rPh>
    <rPh sb="6" eb="8">
      <t>ガイサン</t>
    </rPh>
    <rPh sb="8" eb="10">
      <t>ホケン</t>
    </rPh>
    <rPh sb="10" eb="11">
      <t>リョウ</t>
    </rPh>
    <phoneticPr fontId="2"/>
  </si>
  <si>
    <t>委託事業所</t>
    <phoneticPr fontId="2"/>
  </si>
  <si>
    <t>年度更新時
概算保険料</t>
    <rPh sb="0" eb="2">
      <t>ネンド</t>
    </rPh>
    <rPh sb="2" eb="4">
      <t>コウシン</t>
    </rPh>
    <rPh sb="4" eb="5">
      <t>ジ</t>
    </rPh>
    <rPh sb="6" eb="8">
      <t>ガイサン</t>
    </rPh>
    <rPh sb="8" eb="11">
      <t>ホケンリョウ</t>
    </rPh>
    <phoneticPr fontId="2"/>
  </si>
  <si>
    <t>事務組合名</t>
    <rPh sb="0" eb="2">
      <t>ジム</t>
    </rPh>
    <rPh sb="2" eb="4">
      <t>クミアイ</t>
    </rPh>
    <rPh sb="4" eb="5">
      <t>メイ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</si>
  <si>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</si>
  <si>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</si>
  <si>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枝番号</t>
    <rPh sb="0" eb="1">
      <t>エダ</t>
    </rPh>
    <rPh sb="1" eb="3">
      <t>バンゴウ</t>
    </rPh>
    <phoneticPr fontId="2"/>
  </si>
  <si>
    <t>2021/11/16（作成）　滋賀労働局　徴収室</t>
    <rPh sb="15" eb="17">
      <t>シガ</t>
    </rPh>
    <rPh sb="17" eb="19">
      <t>ロウドウ</t>
    </rPh>
    <rPh sb="19" eb="20">
      <t>キョク</t>
    </rPh>
    <rPh sb="21" eb="23">
      <t>チョウシュウ</t>
    </rPh>
    <rPh sb="23" eb="24">
      <t>シツ</t>
    </rPh>
    <phoneticPr fontId="2"/>
  </si>
  <si>
    <r>
      <t xml:space="preserve">２期で調整の場合
</t>
    </r>
    <r>
      <rPr>
        <sz val="8"/>
        <color theme="1"/>
        <rFont val="ＭＳ Ｐゴシック"/>
        <family val="3"/>
        <charset val="128"/>
        <scheme val="minor"/>
      </rPr>
      <t>（２期からの訂正が優先です）</t>
    </r>
    <rPh sb="1" eb="2">
      <t>キ</t>
    </rPh>
    <rPh sb="3" eb="5">
      <t>チョウセイ</t>
    </rPh>
    <rPh sb="6" eb="8">
      <t>バアイ</t>
    </rPh>
    <phoneticPr fontId="2"/>
  </si>
  <si>
    <t>※今期すでに増減訂正をしている場合は、以下の表に現在の期別納付額を入力してください。</t>
    <rPh sb="1" eb="3">
      <t>コンキ</t>
    </rPh>
    <rPh sb="6" eb="8">
      <t>ゾウゲン</t>
    </rPh>
    <rPh sb="8" eb="10">
      <t>テイセイ</t>
    </rPh>
    <rPh sb="15" eb="17">
      <t>バアイ</t>
    </rPh>
    <rPh sb="19" eb="21">
      <t>イカ</t>
    </rPh>
    <rPh sb="22" eb="23">
      <t>ヒョウ</t>
    </rPh>
    <rPh sb="24" eb="26">
      <t>ゲンザイ</t>
    </rPh>
    <rPh sb="27" eb="28">
      <t>キ</t>
    </rPh>
    <rPh sb="28" eb="29">
      <t>ベツ</t>
    </rPh>
    <rPh sb="29" eb="31">
      <t>ノウフ</t>
    </rPh>
    <rPh sb="31" eb="32">
      <t>ガク</t>
    </rPh>
    <rPh sb="33" eb="35">
      <t>ニュウリョク</t>
    </rPh>
    <phoneticPr fontId="2"/>
  </si>
  <si>
    <t>※色付きのセルのみ入力できます。(新しい値を入力するか、BackSpaceで消すことができます）</t>
    <rPh sb="1" eb="3">
      <t>イロツ</t>
    </rPh>
    <rPh sb="9" eb="11">
      <t>ニュウリョク</t>
    </rPh>
    <rPh sb="17" eb="18">
      <t>アタラ</t>
    </rPh>
    <rPh sb="20" eb="21">
      <t>アタイ</t>
    </rPh>
    <rPh sb="22" eb="24">
      <t>ニュウリョク</t>
    </rPh>
    <rPh sb="38" eb="39">
      <t>ケ</t>
    </rPh>
    <phoneticPr fontId="2"/>
  </si>
  <si>
    <t>年度更新時
充当額</t>
    <rPh sb="0" eb="2">
      <t>ネンド</t>
    </rPh>
    <rPh sb="2" eb="4">
      <t>コウシン</t>
    </rPh>
    <rPh sb="4" eb="5">
      <t>ジ</t>
    </rPh>
    <rPh sb="6" eb="8">
      <t>ジュウトウ</t>
    </rPh>
    <rPh sb="8" eb="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</si>
</sst>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#\-#\-##\-######\-###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 indent="1"/>
    </xf>
    <xf numFmtId="38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0" fillId="4" borderId="1" xfId="1" applyFont="1" applyFill="1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 applyAlignment="1">
      <alignment horizontal="right" vertical="center"/>
    </xf>
    <xf numFmtId="38" fontId="0" fillId="0" borderId="6" xfId="1" applyFont="1" applyBorder="1" applyAlignment="1">
      <alignment horizontal="right" vertical="center" indent="1"/>
    </xf>
    <xf numFmtId="38" fontId="0" fillId="4" borderId="6" xfId="1" applyFont="1" applyFill="1" applyBorder="1" applyAlignment="1">
      <alignment horizontal="right" vertical="center" indent="1"/>
    </xf>
    <xf numFmtId="38" fontId="0" fillId="0" borderId="6" xfId="0" applyNumberFormat="1" applyBorder="1" applyAlignment="1">
      <alignment horizontal="right" vertical="center" indent="1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38" fontId="0" fillId="0" borderId="9" xfId="1" applyFont="1" applyBorder="1" applyAlignment="1">
      <alignment horizontal="right" vertical="center" indent="1"/>
    </xf>
    <xf numFmtId="38" fontId="0" fillId="4" borderId="9" xfId="1" applyFont="1" applyFill="1" applyBorder="1" applyAlignment="1">
      <alignment horizontal="right" vertical="center" indent="1"/>
    </xf>
    <xf numFmtId="38" fontId="0" fillId="0" borderId="9" xfId="0" applyNumberFormat="1" applyBorder="1" applyAlignment="1">
      <alignment horizontal="right" vertical="center" indent="1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38" fontId="0" fillId="0" borderId="12" xfId="1" applyFont="1" applyBorder="1" applyAlignment="1">
      <alignment horizontal="right" vertical="center" indent="1"/>
    </xf>
    <xf numFmtId="38" fontId="0" fillId="4" borderId="12" xfId="1" applyFont="1" applyFill="1" applyBorder="1" applyAlignment="1">
      <alignment horizontal="right" vertical="center" indent="1"/>
    </xf>
    <xf numFmtId="38" fontId="0" fillId="0" borderId="12" xfId="0" applyNumberFormat="1" applyBorder="1" applyAlignment="1">
      <alignment horizontal="right" vertical="center" indent="1"/>
    </xf>
    <xf numFmtId="0" fontId="0" fillId="0" borderId="4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13" xfId="0" applyFont="1" applyBorder="1">
      <alignment vertical="center"/>
    </xf>
    <xf numFmtId="0" fontId="5" fillId="0" borderId="13" xfId="0" applyFont="1" applyBorder="1">
      <alignment vertical="center"/>
    </xf>
    <xf numFmtId="38" fontId="0" fillId="0" borderId="13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>
      <alignment vertical="center"/>
    </xf>
    <xf numFmtId="38" fontId="0" fillId="3" borderId="6" xfId="1" applyFont="1" applyFill="1" applyBorder="1" applyAlignment="1">
      <alignment horizontal="right" vertical="center" indent="1"/>
    </xf>
    <xf numFmtId="38" fontId="3" fillId="5" borderId="6" xfId="1" applyFont="1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/>
    </xf>
    <xf numFmtId="0" fontId="0" fillId="0" borderId="8" xfId="0" applyBorder="1">
      <alignment vertical="center"/>
    </xf>
    <xf numFmtId="38" fontId="0" fillId="2" borderId="9" xfId="1" applyFont="1" applyFill="1" applyBorder="1" applyAlignment="1">
      <alignment horizontal="right" vertical="center" indent="1"/>
    </xf>
    <xf numFmtId="38" fontId="3" fillId="5" borderId="9" xfId="1" applyFont="1" applyFill="1" applyBorder="1" applyAlignment="1">
      <alignment horizontal="right" vertical="center" indent="1"/>
    </xf>
    <xf numFmtId="0" fontId="0" fillId="0" borderId="10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1" fillId="0" borderId="6" xfId="1" applyFont="1" applyFill="1" applyBorder="1" applyAlignment="1">
      <alignment horizontal="right" vertical="center" indent="1"/>
    </xf>
    <xf numFmtId="38" fontId="1" fillId="0" borderId="9" xfId="1" applyFont="1" applyFill="1" applyBorder="1" applyAlignment="1">
      <alignment horizontal="right" vertical="center" indent="1"/>
    </xf>
    <xf numFmtId="38" fontId="1" fillId="0" borderId="12" xfId="1" applyFont="1" applyFill="1" applyBorder="1" applyAlignment="1">
      <alignment horizontal="right" vertical="center" indent="1"/>
    </xf>
    <xf numFmtId="0" fontId="0" fillId="0" borderId="0" xfId="0" applyFill="1">
      <alignment vertical="center"/>
    </xf>
    <xf numFmtId="0" fontId="0" fillId="4" borderId="13" xfId="0" applyFill="1" applyBorder="1" applyAlignment="1">
      <alignment horizontal="left" vertical="center" shrinkToFit="1"/>
    </xf>
    <xf numFmtId="0" fontId="0" fillId="4" borderId="13" xfId="0" applyFill="1" applyBorder="1" applyAlignment="1">
      <alignment horizontal="left" vertical="center"/>
    </xf>
    <xf numFmtId="177" fontId="0" fillId="4" borderId="13" xfId="0" applyNumberFormat="1" applyFill="1" applyBorder="1" applyAlignment="1">
      <alignment horizontal="left" vertical="center" indent="1"/>
    </xf>
    <xf numFmtId="176" fontId="0" fillId="4" borderId="13" xfId="0" applyNumberFormat="1" applyFill="1" applyBorder="1" applyAlignment="1">
      <alignment horizontal="left" vertical="center" inden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/>
  </sheetViews>
  <sheetFormatPr defaultRowHeight="17.25" customHeight="1"/>
  <cols>
    <col min="1" max="1" width="18.25" customWidth="1"/>
    <col min="2" max="2" width="5.25" customWidth="1"/>
    <col min="3" max="3" width="15.25" style="1" customWidth="1"/>
    <col min="4" max="4" width="13.25" style="1" customWidth="1"/>
    <col min="5" max="5" width="15" customWidth="1"/>
    <col min="6" max="6" width="13.625" customWidth="1"/>
    <col min="7" max="7" width="12.5" customWidth="1"/>
  </cols>
  <sheetData>
    <row r="1" spans="1:9" ht="17.25" customHeight="1">
      <c r="A1" s="31" t="s">
        <v>15</v>
      </c>
      <c r="F1" s="30" t="s">
        <v>29</v>
      </c>
    </row>
    <row r="2" spans="1:9" ht="17.25" customHeight="1">
      <c r="A2" s="31"/>
    </row>
    <row r="3" spans="1:9" ht="24" customHeight="1">
      <c r="A3" s="35" t="s">
        <v>25</v>
      </c>
      <c r="B3" s="62"/>
      <c r="C3" s="62"/>
      <c r="D3" s="62"/>
      <c r="E3" s="36" t="s">
        <v>26</v>
      </c>
      <c r="F3" s="64">
        <v>25301999999000</v>
      </c>
      <c r="G3" s="64"/>
    </row>
    <row r="4" spans="1:9" ht="13.5" customHeight="1">
      <c r="A4" s="33"/>
      <c r="B4" s="39"/>
      <c r="C4" s="40"/>
      <c r="D4" s="41"/>
      <c r="E4" s="37"/>
      <c r="F4" s="38"/>
      <c r="G4" s="38"/>
    </row>
    <row r="5" spans="1:9" ht="24" customHeight="1">
      <c r="A5" s="34" t="s">
        <v>27</v>
      </c>
      <c r="B5" s="63"/>
      <c r="C5" s="63"/>
      <c r="D5" s="63"/>
      <c r="E5" s="36" t="s">
        <v>28</v>
      </c>
      <c r="F5" s="65">
        <v>1</v>
      </c>
      <c r="G5" s="65"/>
    </row>
    <row r="6" spans="1:9" ht="17.25" customHeight="1">
      <c r="A6" s="32"/>
      <c r="C6" s="2"/>
    </row>
    <row r="7" spans="1:9" ht="35.1" customHeight="1">
      <c r="A7" s="66" t="s">
        <v>23</v>
      </c>
      <c r="B7" s="67"/>
      <c r="C7" s="28" t="s">
        <v>22</v>
      </c>
      <c r="D7" s="28" t="s">
        <v>21</v>
      </c>
      <c r="E7" s="29" t="s">
        <v>17</v>
      </c>
    </row>
    <row r="8" spans="1:9" ht="17.25" customHeight="1">
      <c r="A8" s="42" t="s">
        <v>0</v>
      </c>
      <c r="B8" s="43"/>
      <c r="C8" s="44">
        <v>30000</v>
      </c>
      <c r="D8" s="44">
        <v>2000</v>
      </c>
      <c r="E8" s="45">
        <f>D8-C8</f>
        <v>-28000</v>
      </c>
    </row>
    <row r="9" spans="1:9" ht="17.25" customHeight="1">
      <c r="A9" s="46" t="s">
        <v>1</v>
      </c>
      <c r="B9" s="47"/>
      <c r="C9" s="48">
        <v>30000</v>
      </c>
      <c r="D9" s="48">
        <v>30000</v>
      </c>
      <c r="E9" s="49">
        <f>D9-C9</f>
        <v>0</v>
      </c>
    </row>
    <row r="10" spans="1:9" ht="17.25" customHeight="1">
      <c r="A10" s="50" t="s">
        <v>2</v>
      </c>
      <c r="B10" s="51"/>
      <c r="C10" s="24">
        <f>C8+C9</f>
        <v>60000</v>
      </c>
      <c r="D10" s="24">
        <f>D8+D9</f>
        <v>32000</v>
      </c>
      <c r="E10" s="24">
        <f>E8+E9</f>
        <v>-28000</v>
      </c>
    </row>
    <row r="12" spans="1:9" s="5" customFormat="1" ht="35.1" customHeight="1">
      <c r="A12" s="68" t="s">
        <v>20</v>
      </c>
      <c r="B12" s="69"/>
      <c r="C12" s="6" t="s">
        <v>6</v>
      </c>
      <c r="D12" s="6" t="s">
        <v>7</v>
      </c>
      <c r="E12" s="7" t="s">
        <v>8</v>
      </c>
      <c r="F12" s="7" t="s">
        <v>9</v>
      </c>
      <c r="G12" s="7" t="s">
        <v>10</v>
      </c>
    </row>
    <row r="13" spans="1:9" ht="17.25" customHeight="1">
      <c r="A13" s="27" t="s">
        <v>19</v>
      </c>
      <c r="B13" s="13" t="s">
        <v>3</v>
      </c>
      <c r="C13" s="14">
        <f>C10-C14-C15</f>
        <v>20000</v>
      </c>
      <c r="D13" s="15"/>
      <c r="E13" s="16">
        <f>C13-D13</f>
        <v>20000</v>
      </c>
      <c r="F13" s="16">
        <f>IF(E10&gt;=0,0,IF((E10+E14+E15)&gt;0,0,E10+E14+E15))</f>
        <v>0</v>
      </c>
      <c r="G13" s="16">
        <f>E13+F13</f>
        <v>20000</v>
      </c>
    </row>
    <row r="14" spans="1:9" ht="17.25" customHeight="1">
      <c r="A14" s="17"/>
      <c r="B14" s="18" t="s">
        <v>4</v>
      </c>
      <c r="C14" s="19">
        <f>ROUNDDOWN(C10/3,0)</f>
        <v>20000</v>
      </c>
      <c r="D14" s="20"/>
      <c r="E14" s="21">
        <f t="shared" ref="E14:E15" si="0">C14-D14</f>
        <v>20000</v>
      </c>
      <c r="F14" s="21">
        <f>IF(E10&gt;=0,IF(E10=0,0,E10+E15),IF(E14+(E10+E15)&lt;0,-E14,IF(E10+E15&gt;0,0,E10+E15)))</f>
        <v>-8000</v>
      </c>
      <c r="G14" s="21">
        <f t="shared" ref="G14:G15" si="1">E14+F14</f>
        <v>12000</v>
      </c>
    </row>
    <row r="15" spans="1:9" ht="17.25" customHeight="1">
      <c r="A15" s="22"/>
      <c r="B15" s="23" t="s">
        <v>5</v>
      </c>
      <c r="C15" s="24">
        <f>ROUNDDOWN(C10/3,0)</f>
        <v>20000</v>
      </c>
      <c r="D15" s="25"/>
      <c r="E15" s="26">
        <f t="shared" si="0"/>
        <v>20000</v>
      </c>
      <c r="F15" s="26">
        <f>IF((E15+E10)&lt;0,IF(E10=0,0,-E15),IF(E10=0,0,IF(E10&gt;0,-E15,E10)))</f>
        <v>-20000</v>
      </c>
      <c r="G15" s="26">
        <f t="shared" si="1"/>
        <v>0</v>
      </c>
    </row>
    <row r="16" spans="1:9" ht="17.25" customHeight="1">
      <c r="A16" s="4"/>
      <c r="B16" s="4"/>
      <c r="C16" s="2"/>
      <c r="D16" s="3"/>
      <c r="E16" s="3"/>
      <c r="F16" s="3"/>
      <c r="G16" s="3"/>
      <c r="I16" s="61"/>
    </row>
    <row r="17" spans="1:5" ht="35.1" customHeight="1">
      <c r="A17" s="68" t="s">
        <v>18</v>
      </c>
      <c r="B17" s="69"/>
      <c r="C17" s="29" t="s">
        <v>24</v>
      </c>
      <c r="D17" s="28" t="s">
        <v>33</v>
      </c>
      <c r="E17" s="6" t="s">
        <v>16</v>
      </c>
    </row>
    <row r="18" spans="1:5" ht="17.25" customHeight="1">
      <c r="A18" s="9"/>
      <c r="B18" s="10"/>
      <c r="C18" s="11">
        <v>1200002</v>
      </c>
      <c r="D18" s="11">
        <v>10000</v>
      </c>
      <c r="E18" s="8">
        <f>C18+E10</f>
        <v>1172002</v>
      </c>
    </row>
    <row r="20" spans="1:5" ht="17.25" customHeight="1">
      <c r="A20" s="70" t="s">
        <v>12</v>
      </c>
      <c r="B20" s="70"/>
      <c r="C20" s="70"/>
    </row>
    <row r="21" spans="1:5" s="5" customFormat="1" ht="35.1" customHeight="1">
      <c r="A21" s="66" t="s">
        <v>30</v>
      </c>
      <c r="B21" s="67"/>
      <c r="C21" s="6" t="s">
        <v>13</v>
      </c>
      <c r="D21" s="6" t="s">
        <v>9</v>
      </c>
      <c r="E21" s="7" t="s">
        <v>14</v>
      </c>
    </row>
    <row r="22" spans="1:5" ht="17.25" customHeight="1">
      <c r="A22" s="52"/>
      <c r="B22" s="55" t="s">
        <v>3</v>
      </c>
      <c r="C22" s="14">
        <f>C18-C23-C24-D18</f>
        <v>390002</v>
      </c>
      <c r="D22" s="14">
        <v>0</v>
      </c>
      <c r="E22" s="16">
        <f t="shared" ref="E22" si="2">C22+D22</f>
        <v>390002</v>
      </c>
    </row>
    <row r="23" spans="1:5" ht="17.25" customHeight="1">
      <c r="A23" s="53"/>
      <c r="B23" s="56" t="s">
        <v>4</v>
      </c>
      <c r="C23" s="19">
        <f>ROUNDDOWN( C18/3,0)</f>
        <v>400000</v>
      </c>
      <c r="D23" s="19">
        <f>F13+F14</f>
        <v>-8000</v>
      </c>
      <c r="E23" s="21">
        <f>C23+D23</f>
        <v>392000</v>
      </c>
    </row>
    <row r="24" spans="1:5" ht="17.25" customHeight="1">
      <c r="A24" s="54"/>
      <c r="B24" s="57" t="s">
        <v>5</v>
      </c>
      <c r="C24" s="24">
        <f>ROUNDDOWN( C18/3,0)</f>
        <v>400000</v>
      </c>
      <c r="D24" s="24">
        <f>F15</f>
        <v>-20000</v>
      </c>
      <c r="E24" s="26">
        <f t="shared" ref="E24" si="3">C24+D24</f>
        <v>380000</v>
      </c>
    </row>
    <row r="25" spans="1:5" ht="17.25" customHeight="1">
      <c r="B25" s="5"/>
    </row>
    <row r="26" spans="1:5" s="5" customFormat="1" ht="35.1" customHeight="1">
      <c r="A26" s="68" t="s">
        <v>11</v>
      </c>
      <c r="B26" s="69"/>
      <c r="C26" s="6" t="s">
        <v>13</v>
      </c>
      <c r="D26" s="6" t="s">
        <v>9</v>
      </c>
      <c r="E26" s="7" t="s">
        <v>14</v>
      </c>
    </row>
    <row r="27" spans="1:5" ht="17.25" customHeight="1">
      <c r="A27" s="12"/>
      <c r="B27" s="55" t="s">
        <v>3</v>
      </c>
      <c r="C27" s="14">
        <f>C18-C28-C29-D18</f>
        <v>390002</v>
      </c>
      <c r="D27" s="14">
        <v>0</v>
      </c>
      <c r="E27" s="16">
        <f t="shared" ref="E27" si="4">C27+D27</f>
        <v>390002</v>
      </c>
    </row>
    <row r="28" spans="1:5" ht="17.25" customHeight="1">
      <c r="A28" s="17"/>
      <c r="B28" s="56" t="s">
        <v>4</v>
      </c>
      <c r="C28" s="19">
        <f>ROUNDDOWN( C18/3,0)</f>
        <v>400000</v>
      </c>
      <c r="D28" s="19">
        <v>0</v>
      </c>
      <c r="E28" s="21">
        <f>C28+D28</f>
        <v>400000</v>
      </c>
    </row>
    <row r="29" spans="1:5" ht="17.25" customHeight="1">
      <c r="A29" s="22"/>
      <c r="B29" s="57" t="s">
        <v>5</v>
      </c>
      <c r="C29" s="24">
        <f>ROUNDDOWN( C18/3,0)</f>
        <v>400000</v>
      </c>
      <c r="D29" s="24">
        <f>F13+F14+F15</f>
        <v>-28000</v>
      </c>
      <c r="E29" s="26">
        <f t="shared" ref="E29" si="5">C29+D29</f>
        <v>372000</v>
      </c>
    </row>
    <row r="30" spans="1:5" ht="17.25" customHeight="1">
      <c r="A30" t="s">
        <v>32</v>
      </c>
      <c r="B30" s="5"/>
    </row>
    <row r="31" spans="1:5" ht="17.25" customHeight="1">
      <c r="A31" t="s">
        <v>31</v>
      </c>
      <c r="B31" s="5"/>
    </row>
    <row r="32" spans="1:5" s="5" customFormat="1" ht="35.1" customHeight="1">
      <c r="A32" s="66" t="s">
        <v>30</v>
      </c>
      <c r="B32" s="67"/>
      <c r="C32" s="6" t="s">
        <v>13</v>
      </c>
      <c r="D32" s="6" t="s">
        <v>9</v>
      </c>
      <c r="E32" s="7" t="s">
        <v>14</v>
      </c>
    </row>
    <row r="33" spans="1:5" ht="17.25" customHeight="1">
      <c r="A33" s="52"/>
      <c r="B33" s="55" t="s">
        <v>3</v>
      </c>
      <c r="C33" s="15">
        <v>400000</v>
      </c>
      <c r="D33" s="14">
        <v>0</v>
      </c>
      <c r="E33" s="16">
        <f t="shared" ref="E33" si="6">C33+D33</f>
        <v>400000</v>
      </c>
    </row>
    <row r="34" spans="1:5" ht="17.25" customHeight="1">
      <c r="A34" s="53"/>
      <c r="B34" s="56" t="s">
        <v>4</v>
      </c>
      <c r="C34" s="20">
        <v>350000</v>
      </c>
      <c r="D34" s="19">
        <f>F13+F14</f>
        <v>-8000</v>
      </c>
      <c r="E34" s="21">
        <f>C34+D34</f>
        <v>342000</v>
      </c>
    </row>
    <row r="35" spans="1:5" ht="17.25" customHeight="1">
      <c r="A35" s="54"/>
      <c r="B35" s="57" t="s">
        <v>5</v>
      </c>
      <c r="C35" s="25">
        <v>200000</v>
      </c>
      <c r="D35" s="24">
        <f>F15</f>
        <v>-20000</v>
      </c>
      <c r="E35" s="26">
        <f t="shared" ref="E35" si="7">C35+D35</f>
        <v>180000</v>
      </c>
    </row>
    <row r="36" spans="1:5" ht="17.25" customHeight="1">
      <c r="B36" s="5"/>
    </row>
    <row r="37" spans="1:5" s="5" customFormat="1" ht="35.1" customHeight="1">
      <c r="A37" s="68" t="s">
        <v>11</v>
      </c>
      <c r="B37" s="69"/>
      <c r="C37" s="6" t="s">
        <v>13</v>
      </c>
      <c r="D37" s="6" t="s">
        <v>9</v>
      </c>
      <c r="E37" s="7" t="s">
        <v>14</v>
      </c>
    </row>
    <row r="38" spans="1:5" ht="17.25" customHeight="1">
      <c r="A38" s="12"/>
      <c r="B38" s="55" t="s">
        <v>3</v>
      </c>
      <c r="C38" s="58">
        <f>C33</f>
        <v>400000</v>
      </c>
      <c r="D38" s="14">
        <v>0</v>
      </c>
      <c r="E38" s="16">
        <f t="shared" ref="E38" si="8">C38+D38</f>
        <v>400000</v>
      </c>
    </row>
    <row r="39" spans="1:5" ht="17.25" customHeight="1">
      <c r="A39" s="17"/>
      <c r="B39" s="56" t="s">
        <v>4</v>
      </c>
      <c r="C39" s="59">
        <f>C34</f>
        <v>350000</v>
      </c>
      <c r="D39" s="19">
        <v>0</v>
      </c>
      <c r="E39" s="21">
        <f>C39+D39</f>
        <v>350000</v>
      </c>
    </row>
    <row r="40" spans="1:5" ht="17.25" customHeight="1">
      <c r="A40" s="22"/>
      <c r="B40" s="57" t="s">
        <v>5</v>
      </c>
      <c r="C40" s="60">
        <f>C35</f>
        <v>200000</v>
      </c>
      <c r="D40" s="24">
        <f>F13+F14+F15</f>
        <v>-28000</v>
      </c>
      <c r="E40" s="26">
        <f t="shared" ref="E40" si="9">C40+D40</f>
        <v>172000</v>
      </c>
    </row>
  </sheetData>
  <sheetProtection password="E887" sheet="1" objects="1" scenarios="1" formatCells="0" formatColumns="0" formatRows="0"/>
  <protectedRanges>
    <protectedRange sqref="B3 B5 F5 F3 C8:D9 D13:D15 C18:D18 C33:C35" name="範囲1"/>
  </protectedRanges>
  <mergeCells count="12">
    <mergeCell ref="A12:B12"/>
    <mergeCell ref="A32:B32"/>
    <mergeCell ref="A26:B26"/>
    <mergeCell ref="A21:B21"/>
    <mergeCell ref="A37:B37"/>
    <mergeCell ref="A17:B17"/>
    <mergeCell ref="A20:C20"/>
    <mergeCell ref="B3:D3"/>
    <mergeCell ref="B5:D5"/>
    <mergeCell ref="F3:G3"/>
    <mergeCell ref="F5:G5"/>
    <mergeCell ref="A7:B7"/>
  </mergeCells>
  <phoneticPr fontId="2"/>
  <dataValidations count="2">
    <dataValidation imeMode="on" allowBlank="1" showInputMessage="1" showErrorMessage="1" sqref="B3:D3 B5:D5"/>
    <dataValidation imeMode="off" allowBlank="1" showInputMessage="1" showErrorMessage="1" sqref="F5:G5 F3:G3 C8:D9 C18:D18 C33:C35 D13:D15"/>
  </dataValidations>
  <printOptions horizontalCentered="1"/>
  <pageMargins left="0.47244094488188981" right="0.47244094488188981" top="0.31496062992125984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減額訂正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01matsumurat</dc:creator>
  <cp:lastModifiedBy>16nishitanim</cp:lastModifiedBy>
  <cp:lastPrinted>2021-11-17T04:12:13Z</cp:lastPrinted>
  <dcterms:created xsi:type="dcterms:W3CDTF">2021-11-16T00:22:45Z</dcterms:created>
  <dcterms:modified xsi:type="dcterms:W3CDTF">2021-11-18T00:11:48Z</dcterms:modified>
</cp:coreProperties>
</file>